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updateLinks="never"/>
  <mc:AlternateContent xmlns:mc="http://schemas.openxmlformats.org/markup-compatibility/2006">
    <mc:Choice Requires="x15">
      <x15ac:absPath xmlns:x15ac="http://schemas.microsoft.com/office/spreadsheetml/2010/11/ac" url="\\N011HDPNS101\UserData\s-kosaka\Desktop\様式・チェックシート\R8申請書（全区分）\国際\"/>
    </mc:Choice>
  </mc:AlternateContent>
  <xr:revisionPtr revIDLastSave="0" documentId="13_ncr:1_{072346AF-94B8-4571-9BC2-7D5523CF78D9}" xr6:coauthVersionLast="47" xr6:coauthVersionMax="47" xr10:uidLastSave="{00000000-0000-0000-0000-000000000000}"/>
  <bookViews>
    <workbookView xWindow="-110" yWindow="-110" windowWidth="19420" windowHeight="10420" tabRatio="792" firstSheet="1" activeTab="1" xr2:uid="{00000000-000D-0000-FFFF-FFFF00000000}"/>
  </bookViews>
  <sheets>
    <sheet name="【非表示】チェック表(ｂ)" sheetId="54" state="hidden" r:id="rId1"/>
    <sheet name="総表" sheetId="46" r:id="rId2"/>
    <sheet name="datas" sheetId="68" state="hidden" r:id="rId3"/>
    <sheet name="個表A" sheetId="23" r:id="rId4"/>
    <sheet name="個表B" sheetId="64" r:id="rId5"/>
    <sheet name="支出予算書" sheetId="49" r:id="rId6"/>
    <sheet name="【非表示】経費一覧" sheetId="33" state="hidden" r:id="rId7"/>
    <sheet name="収入" sheetId="59" r:id="rId8"/>
    <sheet name="別紙入場料詳細" sheetId="48" r:id="rId9"/>
    <sheet name="変更理由書" sheetId="69" r:id="rId10"/>
    <sheet name="変更理由書記入例" sheetId="70" r:id="rId11"/>
    <sheet name="【非表示】分野・ジャンル" sheetId="42"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6" hidden="1">【非表示】経費一覧!$A$1:$D$1</definedName>
    <definedName name="_xlnm._FilterDatabase" localSheetId="5" hidden="1">支出予算書!$B$18:$B$124</definedName>
    <definedName name="_xlnm.Criteria" localSheetId="5">支出予算書!$B$21:$B$124</definedName>
    <definedName name="_xlnm.Print_Area" localSheetId="0">'【非表示】チェック表(ｂ)'!$A$1:$N$50</definedName>
    <definedName name="_xlnm.Print_Area" localSheetId="6">【非表示】経費一覧!$A$1:$D$93</definedName>
    <definedName name="_xlnm.Print_Area" localSheetId="3">個表A!$B$1:$M$98</definedName>
    <definedName name="_xlnm.Print_Area" localSheetId="4">個表B!$A$1:$J$31</definedName>
    <definedName name="_xlnm.Print_Area" localSheetId="5">支出予算書!$B$1:$O$125</definedName>
    <definedName name="_xlnm.Print_Area" localSheetId="7">収入!$A$1:$I$77</definedName>
    <definedName name="_xlnm.Print_Area" localSheetId="1">総表!$A$1:$J$61</definedName>
    <definedName name="_xlnm.Print_Area" localSheetId="8">別紙入場料詳細!$A$1:$O$58</definedName>
    <definedName name="_xlnm.Print_Area" localSheetId="9">変更理由書!$A$1:$K$44</definedName>
    <definedName name="_xlnm.Print_Area" localSheetId="10">変更理由書記入例!$A$1:$K$38</definedName>
    <definedName name="_xlnm.Print_Titles" localSheetId="5">支出予算書!$19:$19</definedName>
    <definedName name="_xlnm.Print_Titles" localSheetId="7">収入!$12:$12</definedName>
    <definedName name="Z_1931C2DD_0477_40D3_ABFA_7C96E25F8814_.wvu.PrintArea" localSheetId="7" hidden="1">収入!$A$3:$I$77</definedName>
    <definedName name="Z_1931C2DD_0477_40D3_ABFA_7C96E25F8814_.wvu.PrintTitles" localSheetId="7" hidden="1">収入!$12:$12</definedName>
    <definedName name="運搬費">[1]《非表示》記載可能経費一覧!$B$260:$B$262</definedName>
    <definedName name="演劇">【非表示】分野・ジャンル!$C$2:$C$6</definedName>
    <definedName name="応募分野" localSheetId="2">[2]【非表示】分野・ジャンル!$A$1:$F$1</definedName>
    <definedName name="応募分野">【非表示】分野・ジャンル!$A$1:$E$1</definedName>
    <definedName name="音楽">【非表示】分野・ジャンル!$A$2:$A$7</definedName>
    <definedName name="音楽費">【非表示】経費一覧!$C$7:$C$15</definedName>
    <definedName name="会場費">[3]【非表示】経費一覧!$C$183:$C$184</definedName>
    <definedName name="会場費・舞台費・運搬費">【非表示】経費一覧!$C$44:$C$66</definedName>
    <definedName name="活動区分">[4]《非表示》分野・ジャンル!$A$1:$D$1</definedName>
    <definedName name="感染症対策経費">[3]【非表示】経費一覧!$C$211:$C$215</definedName>
    <definedName name="稽古費">【非表示】経費一覧!$C$2:$C$3</definedName>
    <definedName name="現代舞台芸術創造普及活動・演劇【②ネクストステージ_観客拡充_枠】">[5]《非表示》分野・ジャンル!$J$15+[5]《非表示》分野・ジャンル!$D$10</definedName>
    <definedName name="謝金・旅費・宣伝費等">【非表示】経費一覧!$C$67:$C$86</definedName>
    <definedName name="出演費・音楽費・文芸費">【非表示】経費一覧!$C$2:$C$43</definedName>
    <definedName name="助成対象外経費">【非表示】経費一覧!$C$87:$C$93</definedName>
    <definedName name="多_音楽費">[1]《非表示》記載可能経費一覧!$B$69:$B$81</definedName>
    <definedName name="多_作品料">[1]《非表示》記載可能経費一覧!$B$2:$B$5</definedName>
    <definedName name="多_出演費">[1]《非表示》記載可能経費一覧!$B$20:$B$24</definedName>
    <definedName name="多_文芸費">[1]《非表示》記載可能経費一覧!$B$174:$B$197</definedName>
    <definedName name="大衆芸能">【非表示】分野・ジャンル!$E$2:$E$8</definedName>
    <definedName name="伝_音楽費">[6]《非表示》記載可能経費一覧!$B$57:$B$62</definedName>
    <definedName name="伝_出演費">[6]《非表示》記載可能経費一覧!$B$15:$B$16</definedName>
    <definedName name="伝_文芸費">[6]《非表示》記載可能経費一覧!$B$143:$B$169</definedName>
    <definedName name="伝大_P61">[4]《非表示》分野・ジャンル!#REF!</definedName>
    <definedName name="伝統芸能">【非表示】分野・ジャンル!$D$2:$D$9</definedName>
    <definedName name="配信費">[7]【非表示】経費一覧!$C$68:$C$70</definedName>
    <definedName name="不適合理由" localSheetId="0">'【非表示】チェック表(ｂ)'!$P$6:$P$22</definedName>
    <definedName name="舞台費" localSheetId="2">[2]【非表示】経費一覧!$C$56:$C$75</definedName>
    <definedName name="舞台費">[3]【非表示】経費一覧!$C$185:$C$203</definedName>
    <definedName name="舞踊">【非表示】分野・ジャンル!$B$2:$B$6</definedName>
    <definedName name="文芸費" localSheetId="2">[8]【非表示】経費一覧!$C$16:$C$54</definedName>
    <definedName name="文芸費">[9]【非表示】経費一覧!$C$16:$C$54</definedName>
    <definedName name="旅費" localSheetId="2">[2]【非表示】経費一覧!$C$76:$C$78</definedName>
    <definedName name="旅費">【非表示】経費一覧!$C$76:$C$77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5" i="48" l="1"/>
  <c r="J3" i="48"/>
  <c r="F2" i="59"/>
  <c r="C2" i="59"/>
  <c r="G11" i="48"/>
  <c r="F59" i="46" l="1"/>
  <c r="B75" i="46" l="1"/>
  <c r="D14" i="69" l="1"/>
  <c r="D12" i="69"/>
  <c r="G9" i="69"/>
  <c r="G8" i="69"/>
  <c r="G7" i="69"/>
  <c r="B74" i="46" l="1"/>
  <c r="B73" i="46"/>
  <c r="B72" i="46"/>
  <c r="B71" i="46"/>
  <c r="B70" i="46"/>
  <c r="B69" i="46"/>
  <c r="B68" i="46"/>
  <c r="B67" i="46"/>
  <c r="B66" i="46"/>
  <c r="B116" i="49" l="1"/>
  <c r="B117" i="49"/>
  <c r="B118" i="49"/>
  <c r="B119" i="49"/>
  <c r="B120" i="49"/>
  <c r="B121" i="49"/>
  <c r="B122" i="49"/>
  <c r="B123" i="49"/>
  <c r="B124" i="49"/>
  <c r="B85" i="49"/>
  <c r="B86" i="49"/>
  <c r="B87" i="49"/>
  <c r="B88" i="49"/>
  <c r="B89" i="49"/>
  <c r="B90" i="49"/>
  <c r="B91" i="49"/>
  <c r="B92" i="49"/>
  <c r="B93" i="49"/>
  <c r="B94" i="49"/>
  <c r="B95" i="49"/>
  <c r="B96" i="49"/>
  <c r="B97" i="49"/>
  <c r="B98" i="49"/>
  <c r="B99" i="49"/>
  <c r="B100" i="49"/>
  <c r="B101" i="49"/>
  <c r="B102" i="49"/>
  <c r="B103" i="49"/>
  <c r="B104" i="49"/>
  <c r="B105" i="49"/>
  <c r="B106" i="49"/>
  <c r="B107" i="49"/>
  <c r="B108" i="49"/>
  <c r="B109" i="49"/>
  <c r="B110" i="49"/>
  <c r="B111" i="49"/>
  <c r="B112" i="49"/>
  <c r="B113" i="49"/>
  <c r="B54" i="49"/>
  <c r="B55" i="49"/>
  <c r="B56" i="49"/>
  <c r="B57" i="49"/>
  <c r="B58" i="49"/>
  <c r="B59" i="49"/>
  <c r="B60" i="49"/>
  <c r="B61" i="49"/>
  <c r="B62" i="49"/>
  <c r="B63" i="49"/>
  <c r="B64" i="49"/>
  <c r="B65" i="49"/>
  <c r="B66" i="49"/>
  <c r="B67" i="49"/>
  <c r="B68" i="49"/>
  <c r="B69" i="49"/>
  <c r="B70" i="49"/>
  <c r="B71" i="49"/>
  <c r="B72" i="49"/>
  <c r="B73" i="49"/>
  <c r="B74" i="49"/>
  <c r="B75" i="49"/>
  <c r="B76" i="49"/>
  <c r="B77" i="49"/>
  <c r="B78" i="49"/>
  <c r="B79" i="49"/>
  <c r="B80" i="49"/>
  <c r="B81" i="49"/>
  <c r="B82" i="49"/>
  <c r="B23" i="49"/>
  <c r="B24" i="49"/>
  <c r="B25" i="49"/>
  <c r="B26" i="49"/>
  <c r="B27" i="49"/>
  <c r="B28" i="49"/>
  <c r="B29" i="49"/>
  <c r="B30" i="49"/>
  <c r="B31" i="49"/>
  <c r="B32" i="49"/>
  <c r="B33" i="49"/>
  <c r="B34" i="49"/>
  <c r="B35" i="49"/>
  <c r="B36" i="49"/>
  <c r="B37" i="49"/>
  <c r="B38" i="49"/>
  <c r="B39" i="49"/>
  <c r="B40" i="49"/>
  <c r="B41" i="49"/>
  <c r="B42" i="49"/>
  <c r="B43" i="49"/>
  <c r="B44" i="49"/>
  <c r="B45" i="49"/>
  <c r="B46" i="49"/>
  <c r="B47" i="49"/>
  <c r="B48" i="49"/>
  <c r="B49" i="49"/>
  <c r="B50" i="49"/>
  <c r="B51" i="49"/>
  <c r="E19" i="59" l="1"/>
  <c r="I19" i="59" s="1"/>
  <c r="K245" i="48"/>
  <c r="C245" i="48"/>
  <c r="K219" i="48"/>
  <c r="C219" i="48"/>
  <c r="K193" i="48"/>
  <c r="C193" i="48"/>
  <c r="K167" i="48"/>
  <c r="C167" i="48"/>
  <c r="K141" i="48"/>
  <c r="C141" i="48"/>
  <c r="K115" i="48"/>
  <c r="C115" i="48"/>
  <c r="K89" i="48"/>
  <c r="C89" i="48"/>
  <c r="K63" i="48"/>
  <c r="C63" i="48"/>
  <c r="K37" i="48"/>
  <c r="C37" i="48"/>
  <c r="K11" i="48"/>
  <c r="C11" i="48"/>
  <c r="E21" i="59" l="1"/>
  <c r="E22" i="59"/>
  <c r="J3" i="23" l="1"/>
  <c r="E3" i="23"/>
  <c r="I44" i="59"/>
  <c r="D98" i="68" a="1"/>
  <c r="D98" i="68" l="1"/>
  <c r="M124" i="49" l="1"/>
  <c r="M117" i="49"/>
  <c r="M118" i="49"/>
  <c r="M119" i="49"/>
  <c r="M120" i="49"/>
  <c r="M121" i="49"/>
  <c r="M122" i="49"/>
  <c r="M123" i="49"/>
  <c r="M116" i="49"/>
  <c r="M115" i="49"/>
  <c r="M113" i="49"/>
  <c r="M86" i="49"/>
  <c r="M87" i="49"/>
  <c r="M88" i="49"/>
  <c r="M89" i="49"/>
  <c r="M90" i="49"/>
  <c r="M91" i="49"/>
  <c r="M92" i="49"/>
  <c r="M93" i="49"/>
  <c r="M94" i="49"/>
  <c r="M95" i="49"/>
  <c r="M96" i="49"/>
  <c r="M97" i="49"/>
  <c r="M98" i="49"/>
  <c r="M99" i="49"/>
  <c r="M100" i="49"/>
  <c r="M101" i="49"/>
  <c r="M102" i="49"/>
  <c r="M103" i="49"/>
  <c r="M104" i="49"/>
  <c r="M105" i="49"/>
  <c r="M106" i="49"/>
  <c r="M107" i="49"/>
  <c r="M108" i="49"/>
  <c r="M109" i="49"/>
  <c r="M110" i="49"/>
  <c r="M111" i="49"/>
  <c r="M112" i="49"/>
  <c r="M85" i="49"/>
  <c r="M84" i="49"/>
  <c r="M82" i="49"/>
  <c r="M55" i="49"/>
  <c r="M56" i="49"/>
  <c r="M57" i="49"/>
  <c r="M58" i="49"/>
  <c r="M59" i="49"/>
  <c r="M60" i="49"/>
  <c r="M61" i="49"/>
  <c r="M62" i="49"/>
  <c r="M63" i="49"/>
  <c r="M64" i="49"/>
  <c r="M65" i="49"/>
  <c r="M66" i="49"/>
  <c r="M67" i="49"/>
  <c r="M68" i="49"/>
  <c r="M69" i="49"/>
  <c r="M70" i="49"/>
  <c r="M71" i="49"/>
  <c r="M72" i="49"/>
  <c r="M73" i="49"/>
  <c r="M74" i="49"/>
  <c r="M75" i="49"/>
  <c r="M76" i="49"/>
  <c r="M77" i="49"/>
  <c r="M78" i="49"/>
  <c r="M79" i="49"/>
  <c r="M80" i="49"/>
  <c r="M81" i="49"/>
  <c r="M54" i="49"/>
  <c r="M53" i="49"/>
  <c r="M51" i="49"/>
  <c r="M24" i="49"/>
  <c r="M25" i="49"/>
  <c r="M26" i="49"/>
  <c r="M27" i="49"/>
  <c r="M28" i="49"/>
  <c r="M29" i="49"/>
  <c r="M30" i="49"/>
  <c r="M31" i="49"/>
  <c r="M32" i="49"/>
  <c r="M33" i="49"/>
  <c r="M34" i="49"/>
  <c r="M35" i="49"/>
  <c r="M36" i="49"/>
  <c r="M37" i="49"/>
  <c r="M38" i="49"/>
  <c r="M39" i="49"/>
  <c r="M40" i="49"/>
  <c r="M41" i="49"/>
  <c r="M42" i="49"/>
  <c r="M43" i="49"/>
  <c r="M44" i="49"/>
  <c r="M45" i="49"/>
  <c r="M46" i="49"/>
  <c r="M47" i="49"/>
  <c r="M48" i="49"/>
  <c r="M49" i="49"/>
  <c r="M50" i="49"/>
  <c r="M23" i="49"/>
  <c r="M22" i="49"/>
  <c r="E17" i="59" l="1"/>
  <c r="K19" i="23"/>
  <c r="H19" i="23"/>
  <c r="I22" i="59" l="1"/>
  <c r="K243" i="48"/>
  <c r="C243" i="48"/>
  <c r="K217" i="48"/>
  <c r="C217" i="48"/>
  <c r="K191" i="48"/>
  <c r="C191" i="48"/>
  <c r="K165" i="48"/>
  <c r="C165" i="48"/>
  <c r="K139" i="48"/>
  <c r="C139" i="48"/>
  <c r="K113" i="48"/>
  <c r="C113" i="48"/>
  <c r="K87" i="48"/>
  <c r="C87" i="48"/>
  <c r="K61" i="48"/>
  <c r="C61" i="48"/>
  <c r="C35" i="48"/>
  <c r="K35" i="48"/>
  <c r="K9" i="48"/>
  <c r="C9" i="48"/>
  <c r="D109" i="68" l="1" a="1"/>
  <c r="D109" i="68" s="1"/>
  <c r="D108" i="68" a="1"/>
  <c r="D108" i="68" s="1"/>
  <c r="D104" i="68" a="1"/>
  <c r="D104" i="68" s="1"/>
  <c r="D101" i="68" a="1"/>
  <c r="D101" i="68" s="1"/>
  <c r="D99" i="68" a="1"/>
  <c r="D99" i="68" s="1"/>
  <c r="D96" i="68" a="1"/>
  <c r="D96" i="68" s="1"/>
  <c r="D95" i="68" a="1"/>
  <c r="D95" i="68" s="1"/>
  <c r="D94" i="68" a="1"/>
  <c r="D94" i="68" s="1"/>
  <c r="D93" i="68" a="1"/>
  <c r="D93" i="68" s="1"/>
  <c r="D92" i="68"/>
  <c r="D91" i="68" a="1"/>
  <c r="D91" i="68" s="1"/>
  <c r="D89" i="68" a="1"/>
  <c r="D89" i="68" s="1"/>
  <c r="D88" i="68" a="1"/>
  <c r="D88" i="68" s="1"/>
  <c r="D87" i="68" a="1"/>
  <c r="D87" i="68" s="1"/>
  <c r="D77" i="68" a="1"/>
  <c r="D77" i="68" s="1"/>
  <c r="D76" i="68" a="1"/>
  <c r="D76" i="68" s="1"/>
  <c r="D75" i="68" a="1"/>
  <c r="D75" i="68" s="1"/>
  <c r="D74" i="68" a="1"/>
  <c r="D74" i="68" s="1"/>
  <c r="D73" i="68" a="1"/>
  <c r="D73" i="68" s="1"/>
  <c r="D72" i="68" a="1"/>
  <c r="D72" i="68" s="1"/>
  <c r="D27" i="68" a="1"/>
  <c r="D27" i="68" s="1"/>
  <c r="D26" i="68" a="1"/>
  <c r="D26" i="68" s="1"/>
  <c r="D25" i="68" a="1"/>
  <c r="D25" i="68" s="1"/>
  <c r="D24" i="68" a="1"/>
  <c r="D24" i="68" s="1"/>
  <c r="D23" i="68" a="1"/>
  <c r="D23" i="68" s="1"/>
  <c r="D22" i="68" a="1"/>
  <c r="D22" i="68" s="1"/>
  <c r="D21" i="68" a="1"/>
  <c r="D21" i="68" s="1"/>
  <c r="D20" i="68" a="1"/>
  <c r="D20" i="68" s="1"/>
  <c r="D19" i="68" a="1"/>
  <c r="D19" i="68" s="1"/>
  <c r="D18" i="68" a="1"/>
  <c r="D18" i="68" s="1"/>
  <c r="D17" i="68" a="1"/>
  <c r="D17" i="68" s="1"/>
  <c r="D16" i="68" a="1"/>
  <c r="D16" i="68" s="1"/>
  <c r="D15" i="68" a="1"/>
  <c r="D15" i="68" s="1"/>
  <c r="D14" i="68" a="1"/>
  <c r="D14" i="68" s="1"/>
  <c r="D13" i="68" a="1"/>
  <c r="D13" i="68" s="1"/>
  <c r="D12" i="68" a="1"/>
  <c r="D12" i="68" s="1"/>
  <c r="D7" i="68" a="1"/>
  <c r="D7" i="68" s="1"/>
  <c r="D6" i="68" a="1"/>
  <c r="D6" i="68" s="1"/>
  <c r="D71" i="68" a="1"/>
  <c r="D69" i="68" a="1"/>
  <c r="D67" i="68" a="1"/>
  <c r="D65" i="68" a="1"/>
  <c r="D63" i="68" a="1"/>
  <c r="D61" i="68" a="1"/>
  <c r="D59" i="68" a="1"/>
  <c r="D57" i="68" a="1"/>
  <c r="D55" i="68" a="1"/>
  <c r="D53" i="68" a="1"/>
  <c r="D51" i="68" a="1"/>
  <c r="D49" i="68" a="1"/>
  <c r="D47" i="68" a="1"/>
  <c r="D45" i="68" a="1"/>
  <c r="D43" i="68" a="1"/>
  <c r="D41" i="68" a="1"/>
  <c r="D39" i="68" a="1"/>
  <c r="D37" i="68" a="1"/>
  <c r="D70" i="68" a="1"/>
  <c r="D68" i="68" a="1"/>
  <c r="D66" i="68" a="1"/>
  <c r="D64" i="68" a="1"/>
  <c r="D62" i="68" a="1"/>
  <c r="D60" i="68" a="1"/>
  <c r="D58" i="68" a="1"/>
  <c r="D56" i="68" a="1"/>
  <c r="D54" i="68" a="1"/>
  <c r="D52" i="68" a="1"/>
  <c r="D50" i="68" a="1"/>
  <c r="D48" i="68" a="1"/>
  <c r="D46" i="68" a="1"/>
  <c r="D44" i="68" a="1"/>
  <c r="D42" i="68" a="1"/>
  <c r="D40" i="68" a="1"/>
  <c r="D38" i="68" a="1"/>
  <c r="D36" i="68" a="1"/>
  <c r="D85" i="68" a="1"/>
  <c r="D32" i="68" a="1"/>
  <c r="D31" i="68" a="1"/>
  <c r="D102" i="68" a="1"/>
  <c r="D84" i="68" a="1"/>
  <c r="D80" i="68" a="1"/>
  <c r="D83" i="68" a="1"/>
  <c r="D34" i="68" a="1"/>
  <c r="D97" i="68" a="1"/>
  <c r="D4" i="68" a="1"/>
  <c r="D78" i="68" a="1"/>
  <c r="D30" i="68" a="1"/>
  <c r="D105" i="68" a="1"/>
  <c r="D28" i="68" a="1"/>
  <c r="D29" i="68" a="1"/>
  <c r="D33" i="68" a="1"/>
  <c r="D82" i="68" a="1"/>
  <c r="D103" i="68" a="1"/>
  <c r="D35" i="68" a="1"/>
  <c r="D90" i="68" a="1"/>
  <c r="D79" i="68" a="1"/>
  <c r="D81" i="68" a="1"/>
  <c r="D100" i="68" a="1"/>
  <c r="D86" i="68" a="1"/>
  <c r="D97" i="68" l="1"/>
  <c r="D35" i="68"/>
  <c r="D102" i="68"/>
  <c r="D28" i="68"/>
  <c r="D30" i="68"/>
  <c r="D32" i="68"/>
  <c r="D34" i="68"/>
  <c r="D36" i="68"/>
  <c r="D38" i="68"/>
  <c r="D40" i="68"/>
  <c r="D42" i="68"/>
  <c r="D44" i="68"/>
  <c r="D46" i="68"/>
  <c r="D48" i="68"/>
  <c r="D50" i="68"/>
  <c r="D52" i="68"/>
  <c r="D54" i="68"/>
  <c r="D56" i="68"/>
  <c r="D58" i="68"/>
  <c r="D60" i="68"/>
  <c r="D62" i="68"/>
  <c r="D64" i="68"/>
  <c r="D66" i="68"/>
  <c r="D68" i="68"/>
  <c r="D70" i="68"/>
  <c r="D78" i="68"/>
  <c r="D80" i="68"/>
  <c r="D82" i="68"/>
  <c r="D84" i="68"/>
  <c r="D86" i="68"/>
  <c r="D90" i="68"/>
  <c r="D103" i="68"/>
  <c r="D105" i="68"/>
  <c r="D100" i="68"/>
  <c r="D4" i="68"/>
  <c r="D29" i="68"/>
  <c r="D31" i="68"/>
  <c r="D33" i="68"/>
  <c r="D37" i="68"/>
  <c r="D39" i="68"/>
  <c r="D41" i="68"/>
  <c r="D43" i="68"/>
  <c r="D45" i="68"/>
  <c r="D47" i="68"/>
  <c r="D49" i="68"/>
  <c r="D51" i="68"/>
  <c r="D53" i="68"/>
  <c r="D55" i="68"/>
  <c r="D57" i="68"/>
  <c r="D59" i="68"/>
  <c r="D61" i="68"/>
  <c r="D63" i="68"/>
  <c r="D65" i="68"/>
  <c r="D67" i="68"/>
  <c r="D69" i="68"/>
  <c r="D71" i="68"/>
  <c r="D79" i="68"/>
  <c r="D81" i="68"/>
  <c r="D83" i="68"/>
  <c r="D85" i="68"/>
  <c r="I3" i="49" l="1"/>
  <c r="E19" i="23" l="1"/>
  <c r="F3" i="49" l="1"/>
  <c r="Q13" i="49" l="1"/>
  <c r="G60" i="48" l="1"/>
  <c r="C60" i="48"/>
  <c r="O35" i="48" l="1"/>
  <c r="O34" i="48"/>
  <c r="K34" i="48"/>
  <c r="G167" i="48"/>
  <c r="O245" i="48"/>
  <c r="O243" i="48"/>
  <c r="O242" i="48"/>
  <c r="K242" i="48"/>
  <c r="G245" i="48"/>
  <c r="G243" i="48"/>
  <c r="G242" i="48"/>
  <c r="C242" i="48"/>
  <c r="O219" i="48"/>
  <c r="O217" i="48"/>
  <c r="O216" i="48"/>
  <c r="K216" i="48"/>
  <c r="G219" i="48"/>
  <c r="G217" i="48"/>
  <c r="G216" i="48"/>
  <c r="C216" i="48"/>
  <c r="O193" i="48"/>
  <c r="O191" i="48"/>
  <c r="O190" i="48"/>
  <c r="K190" i="48"/>
  <c r="G193" i="48"/>
  <c r="G191" i="48"/>
  <c r="G190" i="48"/>
  <c r="C190" i="48"/>
  <c r="O167" i="48"/>
  <c r="O165" i="48"/>
  <c r="O164" i="48"/>
  <c r="K164" i="48"/>
  <c r="G165" i="48"/>
  <c r="G164" i="48"/>
  <c r="C164" i="48"/>
  <c r="O141" i="48"/>
  <c r="O139" i="48"/>
  <c r="O138" i="48"/>
  <c r="K138" i="48"/>
  <c r="G141" i="48"/>
  <c r="G139" i="48"/>
  <c r="G138" i="48"/>
  <c r="C138" i="48"/>
  <c r="O115" i="48"/>
  <c r="O113" i="48"/>
  <c r="O112" i="48"/>
  <c r="K112" i="48"/>
  <c r="G115" i="48"/>
  <c r="G113" i="48"/>
  <c r="G112" i="48"/>
  <c r="C112" i="48"/>
  <c r="O89" i="48"/>
  <c r="O87" i="48"/>
  <c r="O86" i="48"/>
  <c r="K86" i="48"/>
  <c r="G89" i="48"/>
  <c r="G87" i="48"/>
  <c r="G86" i="48"/>
  <c r="C86" i="48"/>
  <c r="O63" i="48"/>
  <c r="O61" i="48"/>
  <c r="O60" i="48"/>
  <c r="K60" i="48"/>
  <c r="G63" i="48"/>
  <c r="G61" i="48"/>
  <c r="O37" i="48"/>
  <c r="G37" i="48"/>
  <c r="O11" i="48"/>
  <c r="G35" i="48"/>
  <c r="G34" i="48"/>
  <c r="C34" i="48"/>
  <c r="O9" i="48"/>
  <c r="O8" i="48"/>
  <c r="K8" i="48"/>
  <c r="G9" i="48"/>
  <c r="G8" i="48"/>
  <c r="C8" i="48"/>
  <c r="E246" i="48" l="1"/>
  <c r="C247" i="48"/>
  <c r="C248" i="48"/>
  <c r="M246" i="48"/>
  <c r="K248" i="48"/>
  <c r="K247" i="48"/>
  <c r="E220" i="48"/>
  <c r="C221" i="48"/>
  <c r="C222" i="48"/>
  <c r="M220" i="48"/>
  <c r="K222" i="48"/>
  <c r="K221" i="48"/>
  <c r="E194" i="48"/>
  <c r="C195" i="48"/>
  <c r="C196" i="48"/>
  <c r="M194" i="48"/>
  <c r="K196" i="48"/>
  <c r="K195" i="48"/>
  <c r="E168" i="48"/>
  <c r="C169" i="48"/>
  <c r="C170" i="48"/>
  <c r="M168" i="48"/>
  <c r="K170" i="48"/>
  <c r="K169" i="48"/>
  <c r="E142" i="48"/>
  <c r="C143" i="48"/>
  <c r="C144" i="48"/>
  <c r="M142" i="48"/>
  <c r="K143" i="48"/>
  <c r="K144" i="48"/>
  <c r="M116" i="48"/>
  <c r="K118" i="48"/>
  <c r="K117" i="48"/>
  <c r="E116" i="48"/>
  <c r="C118" i="48"/>
  <c r="C117" i="48"/>
  <c r="E90" i="48"/>
  <c r="C91" i="48"/>
  <c r="C92" i="48"/>
  <c r="M90" i="48"/>
  <c r="K92" i="48"/>
  <c r="K91" i="48"/>
  <c r="M64" i="48"/>
  <c r="K66" i="48"/>
  <c r="K65" i="48"/>
  <c r="E64" i="48"/>
  <c r="C66" i="48"/>
  <c r="C65" i="48"/>
  <c r="E38" i="48"/>
  <c r="C39" i="48"/>
  <c r="C40" i="48"/>
  <c r="M38" i="48"/>
  <c r="K40" i="48"/>
  <c r="K39" i="48"/>
  <c r="M12" i="48"/>
  <c r="K14" i="48"/>
  <c r="K13" i="48"/>
  <c r="C14" i="48"/>
  <c r="C13" i="48"/>
  <c r="H15" i="59"/>
  <c r="H23" i="59"/>
  <c r="F25" i="59"/>
  <c r="H25" i="59"/>
  <c r="F26" i="59"/>
  <c r="H26" i="59"/>
  <c r="F27" i="59"/>
  <c r="H27" i="59"/>
  <c r="F28" i="59"/>
  <c r="H28" i="59"/>
  <c r="F29" i="59"/>
  <c r="H29" i="59"/>
  <c r="F30" i="59"/>
  <c r="H30" i="59"/>
  <c r="F31" i="59"/>
  <c r="H31" i="59"/>
  <c r="F32" i="59"/>
  <c r="H32" i="59"/>
  <c r="F33" i="59"/>
  <c r="H33" i="59"/>
  <c r="F34" i="59"/>
  <c r="H34" i="59"/>
  <c r="F35" i="59"/>
  <c r="H35" i="59"/>
  <c r="F36" i="59"/>
  <c r="H36" i="59"/>
  <c r="F39" i="59"/>
  <c r="I49" i="59"/>
  <c r="E6" i="59" s="1"/>
  <c r="I56" i="59"/>
  <c r="E7" i="59" s="1"/>
  <c r="F54" i="46" s="1"/>
  <c r="I62" i="59"/>
  <c r="E8" i="59" s="1"/>
  <c r="I68" i="59"/>
  <c r="E9" i="59" s="1"/>
  <c r="F55" i="46" s="1"/>
  <c r="I73" i="59"/>
  <c r="E10" i="59" s="1"/>
  <c r="F56" i="46" l="1"/>
  <c r="O14" i="48"/>
  <c r="O13" i="48"/>
  <c r="H40" i="59"/>
  <c r="H42" i="59" s="1"/>
  <c r="F53" i="46"/>
  <c r="E5" i="59"/>
  <c r="I21" i="59"/>
  <c r="N115" i="49" l="1"/>
  <c r="H16" i="49" s="1"/>
  <c r="I58" i="46" s="1"/>
  <c r="Q84" i="49"/>
  <c r="N84" i="49" l="1"/>
  <c r="H10" i="49" s="1"/>
  <c r="I54" i="46" s="1"/>
  <c r="Q53" i="49" l="1"/>
  <c r="O260" i="48" l="1"/>
  <c r="O259" i="48"/>
  <c r="O258" i="48"/>
  <c r="O257" i="48"/>
  <c r="O256" i="48"/>
  <c r="O255" i="48"/>
  <c r="O254" i="48"/>
  <c r="O253" i="48"/>
  <c r="O252" i="48"/>
  <c r="O251" i="48"/>
  <c r="G260" i="48"/>
  <c r="G259" i="48"/>
  <c r="G258" i="48"/>
  <c r="G257" i="48"/>
  <c r="G256" i="48"/>
  <c r="G255" i="48"/>
  <c r="G254" i="48"/>
  <c r="G253" i="48"/>
  <c r="G252" i="48"/>
  <c r="G251" i="48"/>
  <c r="O234" i="48"/>
  <c r="O233" i="48"/>
  <c r="O232" i="48"/>
  <c r="O231" i="48"/>
  <c r="O230" i="48"/>
  <c r="O229" i="48"/>
  <c r="O228" i="48"/>
  <c r="O227" i="48"/>
  <c r="O226" i="48"/>
  <c r="O225" i="48"/>
  <c r="G234" i="48"/>
  <c r="G233" i="48"/>
  <c r="G232" i="48"/>
  <c r="G231" i="48"/>
  <c r="G230" i="48"/>
  <c r="G229" i="48"/>
  <c r="G228" i="48"/>
  <c r="G227" i="48"/>
  <c r="G226" i="48"/>
  <c r="G225" i="48"/>
  <c r="O208" i="48"/>
  <c r="O207" i="48"/>
  <c r="O206" i="48"/>
  <c r="O205" i="48"/>
  <c r="O204" i="48"/>
  <c r="O203" i="48"/>
  <c r="O202" i="48"/>
  <c r="O201" i="48"/>
  <c r="O200" i="48"/>
  <c r="O199" i="48"/>
  <c r="G208" i="48"/>
  <c r="G207" i="48"/>
  <c r="G206" i="48"/>
  <c r="G205" i="48"/>
  <c r="G204" i="48"/>
  <c r="G203" i="48"/>
  <c r="G202" i="48"/>
  <c r="G201" i="48"/>
  <c r="G200" i="48"/>
  <c r="G199" i="48"/>
  <c r="O182" i="48"/>
  <c r="O181" i="48"/>
  <c r="O180" i="48"/>
  <c r="O179" i="48"/>
  <c r="O178" i="48"/>
  <c r="O177" i="48"/>
  <c r="O176" i="48"/>
  <c r="O175" i="48"/>
  <c r="O174" i="48"/>
  <c r="O173" i="48"/>
  <c r="G182" i="48"/>
  <c r="G181" i="48"/>
  <c r="G180" i="48"/>
  <c r="G179" i="48"/>
  <c r="G178" i="48"/>
  <c r="G177" i="48"/>
  <c r="G176" i="48"/>
  <c r="G175" i="48"/>
  <c r="G174" i="48"/>
  <c r="G173" i="48"/>
  <c r="O156" i="48"/>
  <c r="O155" i="48"/>
  <c r="O154" i="48"/>
  <c r="O153" i="48"/>
  <c r="O152" i="48"/>
  <c r="O151" i="48"/>
  <c r="O150" i="48"/>
  <c r="O149" i="48"/>
  <c r="O148" i="48"/>
  <c r="O147" i="48"/>
  <c r="G156" i="48"/>
  <c r="G155" i="48"/>
  <c r="G154" i="48"/>
  <c r="G153" i="48"/>
  <c r="G152" i="48"/>
  <c r="G151" i="48"/>
  <c r="G150" i="48"/>
  <c r="G149" i="48"/>
  <c r="G148" i="48"/>
  <c r="G147" i="48"/>
  <c r="O130" i="48"/>
  <c r="O129" i="48"/>
  <c r="O128" i="48"/>
  <c r="O127" i="48"/>
  <c r="O126" i="48"/>
  <c r="O125" i="48"/>
  <c r="O124" i="48"/>
  <c r="O123" i="48"/>
  <c r="O122" i="48"/>
  <c r="O121" i="48"/>
  <c r="G130" i="48"/>
  <c r="G129" i="48"/>
  <c r="G128" i="48"/>
  <c r="G127" i="48"/>
  <c r="G126" i="48"/>
  <c r="G125" i="48"/>
  <c r="G124" i="48"/>
  <c r="G123" i="48"/>
  <c r="G122" i="48"/>
  <c r="G121" i="48"/>
  <c r="O104" i="48"/>
  <c r="O103" i="48"/>
  <c r="O102" i="48"/>
  <c r="O101" i="48"/>
  <c r="O100" i="48"/>
  <c r="O99" i="48"/>
  <c r="O98" i="48"/>
  <c r="O97" i="48"/>
  <c r="O96" i="48"/>
  <c r="O95" i="48"/>
  <c r="G104" i="48"/>
  <c r="G103" i="48"/>
  <c r="G102" i="48"/>
  <c r="G101" i="48"/>
  <c r="G100" i="48"/>
  <c r="G99" i="48"/>
  <c r="G98" i="48"/>
  <c r="G97" i="48"/>
  <c r="G96" i="48"/>
  <c r="G95" i="48"/>
  <c r="O78" i="48"/>
  <c r="O77" i="48"/>
  <c r="O76" i="48"/>
  <c r="O75" i="48"/>
  <c r="O74" i="48"/>
  <c r="O73" i="48"/>
  <c r="O72" i="48"/>
  <c r="O71" i="48"/>
  <c r="O70" i="48"/>
  <c r="O69" i="48"/>
  <c r="G78" i="48"/>
  <c r="G77" i="48"/>
  <c r="G76" i="48"/>
  <c r="G75" i="48"/>
  <c r="G74" i="48"/>
  <c r="G73" i="48"/>
  <c r="G72" i="48"/>
  <c r="G71" i="48"/>
  <c r="G70" i="48"/>
  <c r="G69" i="48"/>
  <c r="O52" i="48"/>
  <c r="O51" i="48"/>
  <c r="O50" i="48"/>
  <c r="O49" i="48"/>
  <c r="O48" i="48"/>
  <c r="O47" i="48"/>
  <c r="O46" i="48"/>
  <c r="O45" i="48"/>
  <c r="O44" i="48"/>
  <c r="O43" i="48"/>
  <c r="G52" i="48"/>
  <c r="G51" i="48"/>
  <c r="G50" i="48"/>
  <c r="G49" i="48"/>
  <c r="G48" i="48"/>
  <c r="G47" i="48"/>
  <c r="G46" i="48"/>
  <c r="G45" i="48"/>
  <c r="G44" i="48"/>
  <c r="G43" i="48"/>
  <c r="O26" i="48"/>
  <c r="O25" i="48"/>
  <c r="O24" i="48"/>
  <c r="O23" i="48"/>
  <c r="O22" i="48"/>
  <c r="O21" i="48"/>
  <c r="O20" i="48"/>
  <c r="O19" i="48"/>
  <c r="O18" i="48"/>
  <c r="O17" i="48"/>
  <c r="G134" i="48" l="1"/>
  <c r="G82" i="48"/>
  <c r="G160" i="48"/>
  <c r="G186" i="48"/>
  <c r="G212" i="48"/>
  <c r="G264" i="48"/>
  <c r="G108" i="48"/>
  <c r="G56" i="48"/>
  <c r="G238" i="48"/>
  <c r="O30" i="48"/>
  <c r="O56" i="48"/>
  <c r="O82" i="48"/>
  <c r="O108" i="48"/>
  <c r="O134" i="48"/>
  <c r="O160" i="48"/>
  <c r="O186" i="48"/>
  <c r="O212" i="48"/>
  <c r="O238" i="48"/>
  <c r="O264" i="48"/>
  <c r="O248" i="48"/>
  <c r="O247" i="48"/>
  <c r="G248" i="48"/>
  <c r="G247" i="48"/>
  <c r="O222" i="48"/>
  <c r="O221" i="48"/>
  <c r="G222" i="48"/>
  <c r="G221" i="48"/>
  <c r="O196" i="48"/>
  <c r="O195" i="48"/>
  <c r="G196" i="48"/>
  <c r="G195" i="48"/>
  <c r="O170" i="48"/>
  <c r="O169" i="48"/>
  <c r="G170" i="48"/>
  <c r="G169" i="48"/>
  <c r="O144" i="48"/>
  <c r="O143" i="48"/>
  <c r="G144" i="48"/>
  <c r="G143" i="48"/>
  <c r="O118" i="48"/>
  <c r="O117" i="48"/>
  <c r="G118" i="48"/>
  <c r="G117" i="48"/>
  <c r="O92" i="48"/>
  <c r="O91" i="48"/>
  <c r="G92" i="48"/>
  <c r="G91" i="48"/>
  <c r="O66" i="48"/>
  <c r="O65" i="48"/>
  <c r="G66" i="48"/>
  <c r="G65" i="48"/>
  <c r="O40" i="48"/>
  <c r="O39" i="48"/>
  <c r="G39" i="48"/>
  <c r="G40" i="48"/>
  <c r="C3" i="54"/>
  <c r="C2" i="54"/>
  <c r="O266" i="48" l="1"/>
  <c r="G266" i="48"/>
  <c r="G188" i="48"/>
  <c r="G214" i="48"/>
  <c r="G136" i="48"/>
  <c r="O136" i="48" l="1"/>
  <c r="G240" i="48"/>
  <c r="O214" i="48"/>
  <c r="O188" i="48"/>
  <c r="O240" i="48"/>
  <c r="Q22" i="49" l="1"/>
  <c r="H12" i="49" l="1"/>
  <c r="N53" i="49"/>
  <c r="H9" i="49" s="1"/>
  <c r="I53" i="46" s="1"/>
  <c r="N22" i="49"/>
  <c r="H8" i="49" s="1"/>
  <c r="I52" i="46" s="1"/>
  <c r="H11" i="49" l="1"/>
  <c r="I55" i="46" s="1"/>
  <c r="I59" i="46" s="1"/>
  <c r="F61" i="46" l="1"/>
  <c r="H13" i="49"/>
  <c r="H14" i="49" s="1"/>
  <c r="I56" i="46" s="1"/>
  <c r="G26" i="48"/>
  <c r="G25" i="48"/>
  <c r="G24" i="48"/>
  <c r="G23" i="48"/>
  <c r="G22" i="48"/>
  <c r="G21" i="48"/>
  <c r="G20" i="48"/>
  <c r="G19" i="48"/>
  <c r="G18" i="48"/>
  <c r="G17" i="48"/>
  <c r="E12" i="48"/>
  <c r="G14" i="48" l="1"/>
  <c r="G13" i="48"/>
  <c r="G30" i="48"/>
  <c r="G32" i="48" s="1"/>
  <c r="O32" i="48"/>
  <c r="O58" i="48"/>
  <c r="O84" i="48"/>
  <c r="O110" i="48"/>
  <c r="O162" i="48"/>
  <c r="G58" i="48"/>
  <c r="G84" i="48"/>
  <c r="G110" i="48"/>
  <c r="G162" i="48"/>
  <c r="G4" i="48" l="1"/>
  <c r="C6" i="48"/>
  <c r="C4" i="48"/>
  <c r="H15" i="49"/>
  <c r="I57" i="46" s="1"/>
  <c r="E3" i="48"/>
  <c r="I26" i="59" s="1"/>
  <c r="I25" i="59" s="1"/>
  <c r="C5" i="48"/>
  <c r="E4" i="59" l="1"/>
  <c r="F52" i="46" s="1"/>
  <c r="F57" i="46" s="1"/>
  <c r="F58" i="46" s="1"/>
  <c r="G5" i="48"/>
  <c r="G6" i="48"/>
  <c r="D5" i="68" a="1"/>
  <c r="D10" i="68" a="1"/>
  <c r="F60" i="46" l="1"/>
  <c r="D5" i="68"/>
  <c r="E3" i="59"/>
  <c r="D10" i="68"/>
  <c r="D11" i="68" a="1"/>
  <c r="D11" i="68" l="1"/>
  <c r="D9" i="68" a="1"/>
  <c r="D9" i="68" l="1"/>
  <c r="D8" i="68" a="1"/>
  <c r="D8" i="6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kosaka shione</author>
  </authors>
  <commentList>
    <comment ref="G45" authorId="0" shapeId="0" xr:uid="{5A88A3DE-658A-4026-885D-0B6AD342BEDC}">
      <text>
        <r>
          <rPr>
            <b/>
            <sz val="16"/>
            <color indexed="81"/>
            <rFont val="MS P ゴシック"/>
            <family val="3"/>
            <charset val="128"/>
          </rPr>
          <t xml:space="preserve">※助成金額を入力（単位：千円）
</t>
        </r>
        <r>
          <rPr>
            <b/>
            <sz val="14"/>
            <color indexed="81"/>
            <rFont val="MS P ゴシック"/>
            <family val="3"/>
            <charset val="128"/>
          </rPr>
          <t xml:space="preserve">
</t>
        </r>
        <r>
          <rPr>
            <b/>
            <sz val="12"/>
            <color indexed="81"/>
            <rFont val="MS P ゴシック"/>
            <family val="3"/>
            <charset val="128"/>
          </rPr>
          <t xml:space="preserve">※助成金の額は以下の通りです。
「交付内定額」と「助成対象経費合計(A)-(B)」のいずれか低い額、かつ、
「支出総額(A＋C)-収入合計（I）」の範囲内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s>
  <commentList>
    <comment ref="D106" authorId="0" shapeId="0" xr:uid="{00000000-0006-0000-0300-000001000000}">
      <text>
        <r>
          <rPr>
            <b/>
            <sz val="9"/>
            <color indexed="81"/>
            <rFont val="MS P ゴシック"/>
            <family val="3"/>
            <charset val="128"/>
          </rPr>
          <t>芸術活動助成課:</t>
        </r>
        <r>
          <rPr>
            <sz val="9"/>
            <color indexed="81"/>
            <rFont val="MS P ゴシック"/>
            <family val="3"/>
            <charset val="128"/>
          </rPr>
          <t xml:space="preserve">
直接入力</t>
        </r>
      </text>
    </comment>
    <comment ref="D107" authorId="0" shapeId="0" xr:uid="{00000000-0006-0000-0300-000002000000}">
      <text>
        <r>
          <rPr>
            <b/>
            <sz val="9"/>
            <color indexed="81"/>
            <rFont val="MS P ゴシック"/>
            <family val="3"/>
            <charset val="128"/>
          </rPr>
          <t>芸術活動助成課:</t>
        </r>
        <r>
          <rPr>
            <sz val="9"/>
            <color indexed="81"/>
            <rFont val="MS P ゴシック"/>
            <family val="3"/>
            <charset val="128"/>
          </rPr>
          <t xml:space="preserve">
直接入力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kosaka shione</author>
  </authors>
  <commentList>
    <comment ref="E20" authorId="0" shapeId="0" xr:uid="{7ED06A14-E896-4826-9D5E-9F48181FAFB7}">
      <text>
        <r>
          <rPr>
            <sz val="11"/>
            <color indexed="81"/>
            <rFont val="MS P ゴシック"/>
            <family val="3"/>
            <charset val="128"/>
          </rPr>
          <t>フェスティバルの参加国数を入力してください。</t>
        </r>
        <r>
          <rPr>
            <b/>
            <sz val="9"/>
            <color indexed="81"/>
            <rFont val="MS P ゴシック"/>
            <family val="3"/>
            <charset val="128"/>
          </rPr>
          <t xml:space="preserve">
</t>
        </r>
        <r>
          <rPr>
            <sz val="11"/>
            <color indexed="81"/>
            <rFont val="MS P ゴシック"/>
            <family val="3"/>
            <charset val="128"/>
          </rPr>
          <t>（右欄に記載の国・地域数の合計を記載してください）</t>
        </r>
      </text>
    </comment>
    <comment ref="H20" authorId="0" shapeId="0" xr:uid="{00CF8FDB-6D45-49B4-87BC-E21127EF1A70}">
      <text>
        <r>
          <rPr>
            <sz val="11"/>
            <color indexed="81"/>
            <rFont val="MS P ゴシック"/>
            <family val="3"/>
            <charset val="128"/>
          </rPr>
          <t>フェスティバルの参加国・地域を入力してください。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kosaka shione</author>
  </authors>
  <commentList>
    <comment ref="C10" authorId="0" shapeId="0" xr:uid="{86A34096-07DC-4AB7-A6CD-A38F32EC9F88}">
      <text>
        <r>
          <rPr>
            <sz val="10"/>
            <color indexed="81"/>
            <rFont val="MS P ゴシック"/>
            <family val="3"/>
            <charset val="128"/>
          </rPr>
          <t>参加団体の国・地域名を記入してください。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suzuki haruna</author>
  </authors>
  <commentList>
    <comment ref="D37" authorId="0" shapeId="0" xr:uid="{85CEE239-24D9-4C9F-8B21-36328F8E81DB}">
      <text>
        <r>
          <rPr>
            <sz val="12"/>
            <color indexed="81"/>
            <rFont val="MS P ゴシック"/>
            <family val="3"/>
            <charset val="128"/>
          </rPr>
          <t>上記の券種のうち、当てはまるものの合計販売枚数をご記入ください。</t>
        </r>
      </text>
    </comment>
    <comment ref="H37" authorId="0" shapeId="0" xr:uid="{470D274A-4E0B-43EA-AF9B-D73603966ECA}">
      <text>
        <r>
          <rPr>
            <sz val="12"/>
            <color indexed="81"/>
            <rFont val="MS P ゴシック"/>
            <family val="3"/>
            <charset val="128"/>
          </rPr>
          <t>介助者の分も含めた枚数をご記入ください。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<sst xmlns="http://schemas.openxmlformats.org/spreadsheetml/2006/main" count="1944" uniqueCount="629">
  <si>
    <t>活動の目的及び内容</t>
    <rPh sb="0" eb="2">
      <t>カツドウ</t>
    </rPh>
    <rPh sb="3" eb="5">
      <t>モクテキ</t>
    </rPh>
    <rPh sb="5" eb="6">
      <t>オヨ</t>
    </rPh>
    <rPh sb="7" eb="9">
      <t>ナイヨウ</t>
    </rPh>
    <phoneticPr fontId="6"/>
  </si>
  <si>
    <t>小計（千円）</t>
    <phoneticPr fontId="6"/>
  </si>
  <si>
    <t>記入要領</t>
    <phoneticPr fontId="6"/>
  </si>
  <si>
    <t>区分</t>
    <rPh sb="0" eb="2">
      <t>クブン</t>
    </rPh>
    <phoneticPr fontId="6"/>
  </si>
  <si>
    <t>項目</t>
    <rPh sb="0" eb="2">
      <t>コウモク</t>
    </rPh>
    <phoneticPr fontId="6"/>
  </si>
  <si>
    <t>細目</t>
    <rPh sb="0" eb="2">
      <t>サイモク</t>
    </rPh>
    <phoneticPr fontId="6"/>
  </si>
  <si>
    <t>－</t>
    <phoneticPr fontId="6"/>
  </si>
  <si>
    <t>～</t>
    <phoneticPr fontId="6"/>
  </si>
  <si>
    <t>活動名</t>
    <rPh sb="0" eb="2">
      <t>カツドウ</t>
    </rPh>
    <rPh sb="2" eb="3">
      <t>メイ</t>
    </rPh>
    <phoneticPr fontId="6"/>
  </si>
  <si>
    <t>団体情報</t>
    <rPh sb="0" eb="2">
      <t>ダンタイ</t>
    </rPh>
    <rPh sb="2" eb="4">
      <t>ジョウホウ</t>
    </rPh>
    <phoneticPr fontId="6"/>
  </si>
  <si>
    <t>ジャンル</t>
    <phoneticPr fontId="6"/>
  </si>
  <si>
    <t>年度</t>
    <rPh sb="0" eb="2">
      <t>ネンド</t>
    </rPh>
    <phoneticPr fontId="6"/>
  </si>
  <si>
    <t>音楽</t>
    <phoneticPr fontId="6"/>
  </si>
  <si>
    <t>舞踊</t>
    <phoneticPr fontId="6"/>
  </si>
  <si>
    <t>演劇</t>
    <phoneticPr fontId="6"/>
  </si>
  <si>
    <t>現代演劇</t>
    <rPh sb="0" eb="2">
      <t>ゲンダイ</t>
    </rPh>
    <rPh sb="2" eb="4">
      <t>エンゲキ</t>
    </rPh>
    <phoneticPr fontId="6"/>
  </si>
  <si>
    <t>落語</t>
    <rPh sb="0" eb="2">
      <t>ラクゴ</t>
    </rPh>
    <phoneticPr fontId="6"/>
  </si>
  <si>
    <t>現代舞踊</t>
    <rPh sb="0" eb="2">
      <t>ゲンダイ</t>
    </rPh>
    <rPh sb="2" eb="4">
      <t>ブヨウ</t>
    </rPh>
    <phoneticPr fontId="6"/>
  </si>
  <si>
    <t>児童演劇</t>
    <rPh sb="0" eb="2">
      <t>ジドウ</t>
    </rPh>
    <rPh sb="2" eb="4">
      <t>エンゲキ</t>
    </rPh>
    <phoneticPr fontId="6"/>
  </si>
  <si>
    <t>講談</t>
    <rPh sb="0" eb="2">
      <t>コウダン</t>
    </rPh>
    <phoneticPr fontId="6"/>
  </si>
  <si>
    <t>舞踏</t>
    <rPh sb="0" eb="2">
      <t>ブトウ</t>
    </rPh>
    <phoneticPr fontId="6"/>
  </si>
  <si>
    <t>人形劇</t>
    <rPh sb="0" eb="3">
      <t>ニンギョウゲキ</t>
    </rPh>
    <phoneticPr fontId="6"/>
  </si>
  <si>
    <t>浪曲</t>
    <rPh sb="0" eb="2">
      <t>ロウキョク</t>
    </rPh>
    <phoneticPr fontId="6"/>
  </si>
  <si>
    <t>吹奏楽</t>
    <rPh sb="0" eb="3">
      <t>スイソウガク</t>
    </rPh>
    <phoneticPr fontId="6"/>
  </si>
  <si>
    <t>民族舞踊</t>
    <rPh sb="0" eb="2">
      <t>ミンゾク</t>
    </rPh>
    <rPh sb="2" eb="4">
      <t>ブヨウ</t>
    </rPh>
    <phoneticPr fontId="6"/>
  </si>
  <si>
    <t>邦楽</t>
    <rPh sb="0" eb="2">
      <t>ホウガク</t>
    </rPh>
    <phoneticPr fontId="6"/>
  </si>
  <si>
    <t>漫才</t>
    <rPh sb="0" eb="2">
      <t>マンザイ</t>
    </rPh>
    <phoneticPr fontId="6"/>
  </si>
  <si>
    <t>邦舞</t>
    <rPh sb="0" eb="1">
      <t>ホウ</t>
    </rPh>
    <rPh sb="1" eb="2">
      <t>ブ</t>
    </rPh>
    <phoneticPr fontId="6"/>
  </si>
  <si>
    <t>奇術</t>
    <rPh sb="0" eb="2">
      <t>キジュツ</t>
    </rPh>
    <phoneticPr fontId="6"/>
  </si>
  <si>
    <t>雅楽</t>
    <rPh sb="0" eb="2">
      <t>ガガク</t>
    </rPh>
    <phoneticPr fontId="6"/>
  </si>
  <si>
    <t>太神楽</t>
    <rPh sb="0" eb="3">
      <t>ダイカグラ</t>
    </rPh>
    <phoneticPr fontId="6"/>
  </si>
  <si>
    <t>声明</t>
    <rPh sb="0" eb="2">
      <t>ショウミョウ</t>
    </rPh>
    <phoneticPr fontId="6"/>
  </si>
  <si>
    <t>―</t>
  </si>
  <si>
    <t>本活動の企画意図及び目標等</t>
    <rPh sb="0" eb="1">
      <t>ホン</t>
    </rPh>
    <rPh sb="1" eb="3">
      <t>カツドウ</t>
    </rPh>
    <rPh sb="4" eb="6">
      <t>キカク</t>
    </rPh>
    <rPh sb="6" eb="8">
      <t>イト</t>
    </rPh>
    <rPh sb="8" eb="9">
      <t>オヨ</t>
    </rPh>
    <rPh sb="10" eb="12">
      <t>モクヒョウ</t>
    </rPh>
    <rPh sb="12" eb="13">
      <t>トウ</t>
    </rPh>
    <phoneticPr fontId="6"/>
  </si>
  <si>
    <t>都道府県</t>
    <rPh sb="0" eb="4">
      <t>トドウフケン</t>
    </rPh>
    <phoneticPr fontId="6"/>
  </si>
  <si>
    <t>活動内訳</t>
    <rPh sb="0" eb="2">
      <t>カツドウ</t>
    </rPh>
    <rPh sb="2" eb="4">
      <t>ウチワケ</t>
    </rPh>
    <phoneticPr fontId="6"/>
  </si>
  <si>
    <t>公演活動数</t>
    <rPh sb="0" eb="2">
      <t>コウエン</t>
    </rPh>
    <rPh sb="2" eb="4">
      <t>カツドウ</t>
    </rPh>
    <rPh sb="4" eb="5">
      <t>スウ</t>
    </rPh>
    <phoneticPr fontId="6"/>
  </si>
  <si>
    <t>令和３年度</t>
    <rPh sb="0" eb="2">
      <t>レイワ</t>
    </rPh>
    <rPh sb="3" eb="5">
      <t>ネンド</t>
    </rPh>
    <phoneticPr fontId="6"/>
  </si>
  <si>
    <t>令和４年度</t>
    <rPh sb="0" eb="2">
      <t>レイワ</t>
    </rPh>
    <rPh sb="3" eb="5">
      <t>ネンド</t>
    </rPh>
    <phoneticPr fontId="6"/>
  </si>
  <si>
    <t>令和５年度</t>
    <rPh sb="0" eb="2">
      <t>レイワ</t>
    </rPh>
    <rPh sb="3" eb="5">
      <t>ネンド</t>
    </rPh>
    <phoneticPr fontId="6"/>
  </si>
  <si>
    <t>開始日</t>
    <rPh sb="0" eb="3">
      <t>カイシビ</t>
    </rPh>
    <phoneticPr fontId="6"/>
  </si>
  <si>
    <t>終了日</t>
    <rPh sb="0" eb="2">
      <t>シュウリョウ</t>
    </rPh>
    <rPh sb="2" eb="3">
      <t>ビ</t>
    </rPh>
    <phoneticPr fontId="6"/>
  </si>
  <si>
    <t>※仕込み・ゲネプロ・ばらしの期間は記入せず、公演期間を記入してください（2021/4/1～2022/3/31）。
※活動が1日の場合は同じ日付をご記入ください。</t>
    <phoneticPr fontId="6"/>
  </si>
  <si>
    <t>合計</t>
    <rPh sb="0" eb="2">
      <t>ゴウケイ</t>
    </rPh>
    <phoneticPr fontId="6"/>
  </si>
  <si>
    <t>非表示</t>
    <rPh sb="0" eb="3">
      <t>ヒヒョウジ</t>
    </rPh>
    <phoneticPr fontId="13"/>
  </si>
  <si>
    <t>非表示
※公演事業支援は不使用！</t>
    <rPh sb="0" eb="3">
      <t>ヒヒョウジ</t>
    </rPh>
    <rPh sb="5" eb="7">
      <t>コウエン</t>
    </rPh>
    <rPh sb="7" eb="9">
      <t>ジギョウ</t>
    </rPh>
    <rPh sb="9" eb="11">
      <t>シエン</t>
    </rPh>
    <rPh sb="12" eb="15">
      <t>フシヨウ</t>
    </rPh>
    <phoneticPr fontId="6"/>
  </si>
  <si>
    <t>×</t>
  </si>
  <si>
    <t>入場料合計（円）</t>
    <rPh sb="0" eb="3">
      <t>ニュウジョウリョウ</t>
    </rPh>
    <rPh sb="3" eb="5">
      <t>ゴウケイ</t>
    </rPh>
    <rPh sb="6" eb="7">
      <t>エン</t>
    </rPh>
    <phoneticPr fontId="6"/>
  </si>
  <si>
    <t>公演回数合計</t>
    <rPh sb="0" eb="2">
      <t>コウエン</t>
    </rPh>
    <rPh sb="2" eb="4">
      <t>カイスウ</t>
    </rPh>
    <rPh sb="4" eb="6">
      <t>ゴウケイ</t>
    </rPh>
    <phoneticPr fontId="6"/>
  </si>
  <si>
    <t>販売枚数合計(b)</t>
    <rPh sb="4" eb="6">
      <t>ゴウケイ</t>
    </rPh>
    <phoneticPr fontId="6"/>
  </si>
  <si>
    <t>有料入場率(b/a)</t>
    <rPh sb="2" eb="4">
      <t>ニュウジョウ</t>
    </rPh>
    <phoneticPr fontId="6"/>
  </si>
  <si>
    <t>会場名</t>
  </si>
  <si>
    <t>会場の席数(定員)</t>
    <rPh sb="0" eb="2">
      <t>カイジョウ</t>
    </rPh>
    <rPh sb="3" eb="5">
      <t>セキスウ</t>
    </rPh>
    <rPh sb="6" eb="8">
      <t>テイイン</t>
    </rPh>
    <phoneticPr fontId="6"/>
  </si>
  <si>
    <t>売止席数</t>
    <rPh sb="0" eb="1">
      <t>ウリ</t>
    </rPh>
    <rPh sb="1" eb="2">
      <t>ドメ</t>
    </rPh>
    <rPh sb="2" eb="4">
      <t>セキスウ</t>
    </rPh>
    <phoneticPr fontId="6"/>
  </si>
  <si>
    <t>使用席数</t>
    <rPh sb="0" eb="2">
      <t>シヨウ</t>
    </rPh>
    <rPh sb="2" eb="4">
      <t>セキスウ</t>
    </rPh>
    <rPh sb="3" eb="4">
      <t>スウ</t>
    </rPh>
    <phoneticPr fontId="6"/>
  </si>
  <si>
    <t>使用席数×公演回数(a)</t>
    <rPh sb="5" eb="7">
      <t>コウエン</t>
    </rPh>
    <rPh sb="7" eb="9">
      <t>カイスウ</t>
    </rPh>
    <phoneticPr fontId="6"/>
  </si>
  <si>
    <t>公演回数</t>
    <phoneticPr fontId="6"/>
  </si>
  <si>
    <t>販売枚数(b)</t>
    <rPh sb="0" eb="2">
      <t>ハンバイ</t>
    </rPh>
    <rPh sb="2" eb="4">
      <t>マイスウ</t>
    </rPh>
    <phoneticPr fontId="6"/>
  </si>
  <si>
    <t>有料入場率(b/a)</t>
    <rPh sb="0" eb="2">
      <t>ユウリョウ</t>
    </rPh>
    <rPh sb="2" eb="4">
      <t>ニュウジョウ</t>
    </rPh>
    <rPh sb="4" eb="5">
      <t>リツ</t>
    </rPh>
    <phoneticPr fontId="6"/>
  </si>
  <si>
    <t>券種</t>
  </si>
  <si>
    <t>枚数</t>
  </si>
  <si>
    <t>単価×枚数</t>
  </si>
  <si>
    <t>招待券枚数</t>
    <rPh sb="0" eb="3">
      <t>ショウタイケン</t>
    </rPh>
    <rPh sb="3" eb="5">
      <t>マイスウ</t>
    </rPh>
    <phoneticPr fontId="6"/>
  </si>
  <si>
    <t>小計</t>
    <rPh sb="0" eb="2">
      <t>ショウケイ</t>
    </rPh>
    <phoneticPr fontId="6"/>
  </si>
  <si>
    <t>（千円）</t>
    <rPh sb="1" eb="3">
      <t>センエン</t>
    </rPh>
    <phoneticPr fontId="6"/>
  </si>
  <si>
    <t>【内訳】</t>
    <rPh sb="1" eb="3">
      <t>ウチワケ</t>
    </rPh>
    <phoneticPr fontId="6"/>
  </si>
  <si>
    <t>助成対象経費</t>
    <rPh sb="0" eb="2">
      <t>ジョセイ</t>
    </rPh>
    <rPh sb="2" eb="4">
      <t>タイショウ</t>
    </rPh>
    <rPh sb="4" eb="6">
      <t>ケイヒ</t>
    </rPh>
    <phoneticPr fontId="6"/>
  </si>
  <si>
    <t>文芸費</t>
    <rPh sb="0" eb="2">
      <t>ブンゲイ</t>
    </rPh>
    <rPh sb="2" eb="3">
      <t>ヒ</t>
    </rPh>
    <phoneticPr fontId="13"/>
  </si>
  <si>
    <t>舞台費</t>
    <rPh sb="0" eb="2">
      <t>ブタイ</t>
    </rPh>
    <rPh sb="2" eb="3">
      <t>ヒ</t>
    </rPh>
    <phoneticPr fontId="13"/>
  </si>
  <si>
    <t>課税対象外経費</t>
    <rPh sb="0" eb="2">
      <t>カゼイ</t>
    </rPh>
    <rPh sb="2" eb="4">
      <t>タイショウ</t>
    </rPh>
    <rPh sb="4" eb="5">
      <t>ガイ</t>
    </rPh>
    <rPh sb="5" eb="7">
      <t>ケイヒ</t>
    </rPh>
    <phoneticPr fontId="13"/>
  </si>
  <si>
    <t>課税対象経費</t>
    <rPh sb="0" eb="2">
      <t>カゼイ</t>
    </rPh>
    <rPh sb="2" eb="4">
      <t>タイショウ</t>
    </rPh>
    <rPh sb="4" eb="6">
      <t>ケイヒ</t>
    </rPh>
    <phoneticPr fontId="13"/>
  </si>
  <si>
    <t>助成対象経費　小計（A）</t>
    <rPh sb="0" eb="2">
      <t>ジョセイ</t>
    </rPh>
    <rPh sb="2" eb="4">
      <t>タイショウ</t>
    </rPh>
    <rPh sb="4" eb="6">
      <t>ケイヒ</t>
    </rPh>
    <rPh sb="7" eb="9">
      <t>ショウケイ</t>
    </rPh>
    <phoneticPr fontId="13"/>
  </si>
  <si>
    <t>消費税等仕入控除税額計（B）</t>
    <rPh sb="0" eb="3">
      <t>ショウヒゼイ</t>
    </rPh>
    <rPh sb="3" eb="4">
      <t>トウ</t>
    </rPh>
    <rPh sb="4" eb="6">
      <t>シイレ</t>
    </rPh>
    <rPh sb="6" eb="8">
      <t>コウジョ</t>
    </rPh>
    <rPh sb="8" eb="10">
      <t>ゼイガク</t>
    </rPh>
    <rPh sb="10" eb="11">
      <t>ケイ</t>
    </rPh>
    <phoneticPr fontId="13"/>
  </si>
  <si>
    <t>空白</t>
    <rPh sb="0" eb="2">
      <t>クウハク</t>
    </rPh>
    <phoneticPr fontId="6"/>
  </si>
  <si>
    <t>項目</t>
    <rPh sb="0" eb="2">
      <t>コウモク</t>
    </rPh>
    <phoneticPr fontId="13"/>
  </si>
  <si>
    <t>音楽費</t>
    <rPh sb="0" eb="2">
      <t>オンガク</t>
    </rPh>
    <rPh sb="2" eb="3">
      <t>ヒ</t>
    </rPh>
    <phoneticPr fontId="13"/>
  </si>
  <si>
    <t>助成対象経費</t>
    <rPh sb="0" eb="2">
      <t>ジョセイ</t>
    </rPh>
    <rPh sb="2" eb="4">
      <t>タイショウ</t>
    </rPh>
    <rPh sb="4" eb="6">
      <t>ケイヒ</t>
    </rPh>
    <phoneticPr fontId="13"/>
  </si>
  <si>
    <t>音楽制作料</t>
    <rPh sb="0" eb="2">
      <t>オンガク</t>
    </rPh>
    <rPh sb="2" eb="4">
      <t>セイサク</t>
    </rPh>
    <rPh sb="4" eb="5">
      <t>リョウ</t>
    </rPh>
    <phoneticPr fontId="13"/>
  </si>
  <si>
    <t>楽譜借料</t>
    <rPh sb="0" eb="2">
      <t>ガクフ</t>
    </rPh>
    <rPh sb="2" eb="4">
      <t>シャクリョウ</t>
    </rPh>
    <phoneticPr fontId="13"/>
  </si>
  <si>
    <t>稽古ピアニスト料</t>
    <rPh sb="0" eb="2">
      <t>ケイコ</t>
    </rPh>
    <rPh sb="7" eb="8">
      <t>リョウ</t>
    </rPh>
    <phoneticPr fontId="13"/>
  </si>
  <si>
    <t>調律料</t>
    <rPh sb="0" eb="2">
      <t>チョウリツ</t>
    </rPh>
    <rPh sb="2" eb="3">
      <t>リョウ</t>
    </rPh>
    <phoneticPr fontId="13"/>
  </si>
  <si>
    <t>演出料</t>
    <rPh sb="0" eb="2">
      <t>エンシュツ</t>
    </rPh>
    <rPh sb="2" eb="3">
      <t>リョウ</t>
    </rPh>
    <phoneticPr fontId="13"/>
  </si>
  <si>
    <t>演出助手料</t>
    <rPh sb="0" eb="2">
      <t>エンシュツ</t>
    </rPh>
    <rPh sb="2" eb="4">
      <t>ジョシュ</t>
    </rPh>
    <rPh sb="4" eb="5">
      <t>リョウ</t>
    </rPh>
    <phoneticPr fontId="13"/>
  </si>
  <si>
    <t>構成料</t>
    <rPh sb="0" eb="2">
      <t>コウセイ</t>
    </rPh>
    <rPh sb="2" eb="3">
      <t>リョウ</t>
    </rPh>
    <phoneticPr fontId="13"/>
  </si>
  <si>
    <t>ドラマトゥルク料</t>
    <rPh sb="7" eb="8">
      <t>リョウ</t>
    </rPh>
    <phoneticPr fontId="13"/>
  </si>
  <si>
    <t>振付料</t>
    <rPh sb="0" eb="2">
      <t>フリツケ</t>
    </rPh>
    <rPh sb="2" eb="3">
      <t>リョウ</t>
    </rPh>
    <phoneticPr fontId="13"/>
  </si>
  <si>
    <t>振付助手料</t>
    <rPh sb="0" eb="2">
      <t>フリツケ</t>
    </rPh>
    <rPh sb="2" eb="4">
      <t>ジョシュ</t>
    </rPh>
    <rPh sb="4" eb="5">
      <t>リョウ</t>
    </rPh>
    <phoneticPr fontId="13"/>
  </si>
  <si>
    <t>台本印刷料</t>
    <rPh sb="0" eb="2">
      <t>ダイホン</t>
    </rPh>
    <rPh sb="2" eb="4">
      <t>インサツ</t>
    </rPh>
    <rPh sb="4" eb="5">
      <t>リョウ</t>
    </rPh>
    <phoneticPr fontId="13"/>
  </si>
  <si>
    <t>音楽プラン料</t>
    <rPh sb="0" eb="2">
      <t>オンガク</t>
    </rPh>
    <rPh sb="5" eb="6">
      <t>リョウ</t>
    </rPh>
    <phoneticPr fontId="13"/>
  </si>
  <si>
    <t>舞台美術デザイン料</t>
    <rPh sb="0" eb="2">
      <t>ブタイ</t>
    </rPh>
    <rPh sb="2" eb="4">
      <t>ビジュツ</t>
    </rPh>
    <rPh sb="8" eb="9">
      <t>リョウ</t>
    </rPh>
    <phoneticPr fontId="13"/>
  </si>
  <si>
    <t>人形美術デザイン料</t>
    <rPh sb="0" eb="2">
      <t>ニンギョウ</t>
    </rPh>
    <rPh sb="2" eb="4">
      <t>ビジュツ</t>
    </rPh>
    <rPh sb="8" eb="9">
      <t>リョウ</t>
    </rPh>
    <phoneticPr fontId="13"/>
  </si>
  <si>
    <t>照明プラン料</t>
    <rPh sb="0" eb="2">
      <t>ショウメイ</t>
    </rPh>
    <rPh sb="5" eb="6">
      <t>リョウ</t>
    </rPh>
    <phoneticPr fontId="13"/>
  </si>
  <si>
    <t>音響プラン料</t>
    <rPh sb="0" eb="2">
      <t>オンキョウ</t>
    </rPh>
    <rPh sb="5" eb="6">
      <t>リョウ</t>
    </rPh>
    <phoneticPr fontId="13"/>
  </si>
  <si>
    <t>衣装デザイン料</t>
    <rPh sb="0" eb="2">
      <t>イショウ</t>
    </rPh>
    <rPh sb="6" eb="7">
      <t>リョウ</t>
    </rPh>
    <phoneticPr fontId="13"/>
  </si>
  <si>
    <t>映像プラン料</t>
    <rPh sb="0" eb="2">
      <t>エイゾウ</t>
    </rPh>
    <rPh sb="5" eb="6">
      <t>リョウ</t>
    </rPh>
    <phoneticPr fontId="13"/>
  </si>
  <si>
    <t>特殊効果プラン料</t>
    <rPh sb="0" eb="2">
      <t>トクシュ</t>
    </rPh>
    <rPh sb="2" eb="4">
      <t>コウカ</t>
    </rPh>
    <rPh sb="7" eb="8">
      <t>リョウ</t>
    </rPh>
    <phoneticPr fontId="13"/>
  </si>
  <si>
    <t>舞台監督料</t>
    <rPh sb="0" eb="2">
      <t>ブタイ</t>
    </rPh>
    <rPh sb="2" eb="4">
      <t>カントク</t>
    </rPh>
    <rPh sb="4" eb="5">
      <t>リョウ</t>
    </rPh>
    <phoneticPr fontId="13"/>
  </si>
  <si>
    <t>舞台監督助手料</t>
    <rPh sb="0" eb="2">
      <t>ブタイ</t>
    </rPh>
    <rPh sb="2" eb="4">
      <t>カントク</t>
    </rPh>
    <rPh sb="4" eb="6">
      <t>ジョシュ</t>
    </rPh>
    <rPh sb="6" eb="7">
      <t>リョウ</t>
    </rPh>
    <phoneticPr fontId="13"/>
  </si>
  <si>
    <t>音楽費</t>
    <rPh sb="0" eb="2">
      <t>オンガク</t>
    </rPh>
    <rPh sb="2" eb="3">
      <t>ヒ</t>
    </rPh>
    <phoneticPr fontId="13"/>
  </si>
  <si>
    <t>文芸費</t>
    <rPh sb="0" eb="2">
      <t>ブンゲイ</t>
    </rPh>
    <rPh sb="2" eb="3">
      <t>ヒ</t>
    </rPh>
    <phoneticPr fontId="13"/>
  </si>
  <si>
    <t>会場費</t>
    <rPh sb="0" eb="2">
      <t>カイジョウ</t>
    </rPh>
    <rPh sb="2" eb="3">
      <t>ヒ</t>
    </rPh>
    <phoneticPr fontId="13"/>
  </si>
  <si>
    <t>会場使用料</t>
    <rPh sb="0" eb="2">
      <t>カイジョウ</t>
    </rPh>
    <rPh sb="2" eb="5">
      <t>シヨウリョウ</t>
    </rPh>
    <phoneticPr fontId="13"/>
  </si>
  <si>
    <t>付帯設備使用料</t>
    <rPh sb="0" eb="2">
      <t>フタイ</t>
    </rPh>
    <rPh sb="2" eb="4">
      <t>セツビ</t>
    </rPh>
    <rPh sb="4" eb="7">
      <t>シヨウリョウ</t>
    </rPh>
    <phoneticPr fontId="13"/>
  </si>
  <si>
    <t>舞台費</t>
    <rPh sb="0" eb="2">
      <t>ブタイ</t>
    </rPh>
    <rPh sb="2" eb="3">
      <t>ヒ</t>
    </rPh>
    <phoneticPr fontId="13"/>
  </si>
  <si>
    <t>大道具費</t>
    <rPh sb="0" eb="3">
      <t>オオドウグ</t>
    </rPh>
    <rPh sb="3" eb="4">
      <t>ヒ</t>
    </rPh>
    <phoneticPr fontId="13"/>
  </si>
  <si>
    <t>小道具費</t>
    <rPh sb="0" eb="3">
      <t>コドウグ</t>
    </rPh>
    <rPh sb="3" eb="4">
      <t>ヒ</t>
    </rPh>
    <phoneticPr fontId="13"/>
  </si>
  <si>
    <t>衣装スタッフ費</t>
    <rPh sb="0" eb="2">
      <t>イショウ</t>
    </rPh>
    <rPh sb="6" eb="7">
      <t>ヒ</t>
    </rPh>
    <phoneticPr fontId="13"/>
  </si>
  <si>
    <t>履物費</t>
    <rPh sb="0" eb="2">
      <t>ハキモノ</t>
    </rPh>
    <rPh sb="2" eb="3">
      <t>ヒ</t>
    </rPh>
    <phoneticPr fontId="13"/>
  </si>
  <si>
    <t>かつら（床山）費</t>
    <rPh sb="4" eb="6">
      <t>トコヤマ</t>
    </rPh>
    <rPh sb="7" eb="8">
      <t>ヒ</t>
    </rPh>
    <phoneticPr fontId="13"/>
  </si>
  <si>
    <t>照明費</t>
    <rPh sb="0" eb="2">
      <t>ショウメイ</t>
    </rPh>
    <rPh sb="2" eb="3">
      <t>ヒ</t>
    </rPh>
    <phoneticPr fontId="13"/>
  </si>
  <si>
    <t>照明スタッフ費</t>
    <rPh sb="0" eb="2">
      <t>ショウメイ</t>
    </rPh>
    <rPh sb="6" eb="7">
      <t>ヒ</t>
    </rPh>
    <phoneticPr fontId="13"/>
  </si>
  <si>
    <t>音響費</t>
    <rPh sb="0" eb="2">
      <t>オンキョウ</t>
    </rPh>
    <rPh sb="2" eb="3">
      <t>ヒ</t>
    </rPh>
    <phoneticPr fontId="13"/>
  </si>
  <si>
    <t>音響スタッフ費</t>
    <rPh sb="0" eb="2">
      <t>オンキョウ</t>
    </rPh>
    <rPh sb="6" eb="7">
      <t>ヒ</t>
    </rPh>
    <phoneticPr fontId="13"/>
  </si>
  <si>
    <t>映像費</t>
    <rPh sb="0" eb="2">
      <t>エイゾウ</t>
    </rPh>
    <rPh sb="2" eb="3">
      <t>ヒ</t>
    </rPh>
    <phoneticPr fontId="13"/>
  </si>
  <si>
    <t>映像スタッフ費</t>
    <rPh sb="0" eb="2">
      <t>エイゾウ</t>
    </rPh>
    <rPh sb="6" eb="7">
      <t>ヒ</t>
    </rPh>
    <phoneticPr fontId="13"/>
  </si>
  <si>
    <t>特殊効果費</t>
    <rPh sb="0" eb="2">
      <t>トクシュ</t>
    </rPh>
    <rPh sb="2" eb="4">
      <t>コウカ</t>
    </rPh>
    <rPh sb="4" eb="5">
      <t>ヒ</t>
    </rPh>
    <phoneticPr fontId="13"/>
  </si>
  <si>
    <t>細目/内訳</t>
    <rPh sb="0" eb="2">
      <t>サイモク</t>
    </rPh>
    <rPh sb="3" eb="5">
      <t>ウチワケ</t>
    </rPh>
    <phoneticPr fontId="6"/>
  </si>
  <si>
    <t>課税区分</t>
    <rPh sb="0" eb="2">
      <t>カゼイ</t>
    </rPh>
    <rPh sb="2" eb="4">
      <t>クブン</t>
    </rPh>
    <phoneticPr fontId="13"/>
  </si>
  <si>
    <t>課税対象外</t>
    <rPh sb="0" eb="2">
      <t>カゼイ</t>
    </rPh>
    <rPh sb="2" eb="4">
      <t>タイショウ</t>
    </rPh>
    <rPh sb="4" eb="5">
      <t>ガイ</t>
    </rPh>
    <phoneticPr fontId="13"/>
  </si>
  <si>
    <t>合唱指揮料</t>
    <rPh sb="0" eb="2">
      <t>ガッショウ</t>
    </rPh>
    <rPh sb="2" eb="4">
      <t>シキ</t>
    </rPh>
    <rPh sb="4" eb="5">
      <t>リョウ</t>
    </rPh>
    <phoneticPr fontId="13"/>
  </si>
  <si>
    <t>コレペティ料</t>
    <rPh sb="5" eb="6">
      <t>リョウ</t>
    </rPh>
    <phoneticPr fontId="13"/>
  </si>
  <si>
    <t>楽譜製作料</t>
    <rPh sb="0" eb="2">
      <t>ガクフ</t>
    </rPh>
    <rPh sb="2" eb="4">
      <t>セイサク</t>
    </rPh>
    <rPh sb="4" eb="5">
      <t>リョウ</t>
    </rPh>
    <phoneticPr fontId="13"/>
  </si>
  <si>
    <t>舞台スタッフ費</t>
    <rPh sb="0" eb="2">
      <t>ブタイ</t>
    </rPh>
    <rPh sb="6" eb="7">
      <t>ヒ</t>
    </rPh>
    <phoneticPr fontId="13"/>
  </si>
  <si>
    <t>支援区分</t>
    <rPh sb="0" eb="2">
      <t>シエン</t>
    </rPh>
    <rPh sb="2" eb="4">
      <t>クブン</t>
    </rPh>
    <phoneticPr fontId="6"/>
  </si>
  <si>
    <t>数量(1)</t>
    <rPh sb="0" eb="2">
      <t>スウリョウ</t>
    </rPh>
    <phoneticPr fontId="6"/>
  </si>
  <si>
    <t>数量(2)</t>
    <rPh sb="0" eb="2">
      <t>スウリョウ</t>
    </rPh>
    <phoneticPr fontId="6"/>
  </si>
  <si>
    <t>消費税等仕入控除税額の取扱</t>
    <phoneticPr fontId="13"/>
  </si>
  <si>
    <t>税区分番号</t>
    <rPh sb="0" eb="1">
      <t>ゼイ</t>
    </rPh>
    <rPh sb="1" eb="3">
      <t>クブン</t>
    </rPh>
    <rPh sb="3" eb="5">
      <t>バンゴウ</t>
    </rPh>
    <phoneticPr fontId="13"/>
  </si>
  <si>
    <t>予算額</t>
    <rPh sb="0" eb="3">
      <t>ヨサンガク</t>
    </rPh>
    <phoneticPr fontId="13"/>
  </si>
  <si>
    <t>【プルダウン選択肢】削除不可（非表示）</t>
    <rPh sb="6" eb="9">
      <t>センタクシ</t>
    </rPh>
    <rPh sb="10" eb="12">
      <t>サクジョ</t>
    </rPh>
    <rPh sb="12" eb="14">
      <t>フカ</t>
    </rPh>
    <rPh sb="15" eb="18">
      <t>ヒヒョウジ</t>
    </rPh>
    <phoneticPr fontId="7"/>
  </si>
  <si>
    <t>作品内容</t>
    <rPh sb="0" eb="2">
      <t>サクヒン</t>
    </rPh>
    <rPh sb="2" eb="4">
      <t>ナイヨウ</t>
    </rPh>
    <phoneticPr fontId="7"/>
  </si>
  <si>
    <t>創作初演</t>
    <phoneticPr fontId="7"/>
  </si>
  <si>
    <t>新演出</t>
    <phoneticPr fontId="7"/>
  </si>
  <si>
    <t>翻訳初演</t>
    <phoneticPr fontId="7"/>
  </si>
  <si>
    <t>再演</t>
    <phoneticPr fontId="7"/>
  </si>
  <si>
    <t>特記事項</t>
    <rPh sb="0" eb="2">
      <t>トッキ</t>
    </rPh>
    <rPh sb="2" eb="4">
      <t>ジコウ</t>
    </rPh>
    <phoneticPr fontId="7"/>
  </si>
  <si>
    <t>今後の公演計画</t>
    <phoneticPr fontId="7"/>
  </si>
  <si>
    <t>再演等の受賞歴等</t>
    <phoneticPr fontId="7"/>
  </si>
  <si>
    <t>海外公演予定</t>
    <phoneticPr fontId="7"/>
  </si>
  <si>
    <t>完了済海外公演評価概要</t>
    <phoneticPr fontId="7"/>
  </si>
  <si>
    <t>新振付</t>
    <rPh sb="0" eb="3">
      <t>シンフリツケ</t>
    </rPh>
    <phoneticPr fontId="7"/>
  </si>
  <si>
    <t>【注意】本シートを編集・削除しないでください。</t>
    <rPh sb="1" eb="3">
      <t>チュウイ</t>
    </rPh>
    <rPh sb="4" eb="5">
      <t>ホン</t>
    </rPh>
    <rPh sb="9" eb="11">
      <t>ヘンシュウ</t>
    </rPh>
    <rPh sb="12" eb="14">
      <t>サクジョ</t>
    </rPh>
    <phoneticPr fontId="13"/>
  </si>
  <si>
    <t>連携先</t>
    <rPh sb="0" eb="2">
      <t>レンケイ</t>
    </rPh>
    <rPh sb="2" eb="3">
      <t>サキ</t>
    </rPh>
    <phoneticPr fontId="13"/>
  </si>
  <si>
    <t>行</t>
    <rPh sb="0" eb="1">
      <t>ギョウ</t>
    </rPh>
    <phoneticPr fontId="13"/>
  </si>
  <si>
    <t>連携元</t>
    <rPh sb="0" eb="2">
      <t>レンケイ</t>
    </rPh>
    <rPh sb="2" eb="3">
      <t>モト</t>
    </rPh>
    <phoneticPr fontId="13"/>
  </si>
  <si>
    <t>連携内容</t>
    <rPh sb="0" eb="2">
      <t>レンケイ</t>
    </rPh>
    <rPh sb="2" eb="4">
      <t>ナイヨウ</t>
    </rPh>
    <phoneticPr fontId="13"/>
  </si>
  <si>
    <t>様式の種類</t>
    <rPh sb="0" eb="2">
      <t>ヨウシキ</t>
    </rPh>
    <rPh sb="3" eb="5">
      <t>シュルイ</t>
    </rPh>
    <phoneticPr fontId="13"/>
  </si>
  <si>
    <t>要望書登録/要望内容/活動名</t>
    <rPh sb="0" eb="3">
      <t>ヨウボウショ</t>
    </rPh>
    <rPh sb="3" eb="5">
      <t>トウロク</t>
    </rPh>
    <rPh sb="6" eb="8">
      <t>ヨウボウ</t>
    </rPh>
    <rPh sb="8" eb="10">
      <t>ナイヨウ</t>
    </rPh>
    <rPh sb="11" eb="13">
      <t>カツドウ</t>
    </rPh>
    <rPh sb="13" eb="14">
      <t>メイ</t>
    </rPh>
    <phoneticPr fontId="6"/>
  </si>
  <si>
    <t>要望書登録/要望内容/入場料</t>
    <rPh sb="0" eb="3">
      <t>ヨウボウショ</t>
    </rPh>
    <rPh sb="3" eb="5">
      <t>トウロク</t>
    </rPh>
    <rPh sb="6" eb="8">
      <t>ヨウボウ</t>
    </rPh>
    <rPh sb="8" eb="10">
      <t>ナイヨウ</t>
    </rPh>
    <rPh sb="11" eb="14">
      <t>ニュウジョウリョウ</t>
    </rPh>
    <phoneticPr fontId="6"/>
  </si>
  <si>
    <t>-</t>
    <phoneticPr fontId="13"/>
  </si>
  <si>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6"/>
  </si>
  <si>
    <t>要望書登録/要望内容/控除税額計（C）</t>
    <phoneticPr fontId="6"/>
  </si>
  <si>
    <t>要望書登録/要望内容/(ｲ)小計</t>
    <rPh sb="0" eb="3">
      <t>ヨウボウショ</t>
    </rPh>
    <rPh sb="3" eb="5">
      <t>トウロク</t>
    </rPh>
    <rPh sb="6" eb="8">
      <t>ヨウボウ</t>
    </rPh>
    <rPh sb="8" eb="10">
      <t>ナイヨウ</t>
    </rPh>
    <rPh sb="14" eb="16">
      <t>ショウケイ</t>
    </rPh>
    <phoneticPr fontId="6"/>
  </si>
  <si>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6"/>
  </si>
  <si>
    <t>要望書登録/要望内容/対象経費（A）</t>
    <rPh sb="0" eb="3">
      <t>ヨウボウショ</t>
    </rPh>
    <rPh sb="3" eb="5">
      <t>トウロク</t>
    </rPh>
    <rPh sb="6" eb="8">
      <t>ヨウボウ</t>
    </rPh>
    <rPh sb="8" eb="10">
      <t>ナイヨウ</t>
    </rPh>
    <rPh sb="11" eb="13">
      <t>タイショウ</t>
    </rPh>
    <rPh sb="13" eb="15">
      <t>ケイヒ</t>
    </rPh>
    <phoneticPr fontId="6"/>
  </si>
  <si>
    <t>要望書登録/要望内容/要望額</t>
    <rPh sb="0" eb="3">
      <t>ヨウボウショ</t>
    </rPh>
    <rPh sb="3" eb="5">
      <t>トウロク</t>
    </rPh>
    <rPh sb="6" eb="8">
      <t>ヨウボウ</t>
    </rPh>
    <rPh sb="8" eb="10">
      <t>ナイヨウ</t>
    </rPh>
    <rPh sb="11" eb="13">
      <t>ヨウボウ</t>
    </rPh>
    <rPh sb="13" eb="14">
      <t>ガク</t>
    </rPh>
    <phoneticPr fontId="6"/>
  </si>
  <si>
    <t>要望書登録/要望内容/備考</t>
    <rPh sb="0" eb="3">
      <t>ヨウボウショ</t>
    </rPh>
    <rPh sb="3" eb="5">
      <t>トウロク</t>
    </rPh>
    <rPh sb="6" eb="8">
      <t>ヨウボウ</t>
    </rPh>
    <rPh sb="8" eb="10">
      <t>ナイヨウ</t>
    </rPh>
    <rPh sb="11" eb="13">
      <t>ビコウ</t>
    </rPh>
    <phoneticPr fontId="6"/>
  </si>
  <si>
    <t>要望書登録/要望内容/文化庁チェック</t>
    <rPh sb="0" eb="3">
      <t>ヨウボウショ</t>
    </rPh>
    <rPh sb="3" eb="5">
      <t>トウロク</t>
    </rPh>
    <rPh sb="6" eb="8">
      <t>ヨウボウ</t>
    </rPh>
    <rPh sb="8" eb="10">
      <t>ナイヨウ</t>
    </rPh>
    <rPh sb="11" eb="14">
      <t>ブンカチョウ</t>
    </rPh>
    <phoneticPr fontId="6"/>
  </si>
  <si>
    <t>要望書登録/映画製作/時間</t>
    <rPh sb="0" eb="3">
      <t>ヨウボウショ</t>
    </rPh>
    <rPh sb="3" eb="5">
      <t>トウロク</t>
    </rPh>
    <rPh sb="6" eb="8">
      <t>エイガ</t>
    </rPh>
    <rPh sb="8" eb="10">
      <t>セイサク</t>
    </rPh>
    <rPh sb="11" eb="13">
      <t>ジカン</t>
    </rPh>
    <phoneticPr fontId="6"/>
  </si>
  <si>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6"/>
  </si>
  <si>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6"/>
  </si>
  <si>
    <t>要望書登録/映画製作/完成形態</t>
    <rPh sb="0" eb="3">
      <t>ヨウボウショ</t>
    </rPh>
    <rPh sb="3" eb="5">
      <t>トウロク</t>
    </rPh>
    <rPh sb="6" eb="8">
      <t>エイガ</t>
    </rPh>
    <rPh sb="8" eb="10">
      <t>セイサク</t>
    </rPh>
    <rPh sb="11" eb="13">
      <t>カンセイ</t>
    </rPh>
    <rPh sb="13" eb="15">
      <t>ケイタイ</t>
    </rPh>
    <phoneticPr fontId="6"/>
  </si>
  <si>
    <t>要望書登録/映画製作/監督</t>
    <rPh sb="0" eb="3">
      <t>ヨウボウショ</t>
    </rPh>
    <rPh sb="3" eb="5">
      <t>トウロク</t>
    </rPh>
    <rPh sb="6" eb="8">
      <t>エイガ</t>
    </rPh>
    <rPh sb="8" eb="10">
      <t>セイサク</t>
    </rPh>
    <rPh sb="11" eb="13">
      <t>カントク</t>
    </rPh>
    <phoneticPr fontId="6"/>
  </si>
  <si>
    <t>要望書登録/映画製作/脚本</t>
    <rPh sb="0" eb="3">
      <t>ヨウボウショ</t>
    </rPh>
    <rPh sb="3" eb="5">
      <t>トウロク</t>
    </rPh>
    <rPh sb="6" eb="8">
      <t>エイガ</t>
    </rPh>
    <rPh sb="8" eb="10">
      <t>セイサク</t>
    </rPh>
    <rPh sb="11" eb="13">
      <t>キャクホン</t>
    </rPh>
    <phoneticPr fontId="6"/>
  </si>
  <si>
    <t>要望書登録/映画製作/撮影</t>
    <rPh sb="0" eb="3">
      <t>ヨウボウショ</t>
    </rPh>
    <rPh sb="3" eb="5">
      <t>トウロク</t>
    </rPh>
    <rPh sb="6" eb="8">
      <t>エイガ</t>
    </rPh>
    <rPh sb="8" eb="10">
      <t>セイサク</t>
    </rPh>
    <rPh sb="11" eb="13">
      <t>サツエイ</t>
    </rPh>
    <phoneticPr fontId="6"/>
  </si>
  <si>
    <t>要望書登録/映画製作/出演者</t>
    <rPh sb="0" eb="3">
      <t>ヨウボウショ</t>
    </rPh>
    <rPh sb="3" eb="5">
      <t>トウロク</t>
    </rPh>
    <rPh sb="6" eb="8">
      <t>エイガ</t>
    </rPh>
    <rPh sb="8" eb="10">
      <t>セイサク</t>
    </rPh>
    <rPh sb="11" eb="14">
      <t>シュツエンシャ</t>
    </rPh>
    <phoneticPr fontId="6"/>
  </si>
  <si>
    <t>要望書登録/映画製作/配給会社</t>
    <rPh sb="0" eb="3">
      <t>ヨウボウショ</t>
    </rPh>
    <rPh sb="3" eb="5">
      <t>トウロク</t>
    </rPh>
    <rPh sb="6" eb="8">
      <t>エイガ</t>
    </rPh>
    <rPh sb="8" eb="10">
      <t>セイサク</t>
    </rPh>
    <rPh sb="11" eb="13">
      <t>ハイキュウ</t>
    </rPh>
    <rPh sb="13" eb="15">
      <t>ガイシャ</t>
    </rPh>
    <phoneticPr fontId="6"/>
  </si>
  <si>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6"/>
  </si>
  <si>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6"/>
  </si>
  <si>
    <t>要望書登録/基金/県NO</t>
    <rPh sb="0" eb="3">
      <t>ヨウボウショ</t>
    </rPh>
    <rPh sb="3" eb="5">
      <t>トウロク</t>
    </rPh>
    <rPh sb="6" eb="8">
      <t>キキン</t>
    </rPh>
    <rPh sb="9" eb="10">
      <t>ケン</t>
    </rPh>
    <phoneticPr fontId="6"/>
  </si>
  <si>
    <t>要望書登録/補助金/単位</t>
    <rPh sb="0" eb="3">
      <t>ヨウボウショ</t>
    </rPh>
    <rPh sb="3" eb="5">
      <t>トウロク</t>
    </rPh>
    <rPh sb="6" eb="9">
      <t>ホジョキン</t>
    </rPh>
    <rPh sb="10" eb="12">
      <t>タンイ</t>
    </rPh>
    <phoneticPr fontId="6"/>
  </si>
  <si>
    <t>要望書登録/補助金/個表番号</t>
    <rPh sb="0" eb="3">
      <t>ヨウボウショ</t>
    </rPh>
    <rPh sb="3" eb="5">
      <t>トウロク</t>
    </rPh>
    <rPh sb="6" eb="9">
      <t>ホジョキン</t>
    </rPh>
    <rPh sb="10" eb="12">
      <t>コヒョウ</t>
    </rPh>
    <rPh sb="12" eb="14">
      <t>バンゴウ</t>
    </rPh>
    <phoneticPr fontId="6"/>
  </si>
  <si>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6"/>
  </si>
  <si>
    <t>要望書登録/基金/分野
要望書登録/補助金/分野</t>
    <rPh sb="0" eb="3">
      <t>ヨウボウショ</t>
    </rPh>
    <rPh sb="3" eb="5">
      <t>トウロク</t>
    </rPh>
    <rPh sb="6" eb="8">
      <t>キキン</t>
    </rPh>
    <rPh sb="9" eb="11">
      <t>ブンヤ</t>
    </rPh>
    <rPh sb="18" eb="21">
      <t>ホジョキン</t>
    </rPh>
    <phoneticPr fontId="6"/>
  </si>
  <si>
    <t>要望書登録/基金/ジャンル
要望書登録/補助金/ジャンル</t>
    <phoneticPr fontId="13"/>
  </si>
  <si>
    <t>要望書登録/基金/提出日
要望書登録/補助金/提出日</t>
    <rPh sb="0" eb="3">
      <t>ヨウボウショ</t>
    </rPh>
    <rPh sb="3" eb="5">
      <t>トウロク</t>
    </rPh>
    <rPh sb="6" eb="8">
      <t>キキン</t>
    </rPh>
    <rPh sb="9" eb="11">
      <t>テイシュツ</t>
    </rPh>
    <rPh sb="11" eb="12">
      <t>ビ</t>
    </rPh>
    <phoneticPr fontId="6"/>
  </si>
  <si>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6"/>
  </si>
  <si>
    <t>要望書登録/活動場所/開始日</t>
    <rPh sb="0" eb="3">
      <t>ヨウボウショ</t>
    </rPh>
    <rPh sb="3" eb="5">
      <t>トウロク</t>
    </rPh>
    <rPh sb="6" eb="8">
      <t>カツドウ</t>
    </rPh>
    <rPh sb="8" eb="10">
      <t>バショ</t>
    </rPh>
    <rPh sb="11" eb="14">
      <t>カイシビ</t>
    </rPh>
    <phoneticPr fontId="6"/>
  </si>
  <si>
    <t>要望書登録/活動場所/終了日</t>
    <rPh sb="0" eb="3">
      <t>ヨウボウショ</t>
    </rPh>
    <rPh sb="3" eb="5">
      <t>トウロク</t>
    </rPh>
    <rPh sb="6" eb="8">
      <t>カツドウ</t>
    </rPh>
    <rPh sb="8" eb="10">
      <t>バショ</t>
    </rPh>
    <rPh sb="11" eb="13">
      <t>シュウリョウ</t>
    </rPh>
    <rPh sb="13" eb="14">
      <t>ヒ</t>
    </rPh>
    <phoneticPr fontId="6"/>
  </si>
  <si>
    <t>要望書登録/活動場所/活動場所</t>
    <rPh sb="0" eb="3">
      <t>ヨウボウショ</t>
    </rPh>
    <rPh sb="3" eb="5">
      <t>トウロク</t>
    </rPh>
    <rPh sb="6" eb="8">
      <t>カツドウ</t>
    </rPh>
    <rPh sb="8" eb="10">
      <t>バショ</t>
    </rPh>
    <rPh sb="11" eb="13">
      <t>カツドウ</t>
    </rPh>
    <rPh sb="13" eb="15">
      <t>バショ</t>
    </rPh>
    <phoneticPr fontId="6"/>
  </si>
  <si>
    <t>団体登録/団体基本情報/団体名</t>
    <rPh sb="12" eb="14">
      <t>ダンタイ</t>
    </rPh>
    <rPh sb="14" eb="15">
      <t>メイ</t>
    </rPh>
    <phoneticPr fontId="6"/>
  </si>
  <si>
    <t>団体登録/団体基本情報/ヨミガナ</t>
  </si>
  <si>
    <t>団体登録/団体基本情報/代表者氏名</t>
    <rPh sb="12" eb="15">
      <t>ダイヒョウシャ</t>
    </rPh>
    <rPh sb="15" eb="17">
      <t>シメイ</t>
    </rPh>
    <phoneticPr fontId="6"/>
  </si>
  <si>
    <t>団体登録/団体基本情報/代表者役職</t>
    <rPh sb="12" eb="15">
      <t>ダイヒョウシャ</t>
    </rPh>
    <rPh sb="15" eb="17">
      <t>ヤクショク</t>
    </rPh>
    <phoneticPr fontId="6"/>
  </si>
  <si>
    <t>団体登録/団体基本情報/郵便番号</t>
    <rPh sb="12" eb="16">
      <t>ユウビンバンゴウ</t>
    </rPh>
    <phoneticPr fontId="6"/>
  </si>
  <si>
    <t>団体登録/団体基本情報/都道府県</t>
    <rPh sb="12" eb="16">
      <t>トドウフケン</t>
    </rPh>
    <phoneticPr fontId="6"/>
  </si>
  <si>
    <t>団体登録/団体基本情報/住所1</t>
    <rPh sb="12" eb="14">
      <t>ジュウショ</t>
    </rPh>
    <phoneticPr fontId="6"/>
  </si>
  <si>
    <t>団体登録/団体基本情報/住所2</t>
    <rPh sb="12" eb="14">
      <t>ジュウショ</t>
    </rPh>
    <phoneticPr fontId="6"/>
  </si>
  <si>
    <t>団体登録/団体基本情報/電話番号</t>
    <rPh sb="12" eb="14">
      <t>デンワ</t>
    </rPh>
    <rPh sb="14" eb="16">
      <t>バンゴウ</t>
    </rPh>
    <phoneticPr fontId="6"/>
  </si>
  <si>
    <t>団体登録/団体基本情報/FAX番号</t>
    <rPh sb="15" eb="17">
      <t>バンゴウ</t>
    </rPh>
    <phoneticPr fontId="6"/>
  </si>
  <si>
    <t>団体登録/団体基本情報/ホームページ</t>
    <phoneticPr fontId="6"/>
  </si>
  <si>
    <t>団体登録/団体基本情報/創立年/月</t>
    <rPh sb="12" eb="14">
      <t>ソウリツ</t>
    </rPh>
    <rPh sb="14" eb="15">
      <t>ネン</t>
    </rPh>
    <rPh sb="16" eb="17">
      <t>ツキ</t>
    </rPh>
    <phoneticPr fontId="6"/>
  </si>
  <si>
    <t>団体登録/標準連絡先/団体名</t>
    <rPh sb="5" eb="7">
      <t>ヒョウジュン</t>
    </rPh>
    <rPh sb="7" eb="10">
      <t>レンラクサキ</t>
    </rPh>
    <rPh sb="11" eb="13">
      <t>ダンタイ</t>
    </rPh>
    <rPh sb="13" eb="14">
      <t>メイ</t>
    </rPh>
    <phoneticPr fontId="6"/>
  </si>
  <si>
    <t>団体登録/団体基本情報/団体種別</t>
    <rPh sb="12" eb="14">
      <t>ダンタイ</t>
    </rPh>
    <rPh sb="14" eb="16">
      <t>シュベツ</t>
    </rPh>
    <phoneticPr fontId="6"/>
  </si>
  <si>
    <t>施設登録/施設/施設名</t>
    <rPh sb="0" eb="2">
      <t>シセツ</t>
    </rPh>
    <rPh sb="2" eb="4">
      <t>トウロク</t>
    </rPh>
    <rPh sb="5" eb="7">
      <t>シセツ</t>
    </rPh>
    <rPh sb="8" eb="10">
      <t>シセツ</t>
    </rPh>
    <rPh sb="10" eb="11">
      <t>メイ</t>
    </rPh>
    <phoneticPr fontId="6"/>
  </si>
  <si>
    <t>施設登録/施設/郵便番号</t>
    <rPh sb="0" eb="2">
      <t>シセツ</t>
    </rPh>
    <rPh sb="2" eb="4">
      <t>トウロク</t>
    </rPh>
    <rPh sb="5" eb="7">
      <t>シセツ</t>
    </rPh>
    <rPh sb="8" eb="12">
      <t>ユウビンバンゴウ</t>
    </rPh>
    <phoneticPr fontId="6"/>
  </si>
  <si>
    <t>施設登録/施設/都道府県</t>
    <rPh sb="0" eb="2">
      <t>シセツ</t>
    </rPh>
    <rPh sb="2" eb="4">
      <t>トウロク</t>
    </rPh>
    <rPh sb="5" eb="7">
      <t>シセツ</t>
    </rPh>
    <rPh sb="8" eb="12">
      <t>トドウフケン</t>
    </rPh>
    <phoneticPr fontId="6"/>
  </si>
  <si>
    <t>施設登録/施設/住所1</t>
    <rPh sb="0" eb="2">
      <t>シセツ</t>
    </rPh>
    <rPh sb="2" eb="4">
      <t>トウロク</t>
    </rPh>
    <rPh sb="5" eb="7">
      <t>シセツ</t>
    </rPh>
    <rPh sb="8" eb="10">
      <t>ジュウショ</t>
    </rPh>
    <phoneticPr fontId="6"/>
  </si>
  <si>
    <t>施設登録/施設/住所2</t>
    <rPh sb="0" eb="2">
      <t>シセツ</t>
    </rPh>
    <rPh sb="2" eb="4">
      <t>トウロク</t>
    </rPh>
    <rPh sb="5" eb="7">
      <t>シセツ</t>
    </rPh>
    <rPh sb="8" eb="10">
      <t>ジュウショ</t>
    </rPh>
    <phoneticPr fontId="6"/>
  </si>
  <si>
    <t>活動名：</t>
    <phoneticPr fontId="17"/>
  </si>
  <si>
    <t>団体名：</t>
    <phoneticPr fontId="17"/>
  </si>
  <si>
    <t>①【必要書類の確認】</t>
    <phoneticPr fontId="17"/>
  </si>
  <si>
    <t>②【応募要件の確認】</t>
    <phoneticPr fontId="17"/>
  </si>
  <si>
    <t>《不適合理由》</t>
    <phoneticPr fontId="17"/>
  </si>
  <si>
    <t>欠落なし</t>
    <phoneticPr fontId="17"/>
  </si>
  <si>
    <t>適合</t>
    <phoneticPr fontId="17"/>
  </si>
  <si>
    <t>・要望取下げ</t>
    <phoneticPr fontId="5"/>
  </si>
  <si>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17"/>
  </si>
  <si>
    <t>《提出のあった書類にチェック》</t>
    <phoneticPr fontId="17"/>
  </si>
  <si>
    <t>団体要件を満たしている</t>
    <phoneticPr fontId="17"/>
  </si>
  <si>
    <t>・文化庁等の補助金や国の行政機関の委託費等が支出される活動である</t>
    <phoneticPr fontId="5"/>
  </si>
  <si>
    <t>・応募団体とは異なる主催者が文化庁等の補助金等を受けている（日程重複・内容重複）</t>
    <phoneticPr fontId="5"/>
  </si>
  <si>
    <t>総表</t>
    <phoneticPr fontId="17"/>
  </si>
  <si>
    <t>・団体要件を満たしていない（我が国の芸術団体であることが確認できない）</t>
    <phoneticPr fontId="17"/>
  </si>
  <si>
    <t>・団体要件を満たしていない（団体が監査を実施していることを確認できない）</t>
    <phoneticPr fontId="5"/>
  </si>
  <si>
    <t>・団体要件を満たしていない（法人格を有していない）</t>
    <phoneticPr fontId="5"/>
  </si>
  <si>
    <t>不適合</t>
    <rPh sb="0" eb="3">
      <t>フテキゴウ</t>
    </rPh>
    <phoneticPr fontId="17"/>
  </si>
  <si>
    <t>不明</t>
  </si>
  <si>
    <t>《不明の要件》</t>
    <phoneticPr fontId="17"/>
  </si>
  <si>
    <t>・政治的又は宗教的な宣伝意図を有する活動である</t>
    <phoneticPr fontId="17"/>
  </si>
  <si>
    <t>・慈善事業への寄付を目的として行われる活動である</t>
    <phoneticPr fontId="17"/>
  </si>
  <si>
    <t>③【連絡概要】</t>
    <rPh sb="2" eb="4">
      <t>レンラク</t>
    </rPh>
    <rPh sb="4" eb="6">
      <t>ガイヨウ</t>
    </rPh>
    <phoneticPr fontId="17"/>
  </si>
  <si>
    <t>・買取公演、招へい公演等である</t>
    <phoneticPr fontId="17"/>
  </si>
  <si>
    <t>※要望者に連絡した日時及び提出期限を記入し、連絡手段にチェック</t>
    <phoneticPr fontId="17"/>
  </si>
  <si>
    <t>・独立行政法人日本芸術文化振興会と共催する活動である</t>
    <phoneticPr fontId="5"/>
  </si>
  <si>
    <t>《1回目》</t>
    <phoneticPr fontId="17"/>
  </si>
  <si>
    <t>連絡日時</t>
    <rPh sb="0" eb="2">
      <t>レンラク</t>
    </rPh>
    <rPh sb="2" eb="4">
      <t>ニチジ</t>
    </rPh>
    <phoneticPr fontId="17"/>
  </si>
  <si>
    <t>→</t>
    <phoneticPr fontId="17"/>
  </si>
  <si>
    <t>提出期限</t>
    <rPh sb="0" eb="2">
      <t>テイシュツ</t>
    </rPh>
    <rPh sb="2" eb="4">
      <t>キゲン</t>
    </rPh>
    <phoneticPr fontId="17"/>
  </si>
  <si>
    <t>・名称冠公演である</t>
    <phoneticPr fontId="5" type="Hiragana"/>
  </si>
  <si>
    <t>手　　段</t>
    <rPh sb="0" eb="1">
      <t>テ</t>
    </rPh>
    <rPh sb="3" eb="4">
      <t>ダン</t>
    </rPh>
    <phoneticPr fontId="17"/>
  </si>
  <si>
    <t>電話＋ 　メール、　　その他</t>
    <rPh sb="0" eb="2">
      <t>デンワ</t>
    </rPh>
    <rPh sb="13" eb="14">
      <t>タ</t>
    </rPh>
    <phoneticPr fontId="17"/>
  </si>
  <si>
    <t>・教育研究・ワークショップ・コンクール・コンテスト・講演会・シンポジウム等を主たる目的とする活動である</t>
    <phoneticPr fontId="5" type="Hiragana"/>
  </si>
  <si>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17"/>
  </si>
  <si>
    <t>《2回目》</t>
    <phoneticPr fontId="17"/>
  </si>
  <si>
    <t>《結果》</t>
    <phoneticPr fontId="17"/>
  </si>
  <si>
    <t>　　要望者と連絡がとれた</t>
    <rPh sb="2" eb="4">
      <t>ヨウボウ</t>
    </rPh>
    <rPh sb="4" eb="5">
      <t>シャ</t>
    </rPh>
    <rPh sb="6" eb="8">
      <t>レンラク</t>
    </rPh>
    <phoneticPr fontId="17"/>
  </si>
  <si>
    <t>　　　　期限までに提出あり</t>
    <rPh sb="4" eb="6">
      <t>キゲン</t>
    </rPh>
    <rPh sb="9" eb="11">
      <t>テイシュツ</t>
    </rPh>
    <phoneticPr fontId="17"/>
  </si>
  <si>
    <t>提出日</t>
    <rPh sb="0" eb="2">
      <t>テイシュツ</t>
    </rPh>
    <rPh sb="2" eb="3">
      <t>ビ</t>
    </rPh>
    <phoneticPr fontId="17"/>
  </si>
  <si>
    <t>　　　　期限までに提出なし</t>
    <rPh sb="4" eb="6">
      <t>キゲン</t>
    </rPh>
    <rPh sb="9" eb="11">
      <t>テイシュツ</t>
    </rPh>
    <phoneticPr fontId="17"/>
  </si>
  <si>
    <t>　　要望者と連絡がとれなかった</t>
    <phoneticPr fontId="17"/>
  </si>
  <si>
    <t>【最終判断】</t>
    <rPh sb="1" eb="3">
      <t>サイシュウ</t>
    </rPh>
    <rPh sb="3" eb="5">
      <t>ハンダン</t>
    </rPh>
    <phoneticPr fontId="17"/>
  </si>
  <si>
    <t>適合</t>
    <rPh sb="0" eb="2">
      <t>テキゴウ</t>
    </rPh>
    <phoneticPr fontId="17"/>
  </si>
  <si>
    <t>不適合</t>
    <phoneticPr fontId="17"/>
  </si>
  <si>
    <t>《理由》</t>
    <phoneticPr fontId="17"/>
  </si>
  <si>
    <t>【特記事項】</t>
    <rPh sb="1" eb="3">
      <t>トッキ</t>
    </rPh>
    <rPh sb="3" eb="5">
      <t>ジコウ</t>
    </rPh>
    <phoneticPr fontId="17"/>
  </si>
  <si>
    <t>団体名</t>
    <phoneticPr fontId="6"/>
  </si>
  <si>
    <t>他の助成事業等への応募状況、協賛者・後援者等</t>
    <rPh sb="0" eb="1">
      <t>ホカ</t>
    </rPh>
    <rPh sb="2" eb="4">
      <t>ジョセイ</t>
    </rPh>
    <rPh sb="4" eb="6">
      <t>ジギョウ</t>
    </rPh>
    <rPh sb="6" eb="7">
      <t>ナド</t>
    </rPh>
    <rPh sb="9" eb="11">
      <t>オウボ</t>
    </rPh>
    <rPh sb="11" eb="13">
      <t>ジョウキョウ</t>
    </rPh>
    <rPh sb="14" eb="16">
      <t>キョウサン</t>
    </rPh>
    <rPh sb="16" eb="17">
      <t>シャ</t>
    </rPh>
    <rPh sb="18" eb="20">
      <t>コウエン</t>
    </rPh>
    <rPh sb="20" eb="21">
      <t>シャ</t>
    </rPh>
    <rPh sb="21" eb="22">
      <t>ナド</t>
    </rPh>
    <phoneticPr fontId="6"/>
  </si>
  <si>
    <t>旅費</t>
    <rPh sb="0" eb="2">
      <t>リョヒ</t>
    </rPh>
    <phoneticPr fontId="13"/>
  </si>
  <si>
    <t>旅費</t>
    <rPh sb="0" eb="2">
      <t>リョヒ</t>
    </rPh>
    <phoneticPr fontId="13"/>
  </si>
  <si>
    <t>渡航費</t>
    <rPh sb="0" eb="3">
      <t>トコウヒ</t>
    </rPh>
    <phoneticPr fontId="13"/>
  </si>
  <si>
    <t>国内交通費</t>
    <rPh sb="0" eb="2">
      <t>コクナイ</t>
    </rPh>
    <rPh sb="2" eb="5">
      <t>コウツウヒ</t>
    </rPh>
    <phoneticPr fontId="13"/>
  </si>
  <si>
    <t>国内宿泊費</t>
    <rPh sb="0" eb="2">
      <t>コクナイ</t>
    </rPh>
    <rPh sb="2" eb="5">
      <t>シュクハクヒ</t>
    </rPh>
    <phoneticPr fontId="13"/>
  </si>
  <si>
    <t>参加団体の選定方針と期待される効果</t>
    <rPh sb="0" eb="2">
      <t>サンカ</t>
    </rPh>
    <rPh sb="2" eb="4">
      <t>ダンタイ</t>
    </rPh>
    <rPh sb="5" eb="7">
      <t>センテイ</t>
    </rPh>
    <rPh sb="7" eb="9">
      <t>ホウシン</t>
    </rPh>
    <rPh sb="10" eb="12">
      <t>キタイ</t>
    </rPh>
    <rPh sb="15" eb="17">
      <t>コウカ</t>
    </rPh>
    <phoneticPr fontId="6"/>
  </si>
  <si>
    <t>実施期間</t>
    <rPh sb="0" eb="2">
      <t>ジッシ</t>
    </rPh>
    <rPh sb="2" eb="4">
      <t>キカン</t>
    </rPh>
    <phoneticPr fontId="6"/>
  </si>
  <si>
    <t>～</t>
    <phoneticPr fontId="7"/>
  </si>
  <si>
    <t>出演費・音楽費・文芸費</t>
    <rPh sb="0" eb="2">
      <t>シュツエン</t>
    </rPh>
    <rPh sb="2" eb="3">
      <t>ヒ</t>
    </rPh>
    <rPh sb="4" eb="6">
      <t>オンガク</t>
    </rPh>
    <rPh sb="6" eb="7">
      <t>ヒ</t>
    </rPh>
    <rPh sb="8" eb="10">
      <t>ブンゲイ</t>
    </rPh>
    <rPh sb="10" eb="11">
      <t>ヒ</t>
    </rPh>
    <phoneticPr fontId="6"/>
  </si>
  <si>
    <t>会場費・舞台費・運搬費</t>
    <rPh sb="0" eb="2">
      <t>カイジョウ</t>
    </rPh>
    <rPh sb="2" eb="3">
      <t>ヒ</t>
    </rPh>
    <rPh sb="4" eb="6">
      <t>ブタイ</t>
    </rPh>
    <rPh sb="6" eb="7">
      <t>ヒ</t>
    </rPh>
    <rPh sb="8" eb="10">
      <t>ウンパン</t>
    </rPh>
    <rPh sb="10" eb="11">
      <t>ヒ</t>
    </rPh>
    <phoneticPr fontId="13"/>
  </si>
  <si>
    <t>謝金・旅費・宣伝費等</t>
    <rPh sb="0" eb="2">
      <t>シャキン</t>
    </rPh>
    <rPh sb="3" eb="5">
      <t>リョヒ</t>
    </rPh>
    <rPh sb="6" eb="9">
      <t>センデンヒ</t>
    </rPh>
    <rPh sb="9" eb="10">
      <t>ナド</t>
    </rPh>
    <phoneticPr fontId="13"/>
  </si>
  <si>
    <t>助成対象外経費</t>
    <rPh sb="0" eb="2">
      <t>ジョセイ</t>
    </rPh>
    <rPh sb="2" eb="4">
      <t>タイショウ</t>
    </rPh>
    <rPh sb="4" eb="5">
      <t>ガイ</t>
    </rPh>
    <rPh sb="5" eb="7">
      <t>ケイヒ</t>
    </rPh>
    <phoneticPr fontId="13"/>
  </si>
  <si>
    <t>出演費</t>
    <rPh sb="0" eb="2">
      <t>シュツエン</t>
    </rPh>
    <rPh sb="2" eb="3">
      <t>ヒ</t>
    </rPh>
    <phoneticPr fontId="13"/>
  </si>
  <si>
    <t>演奏料</t>
    <rPh sb="0" eb="2">
      <t>エンソウ</t>
    </rPh>
    <rPh sb="2" eb="3">
      <t>リョウ</t>
    </rPh>
    <phoneticPr fontId="13"/>
  </si>
  <si>
    <t>ソリスト料</t>
    <rPh sb="4" eb="5">
      <t>リョウ</t>
    </rPh>
    <phoneticPr fontId="13"/>
  </si>
  <si>
    <t>合唱料</t>
    <rPh sb="0" eb="2">
      <t>ガッショウ</t>
    </rPh>
    <rPh sb="2" eb="3">
      <t>リョウ</t>
    </rPh>
    <phoneticPr fontId="13"/>
  </si>
  <si>
    <t>音楽費</t>
    <rPh sb="0" eb="2">
      <t>オンガク</t>
    </rPh>
    <rPh sb="2" eb="3">
      <t>ヒ</t>
    </rPh>
    <phoneticPr fontId="13"/>
  </si>
  <si>
    <t>音楽編集料</t>
    <rPh sb="0" eb="2">
      <t>オンガク</t>
    </rPh>
    <rPh sb="2" eb="4">
      <t>ヘンシュウ</t>
    </rPh>
    <rPh sb="4" eb="5">
      <t>リョウ</t>
    </rPh>
    <phoneticPr fontId="13"/>
  </si>
  <si>
    <t>楽器借料</t>
    <rPh sb="0" eb="2">
      <t>ガッキ</t>
    </rPh>
    <rPh sb="2" eb="4">
      <t>シャクリョウ</t>
    </rPh>
    <phoneticPr fontId="13"/>
  </si>
  <si>
    <t>プロンプター料</t>
    <rPh sb="6" eb="7">
      <t>リョウ</t>
    </rPh>
    <phoneticPr fontId="13"/>
  </si>
  <si>
    <t>運搬費</t>
    <rPh sb="0" eb="2">
      <t>ウンパン</t>
    </rPh>
    <rPh sb="2" eb="3">
      <t>ヒ</t>
    </rPh>
    <phoneticPr fontId="13"/>
  </si>
  <si>
    <t>国内運搬費</t>
    <rPh sb="0" eb="2">
      <t>コクナイ</t>
    </rPh>
    <rPh sb="2" eb="4">
      <t>ウンパン</t>
    </rPh>
    <rPh sb="4" eb="5">
      <t>ヒ</t>
    </rPh>
    <phoneticPr fontId="13"/>
  </si>
  <si>
    <t>謝金</t>
    <rPh sb="0" eb="2">
      <t>シャキン</t>
    </rPh>
    <phoneticPr fontId="13"/>
  </si>
  <si>
    <t>編集謝金</t>
    <rPh sb="0" eb="2">
      <t>ヘンシュウ</t>
    </rPh>
    <rPh sb="2" eb="4">
      <t>シャキン</t>
    </rPh>
    <phoneticPr fontId="13"/>
  </si>
  <si>
    <t>原稿執筆謝金</t>
    <rPh sb="0" eb="2">
      <t>ゲンコウ</t>
    </rPh>
    <rPh sb="2" eb="4">
      <t>シッピツ</t>
    </rPh>
    <rPh sb="4" eb="6">
      <t>シャキン</t>
    </rPh>
    <phoneticPr fontId="13"/>
  </si>
  <si>
    <t>会場整理謝金</t>
    <rPh sb="0" eb="2">
      <t>カイジョウ</t>
    </rPh>
    <rPh sb="2" eb="4">
      <t>セイリ</t>
    </rPh>
    <rPh sb="4" eb="6">
      <t>シャキン</t>
    </rPh>
    <phoneticPr fontId="13"/>
  </si>
  <si>
    <t>託児謝金</t>
    <rPh sb="0" eb="2">
      <t>タクジ</t>
    </rPh>
    <rPh sb="2" eb="4">
      <t>シャキン</t>
    </rPh>
    <phoneticPr fontId="13"/>
  </si>
  <si>
    <t>医師・看護師謝金</t>
    <rPh sb="0" eb="2">
      <t>イシ</t>
    </rPh>
    <rPh sb="3" eb="6">
      <t>カンゴシ</t>
    </rPh>
    <rPh sb="6" eb="8">
      <t>シャキン</t>
    </rPh>
    <phoneticPr fontId="13"/>
  </si>
  <si>
    <t>手話通訳謝金</t>
    <rPh sb="0" eb="2">
      <t>シュワ</t>
    </rPh>
    <rPh sb="2" eb="4">
      <t>ツウヤク</t>
    </rPh>
    <rPh sb="4" eb="6">
      <t>シャキン</t>
    </rPh>
    <phoneticPr fontId="13"/>
  </si>
  <si>
    <t>要約筆記謝金</t>
    <rPh sb="0" eb="2">
      <t>ヨウヤク</t>
    </rPh>
    <rPh sb="2" eb="4">
      <t>ヒッキ</t>
    </rPh>
    <rPh sb="4" eb="6">
      <t>シャキン</t>
    </rPh>
    <phoneticPr fontId="13"/>
  </si>
  <si>
    <t>通信費</t>
    <rPh sb="0" eb="3">
      <t>ツウシンヒ</t>
    </rPh>
    <phoneticPr fontId="13"/>
  </si>
  <si>
    <t>案内状送付料</t>
    <rPh sb="0" eb="3">
      <t>アンナイジョウ</t>
    </rPh>
    <rPh sb="3" eb="5">
      <t>ソウフ</t>
    </rPh>
    <rPh sb="5" eb="6">
      <t>リョウ</t>
    </rPh>
    <phoneticPr fontId="13"/>
  </si>
  <si>
    <t>宣伝費</t>
    <rPh sb="0" eb="3">
      <t>センデンヒ</t>
    </rPh>
    <phoneticPr fontId="13"/>
  </si>
  <si>
    <t>広告宣伝費</t>
    <rPh sb="0" eb="2">
      <t>コウコク</t>
    </rPh>
    <rPh sb="2" eb="5">
      <t>センデンヒ</t>
    </rPh>
    <phoneticPr fontId="13"/>
  </si>
  <si>
    <t>入場券販売手数料</t>
    <rPh sb="0" eb="3">
      <t>ニュウジョウケン</t>
    </rPh>
    <rPh sb="3" eb="5">
      <t>ハンバイ</t>
    </rPh>
    <rPh sb="5" eb="8">
      <t>テスウリョウ</t>
    </rPh>
    <phoneticPr fontId="13"/>
  </si>
  <si>
    <t>印刷費</t>
    <rPh sb="0" eb="2">
      <t>インサツ</t>
    </rPh>
    <rPh sb="2" eb="3">
      <t>ヒ</t>
    </rPh>
    <phoneticPr fontId="13"/>
  </si>
  <si>
    <t>記録費</t>
    <rPh sb="0" eb="2">
      <t>キロク</t>
    </rPh>
    <rPh sb="2" eb="3">
      <t>ヒ</t>
    </rPh>
    <phoneticPr fontId="13"/>
  </si>
  <si>
    <t>運搬費</t>
    <rPh sb="0" eb="2">
      <t>ウンパン</t>
    </rPh>
    <rPh sb="2" eb="3">
      <t>ヒ</t>
    </rPh>
    <phoneticPr fontId="13"/>
  </si>
  <si>
    <t>諸経費</t>
    <rPh sb="0" eb="3">
      <t>ショケイヒ</t>
    </rPh>
    <phoneticPr fontId="13"/>
  </si>
  <si>
    <t>国際運搬費</t>
    <rPh sb="0" eb="2">
      <t>コクサイ</t>
    </rPh>
    <rPh sb="2" eb="4">
      <t>ウンパン</t>
    </rPh>
    <rPh sb="4" eb="5">
      <t>ヒ</t>
    </rPh>
    <phoneticPr fontId="13"/>
  </si>
  <si>
    <t>海外現地運搬費</t>
    <rPh sb="0" eb="2">
      <t>カイガイ</t>
    </rPh>
    <rPh sb="2" eb="4">
      <t>ゲンチ</t>
    </rPh>
    <rPh sb="4" eb="6">
      <t>ウンパン</t>
    </rPh>
    <rPh sb="6" eb="7">
      <t>ヒ</t>
    </rPh>
    <phoneticPr fontId="13"/>
  </si>
  <si>
    <t>海外現地交通費</t>
    <rPh sb="0" eb="2">
      <t>カイガイ</t>
    </rPh>
    <rPh sb="2" eb="4">
      <t>ゲンチ</t>
    </rPh>
    <rPh sb="4" eb="7">
      <t>コウツウヒ</t>
    </rPh>
    <phoneticPr fontId="13"/>
  </si>
  <si>
    <t>海外宿泊費</t>
    <rPh sb="0" eb="2">
      <t>カイガイ</t>
    </rPh>
    <rPh sb="2" eb="5">
      <t>シュクハクヒ</t>
    </rPh>
    <phoneticPr fontId="13"/>
  </si>
  <si>
    <t>日当</t>
    <rPh sb="0" eb="2">
      <t>ニットウ</t>
    </rPh>
    <phoneticPr fontId="13"/>
  </si>
  <si>
    <t>ビザ代</t>
    <rPh sb="2" eb="3">
      <t>ダイ</t>
    </rPh>
    <phoneticPr fontId="13"/>
  </si>
  <si>
    <t>企画制作料</t>
    <rPh sb="0" eb="2">
      <t>キカク</t>
    </rPh>
    <rPh sb="2" eb="4">
      <t>セイサク</t>
    </rPh>
    <rPh sb="4" eb="5">
      <t>リョウ</t>
    </rPh>
    <phoneticPr fontId="13"/>
  </si>
  <si>
    <t>会場設営費</t>
    <rPh sb="0" eb="2">
      <t>カイジョウ</t>
    </rPh>
    <rPh sb="2" eb="4">
      <t>セツエイ</t>
    </rPh>
    <rPh sb="4" eb="5">
      <t>ヒ</t>
    </rPh>
    <phoneticPr fontId="13"/>
  </si>
  <si>
    <t>ポスター印刷費</t>
    <rPh sb="4" eb="6">
      <t>インサツ</t>
    </rPh>
    <rPh sb="6" eb="7">
      <t>ヒ</t>
    </rPh>
    <phoneticPr fontId="13"/>
  </si>
  <si>
    <t>チラシ印刷費</t>
    <rPh sb="3" eb="5">
      <t>インサツ</t>
    </rPh>
    <rPh sb="5" eb="6">
      <t>ヒ</t>
    </rPh>
    <phoneticPr fontId="13"/>
  </si>
  <si>
    <t>プログラム印刷費</t>
    <rPh sb="5" eb="7">
      <t>インサツ</t>
    </rPh>
    <rPh sb="7" eb="8">
      <t>ヒ</t>
    </rPh>
    <phoneticPr fontId="13"/>
  </si>
  <si>
    <t>録画費</t>
    <rPh sb="0" eb="2">
      <t>ロクガ</t>
    </rPh>
    <rPh sb="2" eb="3">
      <t>ヒ</t>
    </rPh>
    <phoneticPr fontId="13"/>
  </si>
  <si>
    <t>録音費</t>
    <rPh sb="0" eb="2">
      <t>ロクオン</t>
    </rPh>
    <rPh sb="2" eb="3">
      <t>ヒ</t>
    </rPh>
    <phoneticPr fontId="13"/>
  </si>
  <si>
    <t>写真費</t>
    <rPh sb="0" eb="2">
      <t>シャシン</t>
    </rPh>
    <rPh sb="2" eb="3">
      <t>ヒ</t>
    </rPh>
    <phoneticPr fontId="13"/>
  </si>
  <si>
    <t>その他の収入</t>
    <rPh sb="2" eb="3">
      <t>タ</t>
    </rPh>
    <rPh sb="4" eb="6">
      <t>シュウニュウ</t>
    </rPh>
    <phoneticPr fontId="6"/>
  </si>
  <si>
    <t>招待券枚数</t>
    <rPh sb="0" eb="5">
      <t>ショウタイケンマイスウ</t>
    </rPh>
    <phoneticPr fontId="6"/>
  </si>
  <si>
    <t>　枚数　40</t>
  </si>
  <si>
    <t>　単価　2500</t>
  </si>
  <si>
    <t>　席種　ペアチケット（5000円）</t>
  </si>
  <si>
    <t>・ペアチケット5000円を20枚予定の場合、下記のように記載をお願いいたします。</t>
  </si>
  <si>
    <t>小計（千円）</t>
    <rPh sb="0" eb="2">
      <t>ショウケイ</t>
    </rPh>
    <rPh sb="3" eb="5">
      <t>センエン</t>
    </rPh>
    <phoneticPr fontId="6"/>
  </si>
  <si>
    <t>単価×枚数</t>
    <rPh sb="0" eb="2">
      <t>タンカ</t>
    </rPh>
    <rPh sb="3" eb="5">
      <t>マイスウ</t>
    </rPh>
    <phoneticPr fontId="6"/>
  </si>
  <si>
    <t>枚数</t>
    <rPh sb="0" eb="2">
      <t>マイスウ</t>
    </rPh>
    <phoneticPr fontId="6"/>
  </si>
  <si>
    <t>×</t>
    <phoneticPr fontId="6"/>
  </si>
  <si>
    <t>券種</t>
    <phoneticPr fontId="6"/>
  </si>
  <si>
    <t>入場者数（c）</t>
    <rPh sb="0" eb="2">
      <t>ニュウジョウ</t>
    </rPh>
    <rPh sb="2" eb="3">
      <t>シャ</t>
    </rPh>
    <rPh sb="3" eb="4">
      <t>スウ</t>
    </rPh>
    <phoneticPr fontId="6"/>
  </si>
  <si>
    <t>有料入場率（b/a）</t>
    <rPh sb="0" eb="2">
      <t>ユウリョウ</t>
    </rPh>
    <rPh sb="2" eb="4">
      <t>ニュウジョウ</t>
    </rPh>
    <rPh sb="4" eb="5">
      <t>リツ</t>
    </rPh>
    <phoneticPr fontId="6"/>
  </si>
  <si>
    <t>販売枚数（b）</t>
    <rPh sb="0" eb="2">
      <t>ハンバイ</t>
    </rPh>
    <rPh sb="2" eb="4">
      <t>マイスウ</t>
    </rPh>
    <phoneticPr fontId="6"/>
  </si>
  <si>
    <t>公演回数</t>
    <rPh sb="0" eb="4">
      <t>コウエンカイスウ</t>
    </rPh>
    <phoneticPr fontId="6"/>
  </si>
  <si>
    <t>使用席数×公演回数（a）</t>
    <rPh sb="5" eb="7">
      <t>コウエン</t>
    </rPh>
    <rPh sb="7" eb="9">
      <t>カイスウ</t>
    </rPh>
    <phoneticPr fontId="6"/>
  </si>
  <si>
    <t>使用席数</t>
    <rPh sb="0" eb="2">
      <t>シヨウ</t>
    </rPh>
    <rPh sb="2" eb="4">
      <t>セキスウ</t>
    </rPh>
    <phoneticPr fontId="6"/>
  </si>
  <si>
    <t>売止席数</t>
    <rPh sb="0" eb="1">
      <t>ウ</t>
    </rPh>
    <rPh sb="1" eb="2">
      <t>ド</t>
    </rPh>
    <rPh sb="2" eb="3">
      <t>セキ</t>
    </rPh>
    <rPh sb="3" eb="4">
      <t>スウ</t>
    </rPh>
    <phoneticPr fontId="6"/>
  </si>
  <si>
    <t>会場の席数（定員）</t>
    <rPh sb="0" eb="2">
      <t>カイジョウ</t>
    </rPh>
    <rPh sb="3" eb="5">
      <t>セキスウ</t>
    </rPh>
    <rPh sb="6" eb="8">
      <t>テイイン</t>
    </rPh>
    <phoneticPr fontId="6"/>
  </si>
  <si>
    <t xml:space="preserve">
</t>
    <phoneticPr fontId="6"/>
  </si>
  <si>
    <t>会場名</t>
    <rPh sb="0" eb="2">
      <t>カイジョウ</t>
    </rPh>
    <rPh sb="2" eb="3">
      <t>メイ</t>
    </rPh>
    <phoneticPr fontId="6"/>
  </si>
  <si>
    <t>入場料収入を別紙に複数記入する場合は、「○」を選択してください。</t>
    <rPh sb="0" eb="3">
      <t>ニュウジョウリョウ</t>
    </rPh>
    <rPh sb="3" eb="5">
      <t>シュウニュウ</t>
    </rPh>
    <rPh sb="6" eb="8">
      <t>ベッシ</t>
    </rPh>
    <rPh sb="9" eb="11">
      <t>フクスウ</t>
    </rPh>
    <rPh sb="11" eb="13">
      <t>キニュウ</t>
    </rPh>
    <rPh sb="15" eb="17">
      <t>バアイ</t>
    </rPh>
    <rPh sb="23" eb="25">
      <t>センタク</t>
    </rPh>
    <phoneticPr fontId="6"/>
  </si>
  <si>
    <t>会場情報</t>
  </si>
  <si>
    <t>入場料収入</t>
    <phoneticPr fontId="6"/>
  </si>
  <si>
    <t>収　　入</t>
    <rPh sb="0" eb="1">
      <t>オサム</t>
    </rPh>
    <rPh sb="3" eb="4">
      <t>ニュウ</t>
    </rPh>
    <phoneticPr fontId="6"/>
  </si>
  <si>
    <t>金額（円）</t>
    <rPh sb="0" eb="2">
      <t>キンガク</t>
    </rPh>
    <rPh sb="3" eb="4">
      <t>エン</t>
    </rPh>
    <phoneticPr fontId="6"/>
  </si>
  <si>
    <t>内訳詳細</t>
    <rPh sb="0" eb="2">
      <t>ウチワケ</t>
    </rPh>
    <rPh sb="2" eb="4">
      <t>ショウサイ</t>
    </rPh>
    <phoneticPr fontId="6"/>
  </si>
  <si>
    <t>内訳</t>
    <rPh sb="0" eb="2">
      <t>ウチワケ</t>
    </rPh>
    <phoneticPr fontId="6"/>
  </si>
  <si>
    <t>収入合計（千円）</t>
    <rPh sb="0" eb="2">
      <t>シュウニュウ</t>
    </rPh>
    <rPh sb="2" eb="4">
      <t>ゴウケイ</t>
    </rPh>
    <phoneticPr fontId="6"/>
  </si>
  <si>
    <t>例</t>
    <rPh sb="0" eb="1">
      <t>レイ</t>
    </rPh>
    <phoneticPr fontId="13"/>
  </si>
  <si>
    <t>公演名</t>
    <rPh sb="0" eb="2">
      <t>コウエン</t>
    </rPh>
    <rPh sb="2" eb="3">
      <t>メイ</t>
    </rPh>
    <phoneticPr fontId="13"/>
  </si>
  <si>
    <t>会場名</t>
    <rPh sb="0" eb="2">
      <t>カイジョウ</t>
    </rPh>
    <rPh sb="2" eb="3">
      <t>メイ</t>
    </rPh>
    <phoneticPr fontId="13"/>
  </si>
  <si>
    <t>団体名</t>
    <rPh sb="0" eb="2">
      <t>ダンタイ</t>
    </rPh>
    <rPh sb="2" eb="3">
      <t>メイ</t>
    </rPh>
    <phoneticPr fontId="13"/>
  </si>
  <si>
    <t>〔公演趣旨、作品概要〕
〔公演の内容（曲目・演目、あらすじ、スタッフ、キャスト等）〕</t>
    <rPh sb="1" eb="3">
      <t>コウエン</t>
    </rPh>
    <rPh sb="3" eb="5">
      <t>シュシ</t>
    </rPh>
    <rPh sb="6" eb="8">
      <t>サクヒン</t>
    </rPh>
    <rPh sb="8" eb="10">
      <t>ガイヨウ</t>
    </rPh>
    <rPh sb="14" eb="16">
      <t>コウエン</t>
    </rPh>
    <rPh sb="17" eb="19">
      <t>ナイヨウ</t>
    </rPh>
    <rPh sb="20" eb="22">
      <t>キョクモク</t>
    </rPh>
    <rPh sb="23" eb="25">
      <t>エンモク</t>
    </rPh>
    <rPh sb="40" eb="41">
      <t>ナド</t>
    </rPh>
    <phoneticPr fontId="13"/>
  </si>
  <si>
    <t xml:space="preserve">〔公演趣旨、作品概要〕
〔公演の内容（曲目・演目、あらすじ、スタッフ、キャスト等）〕
</t>
    <phoneticPr fontId="13"/>
  </si>
  <si>
    <t>出演費・音楽費・文芸費</t>
    <rPh sb="0" eb="2">
      <t>シュツエン</t>
    </rPh>
    <rPh sb="2" eb="3">
      <t>ヒ</t>
    </rPh>
    <rPh sb="4" eb="7">
      <t>オンガクヒ</t>
    </rPh>
    <rPh sb="8" eb="11">
      <t>ブンゲイヒ</t>
    </rPh>
    <phoneticPr fontId="6"/>
  </si>
  <si>
    <t>会場費・舞台費・運搬費</t>
    <rPh sb="0" eb="3">
      <t>カイジョウヒ</t>
    </rPh>
    <rPh sb="4" eb="6">
      <t>ブタイ</t>
    </rPh>
    <rPh sb="6" eb="7">
      <t>ヒ</t>
    </rPh>
    <rPh sb="8" eb="10">
      <t>ウンパン</t>
    </rPh>
    <rPh sb="10" eb="11">
      <t>ヒ</t>
    </rPh>
    <phoneticPr fontId="6"/>
  </si>
  <si>
    <t>謝金・旅費・宣伝費等</t>
    <rPh sb="0" eb="2">
      <t>シャキン</t>
    </rPh>
    <rPh sb="3" eb="5">
      <t>リョヒ</t>
    </rPh>
    <rPh sb="6" eb="10">
      <t>センデンヒナド</t>
    </rPh>
    <phoneticPr fontId="6"/>
  </si>
  <si>
    <t>公演名</t>
    <rPh sb="0" eb="2">
      <t>コウエン</t>
    </rPh>
    <rPh sb="2" eb="3">
      <t>メイ</t>
    </rPh>
    <phoneticPr fontId="6"/>
  </si>
  <si>
    <t>回数</t>
    <rPh sb="0" eb="2">
      <t>カイスウ</t>
    </rPh>
    <phoneticPr fontId="13"/>
  </si>
  <si>
    <t>実施場所（都道府県市区町村）</t>
    <rPh sb="0" eb="2">
      <t>ジッシ</t>
    </rPh>
    <rPh sb="2" eb="4">
      <t>バショ</t>
    </rPh>
    <rPh sb="5" eb="9">
      <t>トドウフケン</t>
    </rPh>
    <rPh sb="9" eb="11">
      <t>シク</t>
    </rPh>
    <rPh sb="11" eb="13">
      <t>チョウソン</t>
    </rPh>
    <phoneticPr fontId="6"/>
  </si>
  <si>
    <t>公演回数</t>
    <rPh sb="0" eb="2">
      <t>コウエン</t>
    </rPh>
    <rPh sb="2" eb="4">
      <t>カイスウ</t>
    </rPh>
    <phoneticPr fontId="7"/>
  </si>
  <si>
    <t>日程</t>
    <rPh sb="0" eb="2">
      <t>ニッテイ</t>
    </rPh>
    <phoneticPr fontId="13"/>
  </si>
  <si>
    <t>日程</t>
    <phoneticPr fontId="13"/>
  </si>
  <si>
    <t>実施場所</t>
    <phoneticPr fontId="7"/>
  </si>
  <si>
    <r>
      <t>割引販売を行っている場合のみ、割引額の合計をマイナスで記入</t>
    </r>
    <r>
      <rPr>
        <b/>
        <sz val="10"/>
        <rFont val="ＭＳ Ｐゴシック"/>
        <family val="3"/>
        <charset val="128"/>
      </rPr>
      <t>→</t>
    </r>
    <phoneticPr fontId="6"/>
  </si>
  <si>
    <t>独立行政法人日本芸術文化振興会理事長　殿</t>
    <phoneticPr fontId="6"/>
  </si>
  <si>
    <t>担当者情報</t>
    <rPh sb="0" eb="3">
      <t>タントウシャ</t>
    </rPh>
    <rPh sb="3" eb="5">
      <t>ジョウホウ</t>
    </rPh>
    <phoneticPr fontId="6"/>
  </si>
  <si>
    <t>担当部署・所属</t>
    <rPh sb="0" eb="2">
      <t>タントウ</t>
    </rPh>
    <rPh sb="2" eb="4">
      <t>ブショ</t>
    </rPh>
    <rPh sb="5" eb="7">
      <t>ショゾク</t>
    </rPh>
    <phoneticPr fontId="6"/>
  </si>
  <si>
    <t>担当者電話番号</t>
    <rPh sb="0" eb="3">
      <t>タントウシャ</t>
    </rPh>
    <rPh sb="3" eb="5">
      <t>デンワ</t>
    </rPh>
    <rPh sb="5" eb="7">
      <t>バンゴウ</t>
    </rPh>
    <phoneticPr fontId="6"/>
  </si>
  <si>
    <t>（フリガナ）</t>
    <phoneticPr fontId="6"/>
  </si>
  <si>
    <t>時間外連絡先</t>
    <rPh sb="0" eb="6">
      <t>ジカンガイレンラクサキ</t>
    </rPh>
    <phoneticPr fontId="6"/>
  </si>
  <si>
    <t>氏名</t>
    <phoneticPr fontId="6"/>
  </si>
  <si>
    <t>団体名</t>
    <rPh sb="0" eb="3">
      <t>ダンタイメイ</t>
    </rPh>
    <phoneticPr fontId="13"/>
  </si>
  <si>
    <t>活動名</t>
    <rPh sb="0" eb="3">
      <t>カツドウメイ</t>
    </rPh>
    <phoneticPr fontId="13"/>
  </si>
  <si>
    <t>支出予算書</t>
  </si>
  <si>
    <t>定款・規約等</t>
    <rPh sb="0" eb="2">
      <t>テイカン</t>
    </rPh>
    <rPh sb="3" eb="5">
      <t>キヤク</t>
    </rPh>
    <rPh sb="5" eb="6">
      <t>トウ</t>
    </rPh>
    <phoneticPr fontId="13"/>
  </si>
  <si>
    <t>財務諸表</t>
    <rPh sb="0" eb="2">
      <t>ザイム</t>
    </rPh>
    <rPh sb="2" eb="4">
      <t>ショヒョウ</t>
    </rPh>
    <phoneticPr fontId="13"/>
  </si>
  <si>
    <t>参考資料</t>
    <rPh sb="0" eb="4">
      <t>サンコウシリョウ</t>
    </rPh>
    <phoneticPr fontId="13"/>
  </si>
  <si>
    <t>フェスティバル参加団体の概要</t>
    <rPh sb="7" eb="9">
      <t>サンカ</t>
    </rPh>
    <rPh sb="9" eb="11">
      <t>ダンタイ</t>
    </rPh>
    <rPh sb="12" eb="14">
      <t>ガイヨウ</t>
    </rPh>
    <phoneticPr fontId="13"/>
  </si>
  <si>
    <t>収入予算書</t>
    <rPh sb="0" eb="2">
      <t>シュウニュウ</t>
    </rPh>
    <rPh sb="2" eb="4">
      <t>ヨサン</t>
    </rPh>
    <phoneticPr fontId="13"/>
  </si>
  <si>
    <t>-</t>
  </si>
  <si>
    <t>要望書登録/連絡先/郵便番号</t>
    <rPh sb="0" eb="3">
      <t>ヨウボウショ</t>
    </rPh>
    <rPh sb="3" eb="5">
      <t>トウロク</t>
    </rPh>
    <rPh sb="6" eb="9">
      <t>レンラクサキ</t>
    </rPh>
    <rPh sb="10" eb="14">
      <t>ユウビンバンゴウ</t>
    </rPh>
    <phoneticPr fontId="13"/>
  </si>
  <si>
    <t>要望書登録/連絡先/住所1</t>
    <rPh sb="0" eb="3">
      <t>ヨウボウショ</t>
    </rPh>
    <rPh sb="3" eb="5">
      <t>トウロク</t>
    </rPh>
    <rPh sb="6" eb="9">
      <t>レンラクサキ</t>
    </rPh>
    <rPh sb="10" eb="12">
      <t>ジュウショ</t>
    </rPh>
    <phoneticPr fontId="13"/>
  </si>
  <si>
    <t>要望書登録/連絡先/住所2</t>
    <rPh sb="0" eb="3">
      <t>ヨウボウショ</t>
    </rPh>
    <rPh sb="3" eb="5">
      <t>トウロク</t>
    </rPh>
    <rPh sb="6" eb="9">
      <t>レンラクサキ</t>
    </rPh>
    <rPh sb="10" eb="12">
      <t>ジュウショ</t>
    </rPh>
    <phoneticPr fontId="13"/>
  </si>
  <si>
    <t>要望書登録/連絡先/担当者</t>
    <rPh sb="0" eb="3">
      <t>ヨウボウショ</t>
    </rPh>
    <rPh sb="3" eb="5">
      <t>トウロク</t>
    </rPh>
    <rPh sb="6" eb="9">
      <t>レンラクサキ</t>
    </rPh>
    <rPh sb="10" eb="13">
      <t>タントウシャ</t>
    </rPh>
    <phoneticPr fontId="13"/>
  </si>
  <si>
    <t>要望書登録/連絡先/担当役職</t>
    <rPh sb="0" eb="3">
      <t>ヨウボウショ</t>
    </rPh>
    <rPh sb="3" eb="5">
      <t>トウロク</t>
    </rPh>
    <rPh sb="6" eb="9">
      <t>レンラクサキ</t>
    </rPh>
    <rPh sb="10" eb="12">
      <t>タントウ</t>
    </rPh>
    <rPh sb="12" eb="14">
      <t>ヤクショク</t>
    </rPh>
    <phoneticPr fontId="13"/>
  </si>
  <si>
    <t>要望書登録/連絡先/担当部署</t>
    <rPh sb="0" eb="3">
      <t>ヨウボウショ</t>
    </rPh>
    <rPh sb="3" eb="5">
      <t>トウロク</t>
    </rPh>
    <rPh sb="6" eb="9">
      <t>レンラクサキ</t>
    </rPh>
    <rPh sb="10" eb="12">
      <t>タントウ</t>
    </rPh>
    <rPh sb="12" eb="14">
      <t>ブショ</t>
    </rPh>
    <phoneticPr fontId="13"/>
  </si>
  <si>
    <t>要望書登録/連絡先/電話番号</t>
    <rPh sb="0" eb="3">
      <t>ヨウボウショ</t>
    </rPh>
    <rPh sb="3" eb="5">
      <t>トウロク</t>
    </rPh>
    <rPh sb="6" eb="9">
      <t>レンラクサキ</t>
    </rPh>
    <rPh sb="10" eb="12">
      <t>デンワ</t>
    </rPh>
    <rPh sb="12" eb="14">
      <t>バンゴウ</t>
    </rPh>
    <phoneticPr fontId="13"/>
  </si>
  <si>
    <t>要望書登録/連絡先/FAX</t>
    <rPh sb="0" eb="3">
      <t>ヨウボウショ</t>
    </rPh>
    <rPh sb="3" eb="5">
      <t>トウロク</t>
    </rPh>
    <rPh sb="6" eb="9">
      <t>レンラクサキ</t>
    </rPh>
    <phoneticPr fontId="13"/>
  </si>
  <si>
    <t>要望書登録/連絡先/メールアドレス</t>
    <rPh sb="0" eb="3">
      <t>ヨウボウショ</t>
    </rPh>
    <rPh sb="3" eb="5">
      <t>トウロク</t>
    </rPh>
    <rPh sb="6" eb="9">
      <t>レンラクサキ</t>
    </rPh>
    <phoneticPr fontId="13"/>
  </si>
  <si>
    <t>団体更新フラグ</t>
    <rPh sb="0" eb="2">
      <t>ダンタイ</t>
    </rPh>
    <rPh sb="2" eb="4">
      <t>コウシン</t>
    </rPh>
    <phoneticPr fontId="13"/>
  </si>
  <si>
    <t>団体コード</t>
    <rPh sb="0" eb="2">
      <t>ダンタイ</t>
    </rPh>
    <phoneticPr fontId="13"/>
  </si>
  <si>
    <t>施設更新フラグ</t>
    <rPh sb="0" eb="2">
      <t>シセツ</t>
    </rPh>
    <rPh sb="2" eb="4">
      <t>コウシン</t>
    </rPh>
    <phoneticPr fontId="13"/>
  </si>
  <si>
    <t>施設コード</t>
    <rPh sb="0" eb="2">
      <t>シセツ</t>
    </rPh>
    <phoneticPr fontId="13"/>
  </si>
  <si>
    <t>国際芸術交流支援事業・国際フェスティバル</t>
  </si>
  <si>
    <t>入場券内訳</t>
    <rPh sb="2" eb="3">
      <t>ケン</t>
    </rPh>
    <rPh sb="3" eb="5">
      <t>ウチワケ</t>
    </rPh>
    <phoneticPr fontId="6"/>
  </si>
  <si>
    <t>入場券内訳</t>
    <phoneticPr fontId="13"/>
  </si>
  <si>
    <t>活動内容</t>
    <phoneticPr fontId="13"/>
  </si>
  <si>
    <t>（単位：千円）</t>
    <rPh sb="1" eb="3">
      <t>タンイ</t>
    </rPh>
    <rPh sb="4" eb="6">
      <t>センエン</t>
    </rPh>
    <phoneticPr fontId="6"/>
  </si>
  <si>
    <t>助成対象経費
小計(A)</t>
    <rPh sb="0" eb="2">
      <t>ジョセイ</t>
    </rPh>
    <rPh sb="2" eb="4">
      <t>タイショウ</t>
    </rPh>
    <rPh sb="4" eb="6">
      <t>ケイヒ</t>
    </rPh>
    <rPh sb="7" eb="9">
      <t>ショウケイ</t>
    </rPh>
    <phoneticPr fontId="6"/>
  </si>
  <si>
    <t>消費税等仕入控除税額
小計(B)</t>
    <rPh sb="0" eb="6">
      <t>ショウヒゼイトウシイレ</t>
    </rPh>
    <rPh sb="6" eb="8">
      <t>コウジョ</t>
    </rPh>
    <rPh sb="8" eb="10">
      <t>ゼイガク</t>
    </rPh>
    <rPh sb="11" eb="13">
      <t>ショウケイ</t>
    </rPh>
    <phoneticPr fontId="6"/>
  </si>
  <si>
    <t>助成対象経費
小計(C)</t>
    <rPh sb="0" eb="2">
      <t>ジョセイ</t>
    </rPh>
    <rPh sb="2" eb="4">
      <t>タイショウ</t>
    </rPh>
    <rPh sb="4" eb="6">
      <t>ケイヒ</t>
    </rPh>
    <rPh sb="7" eb="9">
      <t>ショウケイ</t>
    </rPh>
    <phoneticPr fontId="6"/>
  </si>
  <si>
    <t>-</t>
    <phoneticPr fontId="13"/>
  </si>
  <si>
    <t>共催者・参加団体の役割・費用分担等</t>
    <rPh sb="0" eb="3">
      <t>キョウサイシャ</t>
    </rPh>
    <rPh sb="4" eb="6">
      <t>サンカ</t>
    </rPh>
    <rPh sb="6" eb="8">
      <t>ダンタイ</t>
    </rPh>
    <rPh sb="9" eb="11">
      <t>ヤクワリ</t>
    </rPh>
    <rPh sb="12" eb="14">
      <t>ヒヨウ</t>
    </rPh>
    <rPh sb="14" eb="16">
      <t>ブンタン</t>
    </rPh>
    <rPh sb="16" eb="17">
      <t>トウ</t>
    </rPh>
    <phoneticPr fontId="6"/>
  </si>
  <si>
    <t>日本の国際的プレゼンスの向上や文化芸術による相互理解の促進への貢献</t>
    <rPh sb="0" eb="2">
      <t>ニホン</t>
    </rPh>
    <rPh sb="3" eb="6">
      <t>コクサイテキ</t>
    </rPh>
    <rPh sb="12" eb="14">
      <t>コウジョウ</t>
    </rPh>
    <rPh sb="15" eb="17">
      <t>ブンカ</t>
    </rPh>
    <rPh sb="17" eb="19">
      <t>ゲイジュツ</t>
    </rPh>
    <rPh sb="22" eb="24">
      <t>ソウゴ</t>
    </rPh>
    <rPh sb="24" eb="26">
      <t>リカイ</t>
    </rPh>
    <rPh sb="27" eb="29">
      <t>ソクシン</t>
    </rPh>
    <rPh sb="31" eb="33">
      <t>コウケン</t>
    </rPh>
    <phoneticPr fontId="6"/>
  </si>
  <si>
    <t>単価/円(税込)</t>
    <rPh sb="0" eb="2">
      <t>タンカ</t>
    </rPh>
    <rPh sb="3" eb="4">
      <t>エン</t>
    </rPh>
    <rPh sb="5" eb="7">
      <t>ゼイコ</t>
    </rPh>
    <phoneticPr fontId="6"/>
  </si>
  <si>
    <t>単価/円(税込)</t>
    <phoneticPr fontId="13"/>
  </si>
  <si>
    <r>
      <t>割引販売を行っている場合のみ、割引額の合計をマイナスで記入</t>
    </r>
    <r>
      <rPr>
        <b/>
        <sz val="14"/>
        <color theme="1"/>
        <rFont val="ＭＳ ゴシック"/>
        <family val="3"/>
        <charset val="128"/>
      </rPr>
      <t>→</t>
    </r>
    <r>
      <rPr>
        <sz val="14"/>
        <color theme="1"/>
        <rFont val="ＭＳ ゴシック"/>
        <family val="3"/>
        <charset val="128"/>
      </rPr>
      <t xml:space="preserve"> </t>
    </r>
    <rPh sb="0" eb="4">
      <t>ワリビキハンバイ</t>
    </rPh>
    <rPh sb="5" eb="6">
      <t>オコナ</t>
    </rPh>
    <rPh sb="10" eb="12">
      <t>バアイ</t>
    </rPh>
    <rPh sb="15" eb="18">
      <t>ワリビキガク</t>
    </rPh>
    <rPh sb="19" eb="21">
      <t>ゴウケイ</t>
    </rPh>
    <rPh sb="27" eb="29">
      <t>キニュウ</t>
    </rPh>
    <phoneticPr fontId="6"/>
  </si>
  <si>
    <t>衣装費・装束料</t>
    <rPh sb="0" eb="2">
      <t>イショウ</t>
    </rPh>
    <rPh sb="2" eb="3">
      <t>ヒ</t>
    </rPh>
    <rPh sb="4" eb="6">
      <t>ショウゾク</t>
    </rPh>
    <rPh sb="6" eb="7">
      <t>リョウ</t>
    </rPh>
    <phoneticPr fontId="13"/>
  </si>
  <si>
    <t>バレエマスター・バレエミストレス料</t>
    <rPh sb="16" eb="17">
      <t>リョウ</t>
    </rPh>
    <phoneticPr fontId="13"/>
  </si>
  <si>
    <t>市区町村～番地（建物名を含む）</t>
    <rPh sb="0" eb="4">
      <t>シクチョウソン</t>
    </rPh>
    <rPh sb="5" eb="7">
      <t>バンチ</t>
    </rPh>
    <rPh sb="8" eb="10">
      <t>タテモノ</t>
    </rPh>
    <rPh sb="10" eb="11">
      <t>メイ</t>
    </rPh>
    <rPh sb="12" eb="13">
      <t>フク</t>
    </rPh>
    <phoneticPr fontId="6"/>
  </si>
  <si>
    <t>活動に対する予算額</t>
    <rPh sb="0" eb="2">
      <t>カツドウ</t>
    </rPh>
    <rPh sb="3" eb="4">
      <t>タイ</t>
    </rPh>
    <rPh sb="6" eb="9">
      <t>ヨサンガク</t>
    </rPh>
    <phoneticPr fontId="6"/>
  </si>
  <si>
    <t>助成対象経費小計(A)</t>
    <phoneticPr fontId="13"/>
  </si>
  <si>
    <t>消費税等仕入控除税額小計(B)</t>
    <phoneticPr fontId="13"/>
  </si>
  <si>
    <t>出演費・音楽費・文芸費</t>
    <phoneticPr fontId="13"/>
  </si>
  <si>
    <t>会場費・舞台費・運搬費</t>
    <phoneticPr fontId="13"/>
  </si>
  <si>
    <t>謝金・旅費・宣伝費等</t>
    <phoneticPr fontId="13"/>
  </si>
  <si>
    <t>使用席数・公演回数をご入力ください。
水色の部分は自動計算で入ります。</t>
    <rPh sb="0" eb="2">
      <t>シヨウ</t>
    </rPh>
    <rPh sb="2" eb="3">
      <t>セキ</t>
    </rPh>
    <rPh sb="3" eb="4">
      <t>スウ</t>
    </rPh>
    <rPh sb="5" eb="7">
      <t>コウエン</t>
    </rPh>
    <rPh sb="7" eb="9">
      <t>カイスウ</t>
    </rPh>
    <rPh sb="11" eb="13">
      <t>ニュウリョク</t>
    </rPh>
    <rPh sb="19" eb="21">
      <t>ミズイロ</t>
    </rPh>
    <rPh sb="22" eb="24">
      <t>ブブン</t>
    </rPh>
    <rPh sb="25" eb="27">
      <t>ジドウ</t>
    </rPh>
    <rPh sb="27" eb="29">
      <t>ケイサン</t>
    </rPh>
    <rPh sb="30" eb="31">
      <t>ハイ</t>
    </rPh>
    <phoneticPr fontId="6"/>
  </si>
  <si>
    <t>活動の収支</t>
    <rPh sb="0" eb="2">
      <t>カツドウ</t>
    </rPh>
    <rPh sb="3" eb="5">
      <t>シュウシ</t>
    </rPh>
    <phoneticPr fontId="6"/>
  </si>
  <si>
    <t>国際フェスティバル</t>
    <rPh sb="0" eb="2">
      <t>コクサイ</t>
    </rPh>
    <phoneticPr fontId="13"/>
  </si>
  <si>
    <t>電話番号</t>
    <rPh sb="0" eb="4">
      <t>デンワバンゴウ</t>
    </rPh>
    <phoneticPr fontId="13"/>
  </si>
  <si>
    <t>代表者氏名</t>
    <rPh sb="0" eb="5">
      <t>ダイヒョウシャシメイ</t>
    </rPh>
    <phoneticPr fontId="13"/>
  </si>
  <si>
    <t>内容詳細</t>
    <rPh sb="0" eb="2">
      <t>ナイヨウ</t>
    </rPh>
    <rPh sb="2" eb="4">
      <t>ショウサイ</t>
    </rPh>
    <phoneticPr fontId="13"/>
  </si>
  <si>
    <t>支払い先</t>
    <rPh sb="0" eb="2">
      <t>シハライ</t>
    </rPh>
    <rPh sb="3" eb="4">
      <t>サキ</t>
    </rPh>
    <phoneticPr fontId="6"/>
  </si>
  <si>
    <t>公的補助金・助成金等</t>
    <phoneticPr fontId="13"/>
  </si>
  <si>
    <t>民間寄付金・協賛金・助成金等</t>
    <phoneticPr fontId="13"/>
  </si>
  <si>
    <t>広告収入</t>
    <phoneticPr fontId="13"/>
  </si>
  <si>
    <t>共催者負担金</t>
    <phoneticPr fontId="13"/>
  </si>
  <si>
    <t>その他収入</t>
    <phoneticPr fontId="13"/>
  </si>
  <si>
    <t>国際芸術交流</t>
    <rPh sb="0" eb="2">
      <t>コクサイ</t>
    </rPh>
    <rPh sb="2" eb="4">
      <t>ゲイジュツ</t>
    </rPh>
    <rPh sb="4" eb="6">
      <t>コウリュウ</t>
    </rPh>
    <phoneticPr fontId="6"/>
  </si>
  <si>
    <t>オーケストラ</t>
  </si>
  <si>
    <t>バレエ</t>
  </si>
  <si>
    <t>オペラ</t>
  </si>
  <si>
    <t>合唱（古楽を含む）</t>
    <rPh sb="0" eb="2">
      <t>ガッショウ</t>
    </rPh>
    <rPh sb="3" eb="5">
      <t>コガク</t>
    </rPh>
    <rPh sb="6" eb="7">
      <t>フク</t>
    </rPh>
    <phoneticPr fontId="6"/>
  </si>
  <si>
    <t>ミュージカル</t>
  </si>
  <si>
    <t>室内楽（古楽を含む）</t>
    <rPh sb="0" eb="3">
      <t>シツナイガク</t>
    </rPh>
    <rPh sb="4" eb="6">
      <t>コガク</t>
    </rPh>
    <rPh sb="7" eb="8">
      <t>フク</t>
    </rPh>
    <phoneticPr fontId="6"/>
  </si>
  <si>
    <t>その他（舞踊分野の可能性を拡大させる活動を含む）</t>
    <rPh sb="2" eb="3">
      <t>タ</t>
    </rPh>
    <rPh sb="4" eb="6">
      <t>ブヨウ</t>
    </rPh>
    <phoneticPr fontId="6"/>
  </si>
  <si>
    <t>その他（演劇分野の可能性を拡大させる活動を含む）</t>
    <rPh sb="2" eb="3">
      <t>タ</t>
    </rPh>
    <rPh sb="4" eb="6">
      <t>エンゲキ</t>
    </rPh>
    <phoneticPr fontId="6"/>
  </si>
  <si>
    <t>その他（音楽分野の可能性を拡大させる活動を含む）</t>
    <rPh sb="2" eb="3">
      <t>タ</t>
    </rPh>
    <rPh sb="4" eb="8">
      <t>オンガクブンヤ</t>
    </rPh>
    <rPh sb="9" eb="12">
      <t>カノウセイ</t>
    </rPh>
    <rPh sb="13" eb="15">
      <t>カクダイ</t>
    </rPh>
    <rPh sb="18" eb="20">
      <t>カツドウ</t>
    </rPh>
    <rPh sb="21" eb="22">
      <t>フク</t>
    </rPh>
    <phoneticPr fontId="6"/>
  </si>
  <si>
    <t>代表者役職名</t>
    <phoneticPr fontId="6"/>
  </si>
  <si>
    <t>収入（千円）</t>
    <rPh sb="0" eb="2">
      <t>シュウニュウ</t>
    </rPh>
    <rPh sb="3" eb="5">
      <t>センエン</t>
    </rPh>
    <phoneticPr fontId="6"/>
  </si>
  <si>
    <t>支出（千円）</t>
    <rPh sb="0" eb="2">
      <t>シシュツ</t>
    </rPh>
    <rPh sb="3" eb="5">
      <t>センエン</t>
    </rPh>
    <phoneticPr fontId="6"/>
  </si>
  <si>
    <t>団体名</t>
    <rPh sb="0" eb="3">
      <t>ダンタイメイ</t>
    </rPh>
    <phoneticPr fontId="6"/>
  </si>
  <si>
    <t>活動名</t>
    <rPh sb="0" eb="3">
      <t>カツドウメイ</t>
    </rPh>
    <phoneticPr fontId="6"/>
  </si>
  <si>
    <t>【個表A】</t>
    <phoneticPr fontId="6"/>
  </si>
  <si>
    <t>【個表B】</t>
    <phoneticPr fontId="13"/>
  </si>
  <si>
    <t>単価等(税込・円)</t>
    <rPh sb="0" eb="2">
      <t>タンカ</t>
    </rPh>
    <rPh sb="2" eb="3">
      <t>トウ</t>
    </rPh>
    <rPh sb="4" eb="6">
      <t>ゼイコミ</t>
    </rPh>
    <rPh sb="7" eb="8">
      <t>エン</t>
    </rPh>
    <phoneticPr fontId="6"/>
  </si>
  <si>
    <t>金額（税込・円）</t>
    <rPh sb="3" eb="5">
      <t>ゼイコミ</t>
    </rPh>
    <rPh sb="6" eb="7">
      <t>エン</t>
    </rPh>
    <phoneticPr fontId="6"/>
  </si>
  <si>
    <t>観客層の拡充や国際的な評価の向上に向けた広報やマーケティング等に関する取組と期待される効果</t>
    <rPh sb="7" eb="10">
      <t>コクサイテキ</t>
    </rPh>
    <phoneticPr fontId="6"/>
  </si>
  <si>
    <t>メニュー</t>
    <phoneticPr fontId="13"/>
  </si>
  <si>
    <t>分野</t>
    <rPh sb="0" eb="2">
      <t>ブンヤ</t>
    </rPh>
    <phoneticPr fontId="6"/>
  </si>
  <si>
    <t>実施時期及び
実施場所</t>
    <rPh sb="0" eb="2">
      <t>ジッシ</t>
    </rPh>
    <rPh sb="2" eb="4">
      <t>ジキ</t>
    </rPh>
    <rPh sb="4" eb="5">
      <t>オヨ</t>
    </rPh>
    <rPh sb="7" eb="9">
      <t>ジッシ</t>
    </rPh>
    <rPh sb="9" eb="11">
      <t>バショ</t>
    </rPh>
    <phoneticPr fontId="6"/>
  </si>
  <si>
    <t>責任者情報</t>
    <rPh sb="0" eb="3">
      <t>セキニンシャ</t>
    </rPh>
    <rPh sb="3" eb="5">
      <t>ジョウホウ</t>
    </rPh>
    <phoneticPr fontId="6"/>
  </si>
  <si>
    <t>責任者電話番号</t>
    <rPh sb="0" eb="3">
      <t>セキニンシャ</t>
    </rPh>
    <rPh sb="3" eb="5">
      <t>デンワ</t>
    </rPh>
    <rPh sb="5" eb="7">
      <t>バンゴウ</t>
    </rPh>
    <phoneticPr fontId="6"/>
  </si>
  <si>
    <t>責任者E-mail</t>
    <rPh sb="0" eb="3">
      <t>セキニンシャ</t>
    </rPh>
    <phoneticPr fontId="6"/>
  </si>
  <si>
    <t>（フリガナ）</t>
    <phoneticPr fontId="13"/>
  </si>
  <si>
    <t>〒</t>
    <phoneticPr fontId="13"/>
  </si>
  <si>
    <t>該当する分野・ジャンルをプルダウンでご選択ください。</t>
    <phoneticPr fontId="13"/>
  </si>
  <si>
    <t>※水色のセルは自動で入力されます。</t>
    <phoneticPr fontId="13"/>
  </si>
  <si>
    <t>総表!C29</t>
    <phoneticPr fontId="13"/>
  </si>
  <si>
    <t>総表!F60</t>
    <phoneticPr fontId="13"/>
  </si>
  <si>
    <t>総表!F61</t>
    <phoneticPr fontId="13"/>
  </si>
  <si>
    <t>総表!I60</t>
    <phoneticPr fontId="13"/>
  </si>
  <si>
    <t>総表!G48</t>
    <phoneticPr fontId="13"/>
  </si>
  <si>
    <t>※水色のセルは自動で入力されます。</t>
    <rPh sb="1" eb="2">
      <t>ミズ</t>
    </rPh>
    <phoneticPr fontId="13"/>
  </si>
  <si>
    <t>総表!C35</t>
    <phoneticPr fontId="13"/>
  </si>
  <si>
    <t>総表!F35</t>
    <phoneticPr fontId="13"/>
  </si>
  <si>
    <t>総表!G35</t>
    <phoneticPr fontId="13"/>
  </si>
  <si>
    <t>団体住所
（所在地）</t>
    <phoneticPr fontId="6"/>
  </si>
  <si>
    <t>総表!C21</t>
    <phoneticPr fontId="13"/>
  </si>
  <si>
    <t>総表!C20</t>
    <phoneticPr fontId="13"/>
  </si>
  <si>
    <t>総表!D17</t>
    <phoneticPr fontId="13"/>
  </si>
  <si>
    <t>総表!C19</t>
    <phoneticPr fontId="13"/>
  </si>
  <si>
    <t>総表!G20</t>
    <phoneticPr fontId="13"/>
  </si>
  <si>
    <t>総表!C13</t>
    <phoneticPr fontId="13"/>
  </si>
  <si>
    <t>総表!G25</t>
    <phoneticPr fontId="13"/>
  </si>
  <si>
    <t>総表!G27</t>
    <phoneticPr fontId="13"/>
  </si>
  <si>
    <t>※水色のセルは自動で入力されます。</t>
    <phoneticPr fontId="7"/>
  </si>
  <si>
    <t>セル内で改行される場合は「ALT+ENTER」を同時に押して改行してください。</t>
    <rPh sb="2" eb="3">
      <t>ナイ</t>
    </rPh>
    <rPh sb="4" eb="6">
      <t>カイギョウ</t>
    </rPh>
    <rPh sb="9" eb="11">
      <t>バアイ</t>
    </rPh>
    <rPh sb="24" eb="26">
      <t>ドウジ</t>
    </rPh>
    <rPh sb="27" eb="28">
      <t>オ</t>
    </rPh>
    <rPh sb="30" eb="32">
      <t>カイギョウ</t>
    </rPh>
    <phoneticPr fontId="7"/>
  </si>
  <si>
    <t>企画意図等</t>
    <rPh sb="4" eb="5">
      <t>ナド</t>
    </rPh>
    <phoneticPr fontId="7"/>
  </si>
  <si>
    <t>目標</t>
    <rPh sb="0" eb="2">
      <t>モクヒョウ</t>
    </rPh>
    <phoneticPr fontId="7"/>
  </si>
  <si>
    <t>※　Ａ４判２枚に収まるように作成してください。</t>
    <phoneticPr fontId="7"/>
  </si>
  <si>
    <t>公的補助金・助成金等</t>
    <rPh sb="0" eb="5">
      <t>コウテキホジョキン</t>
    </rPh>
    <rPh sb="6" eb="9">
      <t>ジョセイキン</t>
    </rPh>
    <rPh sb="9" eb="10">
      <t>ナド</t>
    </rPh>
    <phoneticPr fontId="13"/>
  </si>
  <si>
    <r>
      <t>会場が複数の場合は選択</t>
    </r>
    <r>
      <rPr>
        <b/>
        <sz val="14"/>
        <color theme="1"/>
        <rFont val="ＭＳ ゴシック"/>
        <family val="3"/>
        <charset val="128"/>
      </rPr>
      <t>→</t>
    </r>
    <r>
      <rPr>
        <sz val="14"/>
        <color theme="1"/>
        <rFont val="ＭＳ ゴシック"/>
        <family val="3"/>
        <charset val="128"/>
      </rPr>
      <t xml:space="preserve"> </t>
    </r>
    <rPh sb="0" eb="2">
      <t>カイジョウ</t>
    </rPh>
    <rPh sb="3" eb="5">
      <t>フクスウ</t>
    </rPh>
    <rPh sb="6" eb="8">
      <t>バアイ</t>
    </rPh>
    <rPh sb="9" eb="11">
      <t>センタク</t>
    </rPh>
    <phoneticPr fontId="6"/>
  </si>
  <si>
    <t>入場料収入等</t>
    <rPh sb="5" eb="6">
      <t>ナド</t>
    </rPh>
    <phoneticPr fontId="6"/>
  </si>
  <si>
    <t>入場料・配信等（D）</t>
    <rPh sb="0" eb="3">
      <t>ニュウジョウリョウ</t>
    </rPh>
    <rPh sb="4" eb="7">
      <t>ハイシンナド</t>
    </rPh>
    <phoneticPr fontId="6"/>
  </si>
  <si>
    <t>公的補助金等（E）</t>
    <rPh sb="0" eb="5">
      <t>コウテキホジョキン</t>
    </rPh>
    <rPh sb="5" eb="6">
      <t>ナド</t>
    </rPh>
    <phoneticPr fontId="13"/>
  </si>
  <si>
    <t>民間寄付金等（F）</t>
    <rPh sb="0" eb="5">
      <t>ミンカンキフキン</t>
    </rPh>
    <rPh sb="5" eb="6">
      <t>ナド</t>
    </rPh>
    <phoneticPr fontId="13"/>
  </si>
  <si>
    <t>共催者負担金（G）</t>
    <rPh sb="0" eb="6">
      <t>キョウサイシャフタンキン</t>
    </rPh>
    <phoneticPr fontId="13"/>
  </si>
  <si>
    <t>広告収入・その他（H）</t>
    <rPh sb="2" eb="4">
      <t>シュウニュウ</t>
    </rPh>
    <phoneticPr fontId="13"/>
  </si>
  <si>
    <t>配信収入</t>
    <rPh sb="0" eb="4">
      <t>ハイシンシュウニュウ</t>
    </rPh>
    <phoneticPr fontId="6"/>
  </si>
  <si>
    <t>伝統芸能</t>
    <phoneticPr fontId="6"/>
  </si>
  <si>
    <t>大衆芸能</t>
    <rPh sb="0" eb="4">
      <t>タイシュウゲイノウ</t>
    </rPh>
    <phoneticPr fontId="6"/>
  </si>
  <si>
    <t>その他（伝統芸能分野の可能性を拡大させる活動を含む）</t>
    <rPh sb="2" eb="3">
      <t>タ</t>
    </rPh>
    <rPh sb="4" eb="8">
      <t>デントウゲイノウ</t>
    </rPh>
    <phoneticPr fontId="6"/>
  </si>
  <si>
    <t>その他（大衆芸能分野の可能性を拡大させる活動を含む）</t>
    <rPh sb="2" eb="3">
      <t>タ</t>
    </rPh>
    <rPh sb="4" eb="8">
      <t>タイシュウゲイノウ</t>
    </rPh>
    <phoneticPr fontId="6"/>
  </si>
  <si>
    <t>開催国・地域や主催者、フェスティバルの参加団体等との連携・協力に関する取組と期待される効果</t>
    <rPh sb="0" eb="2">
      <t>カイサイ</t>
    </rPh>
    <rPh sb="2" eb="3">
      <t>コク</t>
    </rPh>
    <rPh sb="4" eb="6">
      <t>チイキ</t>
    </rPh>
    <rPh sb="7" eb="10">
      <t>シュサイシャ</t>
    </rPh>
    <rPh sb="19" eb="23">
      <t>サンカダンタイ</t>
    </rPh>
    <rPh sb="23" eb="24">
      <t>トウ</t>
    </rPh>
    <rPh sb="26" eb="28">
      <t>レンケイ</t>
    </rPh>
    <rPh sb="29" eb="31">
      <t>キョウリョク</t>
    </rPh>
    <rPh sb="32" eb="33">
      <t>カン</t>
    </rPh>
    <rPh sb="35" eb="37">
      <t>トリクミ</t>
    </rPh>
    <rPh sb="38" eb="40">
      <t>キタイ</t>
    </rPh>
    <rPh sb="43" eb="45">
      <t>コウカ</t>
    </rPh>
    <phoneticPr fontId="6"/>
  </si>
  <si>
    <t>複数会場の場合は「○○　外△か所」とご記入ください。</t>
    <rPh sb="0" eb="4">
      <t>フクスウカイジョウ</t>
    </rPh>
    <rPh sb="5" eb="7">
      <t>バアイ</t>
    </rPh>
    <rPh sb="12" eb="13">
      <t>ソト</t>
    </rPh>
    <rPh sb="15" eb="16">
      <t>ショ</t>
    </rPh>
    <rPh sb="19" eb="21">
      <t>キニュウ</t>
    </rPh>
    <phoneticPr fontId="13"/>
  </si>
  <si>
    <t>（別紙）入場料詳細</t>
    <rPh sb="1" eb="3">
      <t>ベッシ</t>
    </rPh>
    <rPh sb="4" eb="7">
      <t>ニュウジョウリョウ</t>
    </rPh>
    <rPh sb="7" eb="9">
      <t>ショウサイ</t>
    </rPh>
    <phoneticPr fontId="13"/>
  </si>
  <si>
    <t>A団体概要</t>
    <rPh sb="1" eb="5">
      <t>ダンタイガイヨウ</t>
    </rPh>
    <phoneticPr fontId="13"/>
  </si>
  <si>
    <t>個表Ａ</t>
    <rPh sb="0" eb="2">
      <t>コクサイ</t>
    </rPh>
    <phoneticPr fontId="13"/>
  </si>
  <si>
    <t>個表B</t>
    <rPh sb="0" eb="2">
      <t>コヒョウ</t>
    </rPh>
    <phoneticPr fontId="13"/>
  </si>
  <si>
    <t>【収入予算書】</t>
    <rPh sb="1" eb="3">
      <t>シュウニュウ</t>
    </rPh>
    <rPh sb="3" eb="5">
      <t>ヨサン</t>
    </rPh>
    <rPh sb="5" eb="6">
      <t>ショ</t>
    </rPh>
    <phoneticPr fontId="6"/>
  </si>
  <si>
    <t>総表!D14</t>
    <phoneticPr fontId="13"/>
  </si>
  <si>
    <t>総表!C16</t>
    <phoneticPr fontId="13"/>
  </si>
  <si>
    <t>総表!E16</t>
    <phoneticPr fontId="13"/>
  </si>
  <si>
    <t>活動の目的及び内容</t>
    <phoneticPr fontId="7"/>
  </si>
  <si>
    <t>出演料</t>
    <rPh sb="0" eb="2">
      <t>シュツエン</t>
    </rPh>
    <rPh sb="2" eb="3">
      <t>リョウ</t>
    </rPh>
    <phoneticPr fontId="13"/>
  </si>
  <si>
    <t>脚本料・台本料</t>
    <rPh sb="0" eb="2">
      <t>キャクホン</t>
    </rPh>
    <rPh sb="2" eb="3">
      <t>リョウ</t>
    </rPh>
    <rPh sb="4" eb="7">
      <t>ダイホンリョウ</t>
    </rPh>
    <phoneticPr fontId="13"/>
  </si>
  <si>
    <t>脚色料・補綴料</t>
    <rPh sb="0" eb="2">
      <t>キャクショク</t>
    </rPh>
    <rPh sb="2" eb="3">
      <t>リョウ</t>
    </rPh>
    <phoneticPr fontId="13"/>
  </si>
  <si>
    <t>翻訳料</t>
    <rPh sb="0" eb="3">
      <t>ホンヤクリョウ</t>
    </rPh>
    <phoneticPr fontId="13"/>
  </si>
  <si>
    <t>通訳料</t>
    <rPh sb="0" eb="2">
      <t>ツウヤク</t>
    </rPh>
    <rPh sb="2" eb="3">
      <t>リョウ</t>
    </rPh>
    <phoneticPr fontId="13"/>
  </si>
  <si>
    <t>手話通訳料</t>
    <rPh sb="0" eb="2">
      <t>シュワ</t>
    </rPh>
    <rPh sb="2" eb="4">
      <t>ツウヤク</t>
    </rPh>
    <rPh sb="4" eb="5">
      <t>リョウ</t>
    </rPh>
    <phoneticPr fontId="13"/>
  </si>
  <si>
    <t>各種指導料</t>
    <rPh sb="0" eb="2">
      <t>カクシュ</t>
    </rPh>
    <rPh sb="2" eb="4">
      <t>シドウ</t>
    </rPh>
    <rPh sb="4" eb="5">
      <t>リョウ</t>
    </rPh>
    <phoneticPr fontId="13"/>
  </si>
  <si>
    <t>バリアフリー字幕・音声ガイド作成料</t>
    <rPh sb="6" eb="8">
      <t>ジマク</t>
    </rPh>
    <rPh sb="9" eb="11">
      <t>オンセイ</t>
    </rPh>
    <rPh sb="14" eb="17">
      <t>サクセイリョウ</t>
    </rPh>
    <phoneticPr fontId="13"/>
  </si>
  <si>
    <t>権利等使用料</t>
    <rPh sb="0" eb="2">
      <t>ケンリ</t>
    </rPh>
    <rPh sb="2" eb="3">
      <t>ナド</t>
    </rPh>
    <rPh sb="3" eb="6">
      <t>シヨウリョウ</t>
    </rPh>
    <phoneticPr fontId="13"/>
  </si>
  <si>
    <t>特殊効果スタッフ費</t>
    <rPh sb="0" eb="2">
      <t>トクシュ</t>
    </rPh>
    <rPh sb="2" eb="4">
      <t>コウカ</t>
    </rPh>
    <rPh sb="8" eb="9">
      <t>ヒ</t>
    </rPh>
    <phoneticPr fontId="13"/>
  </si>
  <si>
    <t>自己負担金（J）</t>
    <rPh sb="0" eb="2">
      <t>ジコ</t>
    </rPh>
    <rPh sb="2" eb="4">
      <t>フタン</t>
    </rPh>
    <rPh sb="4" eb="5">
      <t>キン</t>
    </rPh>
    <phoneticPr fontId="6"/>
  </si>
  <si>
    <t>総表!C12</t>
    <phoneticPr fontId="13"/>
  </si>
  <si>
    <t>指揮料</t>
    <rPh sb="0" eb="2">
      <t>シキ</t>
    </rPh>
    <rPh sb="2" eb="3">
      <t>リョウ</t>
    </rPh>
    <phoneticPr fontId="13"/>
  </si>
  <si>
    <t>人形費</t>
    <rPh sb="0" eb="2">
      <t>ニンギョウ</t>
    </rPh>
    <rPh sb="2" eb="3">
      <t>ヒ</t>
    </rPh>
    <phoneticPr fontId="13"/>
  </si>
  <si>
    <t>字幕・音声ガイド費</t>
    <rPh sb="0" eb="2">
      <t>ジマク</t>
    </rPh>
    <rPh sb="3" eb="5">
      <t>オンセイ</t>
    </rPh>
    <rPh sb="8" eb="9">
      <t>ヒ</t>
    </rPh>
    <phoneticPr fontId="13"/>
  </si>
  <si>
    <t>機材借料</t>
    <rPh sb="0" eb="4">
      <t>キザイシャクリョウ</t>
    </rPh>
    <phoneticPr fontId="13"/>
  </si>
  <si>
    <t>助成対象外経費(C)</t>
    <rPh sb="0" eb="2">
      <t>ジョセイ</t>
    </rPh>
    <rPh sb="2" eb="4">
      <t>タイショウ</t>
    </rPh>
    <rPh sb="4" eb="5">
      <t>ガイ</t>
    </rPh>
    <rPh sb="5" eb="7">
      <t>ケイヒ</t>
    </rPh>
    <phoneticPr fontId="13"/>
  </si>
  <si>
    <t>支出総額（A＋C）</t>
    <phoneticPr fontId="6"/>
  </si>
  <si>
    <t>総表!F55</t>
    <phoneticPr fontId="13"/>
  </si>
  <si>
    <t>総表!C11</t>
  </si>
  <si>
    <t>総表!G10</t>
  </si>
  <si>
    <t>総表!C10</t>
    <phoneticPr fontId="13"/>
  </si>
  <si>
    <t>助成対象外経費（C）</t>
    <rPh sb="0" eb="2">
      <t>ジョセイ</t>
    </rPh>
    <rPh sb="2" eb="4">
      <t>タイショウ</t>
    </rPh>
    <rPh sb="4" eb="5">
      <t>ガイ</t>
    </rPh>
    <rPh sb="5" eb="7">
      <t>ケイヒ</t>
    </rPh>
    <phoneticPr fontId="13"/>
  </si>
  <si>
    <t>助成対象経費小計 (A)-(B)</t>
    <phoneticPr fontId="13"/>
  </si>
  <si>
    <t>令和7年度舞台芸術等総合支援事業（国際芸術交流）助成金交付要望書チェック表</t>
    <rPh sb="5" eb="16">
      <t>ブタイゲイジュツナドソウゴウシエンジギョウ</t>
    </rPh>
    <rPh sb="17" eb="19">
      <t>コクサイ</t>
    </rPh>
    <rPh sb="19" eb="21">
      <t>ゲイジュツ</t>
    </rPh>
    <rPh sb="21" eb="23">
      <t>コウリュウ</t>
    </rPh>
    <rPh sb="24" eb="27">
      <t>ジョセイキン</t>
    </rPh>
    <phoneticPr fontId="22"/>
  </si>
  <si>
    <t>令和7年4月1日～令和8年3月31日までの間の活動</t>
    <phoneticPr fontId="17"/>
  </si>
  <si>
    <t>上記のうち次を
対象とする枚数</t>
    <rPh sb="5" eb="6">
      <t>ツギ</t>
    </rPh>
    <rPh sb="8" eb="10">
      <t>タイショウ</t>
    </rPh>
    <phoneticPr fontId="66"/>
  </si>
  <si>
    <t>シニア</t>
    <phoneticPr fontId="6"/>
  </si>
  <si>
    <t>学生・若者</t>
    <rPh sb="0" eb="2">
      <t>ガクセイ</t>
    </rPh>
    <rPh sb="3" eb="5">
      <t>ワカモノ</t>
    </rPh>
    <phoneticPr fontId="6"/>
  </si>
  <si>
    <t>障害者</t>
    <rPh sb="0" eb="2">
      <t>ショウガイ</t>
    </rPh>
    <rPh sb="2" eb="3">
      <t>シャ</t>
    </rPh>
    <phoneticPr fontId="6"/>
  </si>
  <si>
    <t>メイク・ヘアメイク費</t>
    <rPh sb="9" eb="10">
      <t>ヒ</t>
    </rPh>
    <phoneticPr fontId="13"/>
  </si>
  <si>
    <t>上記のうち次に</t>
    <phoneticPr fontId="13"/>
  </si>
  <si>
    <t>当てはまる枚数</t>
    <phoneticPr fontId="13"/>
  </si>
  <si>
    <t>入場率（c/a）</t>
    <rPh sb="0" eb="2">
      <t>ニュウジョウ</t>
    </rPh>
    <rPh sb="2" eb="3">
      <t>リツ</t>
    </rPh>
    <phoneticPr fontId="6"/>
  </si>
  <si>
    <t>入場者数合計(c)</t>
    <rPh sb="4" eb="6">
      <t>ゴウケイ</t>
    </rPh>
    <phoneticPr fontId="6"/>
  </si>
  <si>
    <t>入場率(c/a)</t>
    <phoneticPr fontId="6"/>
  </si>
  <si>
    <t>入場者数(c)</t>
    <rPh sb="0" eb="2">
      <t>ニュウジョウ</t>
    </rPh>
    <rPh sb="2" eb="3">
      <t>シャ</t>
    </rPh>
    <rPh sb="3" eb="4">
      <t>スウ</t>
    </rPh>
    <phoneticPr fontId="6"/>
  </si>
  <si>
    <t>入場率(c/a)</t>
    <rPh sb="0" eb="2">
      <t>ニュウジョウ</t>
    </rPh>
    <rPh sb="2" eb="3">
      <t>リツ</t>
    </rPh>
    <phoneticPr fontId="6"/>
  </si>
  <si>
    <t>・令和7年4月1日以前または令和8年3月31日以降の活動である</t>
    <phoneticPr fontId="5"/>
  </si>
  <si>
    <t>・団体要件を満たしていない（実演家・芸術家等を擁していない）</t>
    <rPh sb="18" eb="21">
      <t>ゲイジュツカ</t>
    </rPh>
    <rPh sb="21" eb="22">
      <t>トウ</t>
    </rPh>
    <phoneticPr fontId="5"/>
  </si>
  <si>
    <t>使用席数合計(a)</t>
    <rPh sb="0" eb="2">
      <t>シヨウ</t>
    </rPh>
    <rPh sb="2" eb="4">
      <t>セキスウ</t>
    </rPh>
    <rPh sb="4" eb="6">
      <t>ゴウケイ</t>
    </rPh>
    <phoneticPr fontId="6"/>
  </si>
  <si>
    <t>・在外公館、国際交流基金海外事務所が主催・共催する事業のみで構成される活動である</t>
    <rPh sb="1" eb="5">
      <t>ザイガイコウカン</t>
    </rPh>
    <rPh sb="6" eb="8">
      <t>コクサイ</t>
    </rPh>
    <rPh sb="8" eb="12">
      <t>コウリュウキキン</t>
    </rPh>
    <rPh sb="12" eb="17">
      <t>カイガイジムショ</t>
    </rPh>
    <rPh sb="18" eb="20">
      <t>シュサイ</t>
    </rPh>
    <rPh sb="21" eb="23">
      <t>キョウサイ</t>
    </rPh>
    <rPh sb="25" eb="27">
      <t>ジギョウ</t>
    </rPh>
    <rPh sb="30" eb="32">
      <t>コウセイ</t>
    </rPh>
    <rPh sb="35" eb="37">
      <t>カツドウ</t>
    </rPh>
    <phoneticPr fontId="13"/>
  </si>
  <si>
    <t>その他、特筆すべきことなどあればご記入ください。</t>
  </si>
  <si>
    <t>自治体、企業、コミュニティ、劇場・音楽堂等、教育機関等との連携・協力や、社会的・経済的価値の創出に向けた取組と期待される効果</t>
    <rPh sb="0" eb="3">
      <t>ジチタイ</t>
    </rPh>
    <rPh sb="4" eb="6">
      <t>キギョウ</t>
    </rPh>
    <rPh sb="14" eb="16">
      <t>ゲキジョウ</t>
    </rPh>
    <rPh sb="17" eb="20">
      <t>オンガクドウ</t>
    </rPh>
    <rPh sb="20" eb="21">
      <t>トウ</t>
    </rPh>
    <rPh sb="22" eb="26">
      <t>キョウイクキカン</t>
    </rPh>
    <rPh sb="26" eb="27">
      <t>トウ</t>
    </rPh>
    <rPh sb="29" eb="31">
      <t>レンケイ</t>
    </rPh>
    <rPh sb="32" eb="34">
      <t>キョウリョク</t>
    </rPh>
    <rPh sb="36" eb="38">
      <t>シャカイ</t>
    </rPh>
    <rPh sb="38" eb="39">
      <t>テキ</t>
    </rPh>
    <rPh sb="40" eb="43">
      <t>ケイザイテキ</t>
    </rPh>
    <rPh sb="43" eb="45">
      <t>カチ</t>
    </rPh>
    <rPh sb="46" eb="48">
      <t>ソウシュツ</t>
    </rPh>
    <rPh sb="49" eb="50">
      <t>ム</t>
    </rPh>
    <rPh sb="52" eb="53">
      <t>ト</t>
    </rPh>
    <rPh sb="53" eb="54">
      <t>グミ</t>
    </rPh>
    <phoneticPr fontId="6"/>
  </si>
  <si>
    <t>総表!I19</t>
    <phoneticPr fontId="13"/>
  </si>
  <si>
    <t>あらゆる人々と文化芸術をつなぐための創意工夫や鑑賞サポート等に関する取組と期待される効果</t>
    <rPh sb="37" eb="39">
      <t>キタイ</t>
    </rPh>
    <rPh sb="42" eb="44">
      <t>コウカ</t>
    </rPh>
    <phoneticPr fontId="6"/>
  </si>
  <si>
    <t>シニア</t>
  </si>
  <si>
    <t>学生・若者</t>
  </si>
  <si>
    <t>障害者</t>
  </si>
  <si>
    <t>.</t>
    <phoneticPr fontId="13"/>
  </si>
  <si>
    <t>助成金を得ることで期待できる効果</t>
    <phoneticPr fontId="7"/>
  </si>
  <si>
    <t>チラシ等の広報に使用される具体的な活動名とフリガナを記入してください。</t>
    <phoneticPr fontId="13"/>
  </si>
  <si>
    <t>助成金の額</t>
    <rPh sb="0" eb="3">
      <t>ジョセイキン</t>
    </rPh>
    <rPh sb="4" eb="5">
      <t>ガク</t>
    </rPh>
    <phoneticPr fontId="6"/>
  </si>
  <si>
    <t>※要望書からの変更不可。</t>
    <phoneticPr fontId="7"/>
  </si>
  <si>
    <t>要望書の内容を転記してください</t>
    <rPh sb="0" eb="3">
      <t>ヨウボウショ</t>
    </rPh>
    <rPh sb="4" eb="6">
      <t>ナイヨウ</t>
    </rPh>
    <rPh sb="7" eb="9">
      <t>テンキ</t>
    </rPh>
    <phoneticPr fontId="7"/>
  </si>
  <si>
    <t>以下の項目に変更がある場合、「変更理由書」の提出が必要です。</t>
    <phoneticPr fontId="7"/>
  </si>
  <si>
    <t>・実施時期（活動日、活動期間）、実施場所、実施回数</t>
    <phoneticPr fontId="7"/>
  </si>
  <si>
    <t>・本活動の内容（演目、曲目、あらすじ、主な出演者、主なスタッフ等）</t>
    <phoneticPr fontId="7"/>
  </si>
  <si>
    <t>以下の項目に大幅な変更がある場合、「変更理由書」の提出が必要です。</t>
    <phoneticPr fontId="13"/>
  </si>
  <si>
    <t>・会場名、使用席数、公演回数、入場券の単価</t>
    <phoneticPr fontId="13"/>
  </si>
  <si>
    <t>※前年度に支払う経費は記入不可</t>
    <rPh sb="8" eb="10">
      <t>ケイヒ</t>
    </rPh>
    <phoneticPr fontId="13"/>
  </si>
  <si>
    <t>個人寄付金やクラウドファンディング、当該公演に係る会費含む。</t>
    <phoneticPr fontId="13"/>
  </si>
  <si>
    <t>プログラムや当該公演のみに係るグッズなどの収入を含む。</t>
  </si>
  <si>
    <t>←提出日をご記入ください</t>
    <rPh sb="1" eb="4">
      <t>テイシュツビ</t>
    </rPh>
    <rPh sb="6" eb="8">
      <t>キニュウ</t>
    </rPh>
    <phoneticPr fontId="13"/>
  </si>
  <si>
    <t>助成金の額（K）</t>
    <rPh sb="0" eb="3">
      <t>ジョセイキン</t>
    </rPh>
    <rPh sb="4" eb="5">
      <t>ガク</t>
    </rPh>
    <phoneticPr fontId="13"/>
  </si>
  <si>
    <t>収入総額（I+J+K）</t>
    <rPh sb="0" eb="4">
      <t>シュウニュウソウガク</t>
    </rPh>
    <phoneticPr fontId="13"/>
  </si>
  <si>
    <t>収入合計（I）</t>
    <rPh sb="0" eb="2">
      <t>シュウニュウ</t>
    </rPh>
    <rPh sb="2" eb="4">
      <t>ゴウケイ</t>
    </rPh>
    <phoneticPr fontId="6"/>
  </si>
  <si>
    <t>助成金額/支出総額（K/((A+C))</t>
    <rPh sb="0" eb="4">
      <t>ジョセイキンガク</t>
    </rPh>
    <rPh sb="5" eb="9">
      <t>シシュツソウガク</t>
    </rPh>
    <phoneticPr fontId="13"/>
  </si>
  <si>
    <r>
      <t xml:space="preserve">様式第４号（第７条関係）
</t>
    </r>
    <r>
      <rPr>
        <b/>
        <sz val="14"/>
        <color theme="1"/>
        <rFont val="ＭＳ ゴシック"/>
        <family val="3"/>
        <charset val="128"/>
      </rPr>
      <t>【総表】</t>
    </r>
    <phoneticPr fontId="13"/>
  </si>
  <si>
    <t>　下記の活動を行いたいので、文化芸術振興費補助金による助成金交付要綱第７条第１項の規定に基づき、助成金の交付を申請します。</t>
    <phoneticPr fontId="6"/>
  </si>
  <si>
    <t>・会場の席数には、会場の最大収容人数（いわゆる定員）を入力してください。
・有料入場率が100%を超えている場合は使用座席数、公演回数、チケットの枚数を再度ご確認ください。
・ペアチケット5000円を20枚予定の場合、下記のように記載をお願いいたします。
　券種　ペアチケット（5000円）
　単価　2500
　枚数　40</t>
    <rPh sb="50" eb="51">
      <t>コ</t>
    </rPh>
    <rPh sb="55" eb="57">
      <t>バアイ</t>
    </rPh>
    <rPh sb="58" eb="60">
      <t>シヨウ</t>
    </rPh>
    <rPh sb="60" eb="63">
      <t>ザセキスウ</t>
    </rPh>
    <rPh sb="64" eb="66">
      <t>コウエン</t>
    </rPh>
    <rPh sb="66" eb="68">
      <t>カイスウ</t>
    </rPh>
    <rPh sb="74" eb="76">
      <t>マイスウ</t>
    </rPh>
    <rPh sb="77" eb="79">
      <t>サイド</t>
    </rPh>
    <rPh sb="80" eb="82">
      <t>カクニン</t>
    </rPh>
    <rPh sb="100" eb="101">
      <t>エン</t>
    </rPh>
    <rPh sb="104" eb="105">
      <t>マイ</t>
    </rPh>
    <rPh sb="105" eb="107">
      <t>ヨテイ</t>
    </rPh>
    <rPh sb="108" eb="110">
      <t>バアイ</t>
    </rPh>
    <rPh sb="111" eb="113">
      <t>カキ</t>
    </rPh>
    <rPh sb="117" eb="119">
      <t>キサイ</t>
    </rPh>
    <rPh sb="121" eb="122">
      <t>ネガ</t>
    </rPh>
    <rPh sb="145" eb="146">
      <t>エン</t>
    </rPh>
    <rPh sb="149" eb="151">
      <t>タンカ</t>
    </rPh>
    <rPh sb="158" eb="160">
      <t>マイスウ</t>
    </rPh>
    <phoneticPr fontId="6"/>
  </si>
  <si>
    <r>
      <t>文章が見切れる場合、行の高さを調節してください。</t>
    </r>
    <r>
      <rPr>
        <sz val="16"/>
        <color rgb="FFC00000"/>
        <rFont val="ＭＳ ゴシック"/>
        <family val="3"/>
        <charset val="128"/>
      </rPr>
      <t>（行の追加はしないでください。）</t>
    </r>
    <phoneticPr fontId="6"/>
  </si>
  <si>
    <t>参加国・
地域数</t>
    <rPh sb="0" eb="3">
      <t>サンカコク</t>
    </rPh>
    <rPh sb="5" eb="7">
      <t>チイキ</t>
    </rPh>
    <rPh sb="7" eb="8">
      <t>スウ</t>
    </rPh>
    <phoneticPr fontId="7"/>
  </si>
  <si>
    <t>参加国・地域名</t>
    <rPh sb="0" eb="3">
      <t>サンカコク</t>
    </rPh>
    <rPh sb="4" eb="6">
      <t>チイキ</t>
    </rPh>
    <rPh sb="6" eb="7">
      <t>メイ</t>
    </rPh>
    <phoneticPr fontId="7"/>
  </si>
  <si>
    <t>国・地域名</t>
    <rPh sb="0" eb="1">
      <t>クニ</t>
    </rPh>
    <rPh sb="2" eb="4">
      <t>チイキ</t>
    </rPh>
    <rPh sb="4" eb="5">
      <t>メイ</t>
    </rPh>
    <phoneticPr fontId="13"/>
  </si>
  <si>
    <t>※「活動の企画意図」が変わる変更は認められません。</t>
    <phoneticPr fontId="13"/>
  </si>
  <si>
    <t>助成対象活動変更理由書</t>
  </si>
  <si>
    <t>独立行政法人日本芸術文化振興会理事長　殿</t>
  </si>
  <si>
    <t>団　体　名</t>
    <phoneticPr fontId="17"/>
  </si>
  <si>
    <t>代表者役職名</t>
    <rPh sb="3" eb="6">
      <t>ヤクショクメイ</t>
    </rPh>
    <phoneticPr fontId="17"/>
  </si>
  <si>
    <t>代表者氏名</t>
    <phoneticPr fontId="17"/>
  </si>
  <si>
    <t>活動区分</t>
    <rPh sb="0" eb="2">
      <t>カツドウ</t>
    </rPh>
    <phoneticPr fontId="17"/>
  </si>
  <si>
    <t>分野</t>
    <rPh sb="0" eb="2">
      <t>ブンヤ</t>
    </rPh>
    <phoneticPr fontId="13"/>
  </si>
  <si>
    <t>　　助成対象活動名</t>
    <phoneticPr fontId="17"/>
  </si>
  <si>
    <t>件名</t>
    <rPh sb="0" eb="2">
      <t>ケンメイ</t>
    </rPh>
    <phoneticPr fontId="17"/>
  </si>
  <si>
    <t>変更前</t>
    <phoneticPr fontId="17"/>
  </si>
  <si>
    <t>変更後</t>
    <phoneticPr fontId="17"/>
  </si>
  <si>
    <t>変更理由</t>
    <phoneticPr fontId="17"/>
  </si>
  <si>
    <t>以下、欄をコピーしてご記入ください。</t>
    <rPh sb="0" eb="2">
      <t>イカ</t>
    </rPh>
    <rPh sb="3" eb="4">
      <t>ラン</t>
    </rPh>
    <rPh sb="11" eb="13">
      <t>キニュウ</t>
    </rPh>
    <phoneticPr fontId="17"/>
  </si>
  <si>
    <t>理事長</t>
    <rPh sb="0" eb="3">
      <t>リジチョウ</t>
    </rPh>
    <phoneticPr fontId="17"/>
  </si>
  <si>
    <t>○○　○○</t>
    <phoneticPr fontId="17"/>
  </si>
  <si>
    <t>活動区分</t>
    <rPh sb="0" eb="4">
      <t>カツドウクブン</t>
    </rPh>
    <phoneticPr fontId="13"/>
  </si>
  <si>
    <t>変更前</t>
  </si>
  <si>
    <t>変更後</t>
  </si>
  <si>
    <t>変更理由</t>
  </si>
  <si>
    <t>○○○○○○○○○○○○○○のため。</t>
    <phoneticPr fontId="17"/>
  </si>
  <si>
    <t>連絡日</t>
    <rPh sb="0" eb="2">
      <t>レンラク</t>
    </rPh>
    <rPh sb="2" eb="3">
      <t>ヒ</t>
    </rPh>
    <phoneticPr fontId="17"/>
  </si>
  <si>
    <t>上記記載の活動以外に助成対象外とするプログラムがある場合は、こちらの欄にご記入ください。</t>
    <rPh sb="0" eb="4">
      <t>ジョウキキサイ</t>
    </rPh>
    <rPh sb="5" eb="7">
      <t>カツドウ</t>
    </rPh>
    <rPh sb="7" eb="9">
      <t>イガイ</t>
    </rPh>
    <rPh sb="10" eb="15">
      <t>ジョセイタイショウガイ</t>
    </rPh>
    <rPh sb="26" eb="28">
      <t>バアイ</t>
    </rPh>
    <rPh sb="34" eb="35">
      <t>ラン</t>
    </rPh>
    <rPh sb="37" eb="39">
      <t>キニュウ</t>
    </rPh>
    <phoneticPr fontId="7"/>
  </si>
  <si>
    <t>舞台芸術等総合支援事業（国際芸術交流）・国際フェスティバル</t>
    <rPh sb="20" eb="22">
      <t>コクサイ</t>
    </rPh>
    <phoneticPr fontId="17"/>
  </si>
  <si>
    <t>令和　年　月　日</t>
    <rPh sb="0" eb="2">
      <t>レイワ</t>
    </rPh>
    <rPh sb="3" eb="4">
      <t>トシ</t>
    </rPh>
    <rPh sb="5" eb="6">
      <t>ツキ</t>
    </rPh>
    <rPh sb="7" eb="8">
      <t>ヒ</t>
    </rPh>
    <phoneticPr fontId="13"/>
  </si>
  <si>
    <t>　フェスティバル全体の概要</t>
    <rPh sb="8" eb="10">
      <t>ゼンタイ</t>
    </rPh>
    <rPh sb="11" eb="13">
      <t>ガイヨウ</t>
    </rPh>
    <phoneticPr fontId="6"/>
  </si>
  <si>
    <t>助成対象外とする公演・プログラム等（該当プログラム等がある場合は以下に記入）</t>
    <rPh sb="0" eb="5">
      <t>ジョセイタイショウガイ</t>
    </rPh>
    <rPh sb="8" eb="10">
      <t>コウエン</t>
    </rPh>
    <rPh sb="16" eb="17">
      <t>ナド</t>
    </rPh>
    <rPh sb="18" eb="20">
      <t>ガイトウ</t>
    </rPh>
    <rPh sb="25" eb="26">
      <t>トウ</t>
    </rPh>
    <rPh sb="29" eb="31">
      <t>バアイ</t>
    </rPh>
    <rPh sb="32" eb="34">
      <t>イカ</t>
    </rPh>
    <rPh sb="35" eb="37">
      <t>キニュウ</t>
    </rPh>
    <phoneticPr fontId="7"/>
  </si>
  <si>
    <t>舞台芸術等総合支援事業（国際芸術交流）・国際フェスティバル</t>
    <rPh sb="0" eb="2">
      <t>ブタイ</t>
    </rPh>
    <rPh sb="2" eb="4">
      <t>ゲイジュツ</t>
    </rPh>
    <rPh sb="4" eb="5">
      <t>トウ</t>
    </rPh>
    <rPh sb="5" eb="7">
      <t>ソウゴウ</t>
    </rPh>
    <rPh sb="7" eb="9">
      <t>シエン</t>
    </rPh>
    <rPh sb="9" eb="11">
      <t>ジギョウ</t>
    </rPh>
    <rPh sb="12" eb="14">
      <t>コクサイ</t>
    </rPh>
    <rPh sb="14" eb="16">
      <t>ゲイジュツ</t>
    </rPh>
    <rPh sb="16" eb="18">
      <t>コウリュウ</t>
    </rPh>
    <rPh sb="20" eb="22">
      <t>コクサイ</t>
    </rPh>
    <phoneticPr fontId="17"/>
  </si>
  <si>
    <t>助成対象経費合計(A)-(B)</t>
    <rPh sb="6" eb="8">
      <t>ゴウケイ</t>
    </rPh>
    <phoneticPr fontId="13"/>
  </si>
  <si>
    <r>
      <t>【支出予算書</t>
    </r>
    <r>
      <rPr>
        <b/>
        <sz val="14"/>
        <color theme="1"/>
        <rFont val="ＭＳ ゴシック"/>
        <family val="3"/>
        <charset val="128"/>
      </rPr>
      <t>（兼「消費税等仕入控除税額計算書」）</t>
    </r>
    <r>
      <rPr>
        <b/>
        <sz val="20"/>
        <color theme="1"/>
        <rFont val="ＭＳ ゴシック"/>
        <family val="3"/>
        <charset val="128"/>
      </rPr>
      <t>】</t>
    </r>
    <rPh sb="1" eb="3">
      <t>シシュツ</t>
    </rPh>
    <rPh sb="3" eb="5">
      <t>ヨサン</t>
    </rPh>
    <rPh sb="5" eb="6">
      <t>ショ</t>
    </rPh>
    <rPh sb="7" eb="8">
      <t>ケン</t>
    </rPh>
    <rPh sb="9" eb="12">
      <t>ショウヒゼイ</t>
    </rPh>
    <rPh sb="12" eb="13">
      <t>トウ</t>
    </rPh>
    <rPh sb="13" eb="15">
      <t>シイレ</t>
    </rPh>
    <rPh sb="15" eb="17">
      <t>コウジョ</t>
    </rPh>
    <rPh sb="17" eb="19">
      <t>ゼイガク</t>
    </rPh>
    <rPh sb="19" eb="22">
      <t>ケイサンショ</t>
    </rPh>
    <phoneticPr fontId="6"/>
  </si>
  <si>
    <t>・フェスティバルの参加団体</t>
    <rPh sb="9" eb="13">
      <t>サンカダンタイ</t>
    </rPh>
    <phoneticPr fontId="7"/>
  </si>
  <si>
    <t>・共催者・共同制作者</t>
    <rPh sb="5" eb="10">
      <t>キョウドウセイサクシャ</t>
    </rPh>
    <phoneticPr fontId="7"/>
  </si>
  <si>
    <t>←フェスティバルの参加国（地域）を全てご記入ください。</t>
    <rPh sb="9" eb="12">
      <t>サンカコク</t>
    </rPh>
    <rPh sb="13" eb="15">
      <t>チイキ</t>
    </rPh>
    <rPh sb="17" eb="18">
      <t>スベ</t>
    </rPh>
    <rPh sb="20" eb="22">
      <t>キニュウ</t>
    </rPh>
    <phoneticPr fontId="7"/>
  </si>
  <si>
    <t>要望書からの変更はできません。
要望書の記載内容をそのままコピーペーストしてください。</t>
    <phoneticPr fontId="6"/>
  </si>
  <si>
    <t>令和８年度　文化芸術振興費補助金による
助　 成　 金　 交　 付　 申　 請　 書
舞台芸術等総合支援事業（国際芸術交流）</t>
    <rPh sb="3" eb="4">
      <t>ネン</t>
    </rPh>
    <rPh sb="6" eb="10">
      <t>ブンカゲイジュツ</t>
    </rPh>
    <rPh sb="10" eb="13">
      <t>シンコウヒ</t>
    </rPh>
    <rPh sb="13" eb="16">
      <t>ホジョキン</t>
    </rPh>
    <rPh sb="35" eb="36">
      <t>サル</t>
    </rPh>
    <rPh sb="38" eb="39">
      <t>ショウ</t>
    </rPh>
    <rPh sb="41" eb="42">
      <t>ショ</t>
    </rPh>
    <rPh sb="43" eb="44">
      <t>マイ</t>
    </rPh>
    <rPh sb="44" eb="45">
      <t>ダイ</t>
    </rPh>
    <rPh sb="46" eb="47">
      <t>トウ</t>
    </rPh>
    <rPh sb="48" eb="49">
      <t>ゴウ</t>
    </rPh>
    <rPh sb="49" eb="50">
      <t>シ</t>
    </rPh>
    <rPh sb="50" eb="51">
      <t>エン</t>
    </rPh>
    <rPh sb="51" eb="52">
      <t>コト</t>
    </rPh>
    <rPh sb="52" eb="53">
      <t>ギョウ</t>
    </rPh>
    <rPh sb="55" eb="59">
      <t>コクサイゲイジュツ</t>
    </rPh>
    <rPh sb="59" eb="61">
      <t>コウリュウ</t>
    </rPh>
    <phoneticPr fontId="6"/>
  </si>
  <si>
    <t>令和８年度</t>
  </si>
  <si>
    <t>以下の項目に変更がある場合、「変更理由書」の提出が必要です。
・団体住所、団体名、代表者役職名、代表者氏名
・助成対象活動名</t>
    <phoneticPr fontId="6"/>
  </si>
  <si>
    <t>担当者E-mail
（書類送付先）</t>
    <rPh sb="0" eb="3">
      <t>タントウシャ</t>
    </rPh>
    <rPh sb="11" eb="16">
      <t>ショルイソウフサキ</t>
    </rPh>
    <phoneticPr fontId="6"/>
  </si>
  <si>
    <t>←交付決定通知等の書類はこちらのアドレス宛にメール送信されますので、必ず入力ください。</t>
    <rPh sb="1" eb="5">
      <t>コウフケッテイ</t>
    </rPh>
    <rPh sb="5" eb="7">
      <t>ツウチ</t>
    </rPh>
    <rPh sb="7" eb="8">
      <t>ナド</t>
    </rPh>
    <rPh sb="9" eb="11">
      <t>ショルイ</t>
    </rPh>
    <rPh sb="20" eb="21">
      <t>アテ</t>
    </rPh>
    <rPh sb="25" eb="27">
      <t>ソウシン</t>
    </rPh>
    <rPh sb="34" eb="35">
      <t>カナラ</t>
    </rPh>
    <rPh sb="36" eb="38">
      <t>ニュウリョク</t>
    </rPh>
    <phoneticPr fontId="13"/>
  </si>
  <si>
    <t>特記事項</t>
    <rPh sb="0" eb="2">
      <t>トッキ</t>
    </rPh>
    <rPh sb="2" eb="4">
      <t>ジコウ</t>
    </rPh>
    <phoneticPr fontId="6"/>
  </si>
  <si>
    <t>参考資料URL</t>
    <rPh sb="0" eb="4">
      <t>サンコウシリョウ</t>
    </rPh>
    <phoneticPr fontId="6"/>
  </si>
  <si>
    <t>演劇</t>
    <rPh sb="0" eb="2">
      <t>エンゲキ</t>
    </rPh>
    <phoneticPr fontId="17"/>
  </si>
  <si>
    <t>「△△△△舞台芸術祭」</t>
    <rPh sb="5" eb="10">
      <t>ブタイゲイジュツサイ</t>
    </rPh>
    <phoneticPr fontId="17"/>
  </si>
  <si>
    <t>○○○○○○○○○○○○○○のため。</t>
  </si>
  <si>
    <t>「○○○○○○○」の日程変更について</t>
    <rPh sb="10" eb="14">
      <t>ニッテイヘンコウ</t>
    </rPh>
    <phoneticPr fontId="17"/>
  </si>
  <si>
    <t>「○○○○○○○」　令和〇年〇月○○日（土）17時開演</t>
    <rPh sb="15" eb="16">
      <t>ガツ</t>
    </rPh>
    <rPh sb="18" eb="19">
      <t>ニチ</t>
    </rPh>
    <rPh sb="20" eb="21">
      <t>ド</t>
    </rPh>
    <rPh sb="24" eb="25">
      <t>ジ</t>
    </rPh>
    <rPh sb="25" eb="27">
      <t>カイエン</t>
    </rPh>
    <phoneticPr fontId="17"/>
  </si>
  <si>
    <t>「○○○○○○○」　令和〇年〇月〇〇日（日）17時開演</t>
    <rPh sb="15" eb="16">
      <t>ガツ</t>
    </rPh>
    <rPh sb="18" eb="19">
      <t>ニチ</t>
    </rPh>
    <rPh sb="20" eb="21">
      <t>ニチ</t>
    </rPh>
    <rPh sb="24" eb="25">
      <t>ジ</t>
    </rPh>
    <rPh sb="25" eb="27">
      <t>カイエン</t>
    </rPh>
    <phoneticPr fontId="17"/>
  </si>
  <si>
    <t>「□□□□□□」の出演者の変更について</t>
    <rPh sb="9" eb="12">
      <t>シュツエンシャ</t>
    </rPh>
    <rPh sb="13" eb="15">
      <t>ヘンコウ</t>
    </rPh>
    <phoneticPr fontId="17"/>
  </si>
  <si>
    <t>「□□□□□□」　□□□役○○○○、■■役□□□□</t>
    <rPh sb="12" eb="13">
      <t>ヤク</t>
    </rPh>
    <rPh sb="20" eb="21">
      <t>ヤク</t>
    </rPh>
    <phoneticPr fontId="17"/>
  </si>
  <si>
    <t>「□□□□□□」　□□□役△△△△、■■役◎◎◎◎</t>
    <rPh sb="12" eb="13">
      <t>ヤク</t>
    </rPh>
    <phoneticPr fontId="17"/>
  </si>
  <si>
    <t>「▽▽▽▽▽▽」の会場の変更について</t>
    <rPh sb="9" eb="11">
      <t>カイジョウ</t>
    </rPh>
    <rPh sb="12" eb="14">
      <t>ヘンコウ</t>
    </rPh>
    <phoneticPr fontId="17"/>
  </si>
  <si>
    <t>「◇◇◇◇会館　ホール」</t>
    <rPh sb="5" eb="7">
      <t>カイカン</t>
    </rPh>
    <phoneticPr fontId="17"/>
  </si>
  <si>
    <t>「◇◇◇◇劇場　大劇場」</t>
    <rPh sb="5" eb="7">
      <t>ゲキジョウ</t>
    </rPh>
    <rPh sb="8" eb="11">
      <t>ダイゲキジョウ</t>
    </rPh>
    <phoneticPr fontId="17"/>
  </si>
  <si>
    <t>「△△△△△△」の公演時間の変更について</t>
    <rPh sb="9" eb="11">
      <t>コウエン</t>
    </rPh>
    <rPh sb="11" eb="13">
      <t>ジカン</t>
    </rPh>
    <rPh sb="14" eb="16">
      <t>ヘンコウ</t>
    </rPh>
    <phoneticPr fontId="17"/>
  </si>
  <si>
    <t>「◇◇◇◇◇」令和〇年〇月○○日（土）13時開演</t>
    <phoneticPr fontId="17"/>
  </si>
  <si>
    <t>「◇◇◇◇◇」令和〇年〇月○○日（土）19時開演</t>
    <phoneticPr fontId="17"/>
  </si>
  <si>
    <t>要選択</t>
    <rPh sb="0" eb="1">
      <t>ヨウ</t>
    </rPh>
    <rPh sb="1" eb="3">
      <t>センタク</t>
    </rPh>
    <phoneticPr fontId="13"/>
  </si>
  <si>
    <t>.</t>
    <phoneticPr fontId="13"/>
  </si>
  <si>
    <t>公益社団法人　○○○○○○○○</t>
    <rPh sb="0" eb="2">
      <t>コウエキ</t>
    </rPh>
    <rPh sb="2" eb="4">
      <t>シャダン</t>
    </rPh>
    <rPh sb="4" eb="6">
      <t>ホウジン</t>
    </rPh>
    <phoneticPr fontId="17"/>
  </si>
  <si>
    <t>歌舞伎</t>
    <rPh sb="0" eb="3">
      <t>カブキ</t>
    </rPh>
    <phoneticPr fontId="6"/>
  </si>
  <si>
    <t>人形浄瑠璃</t>
    <rPh sb="0" eb="2">
      <t>ニンギョウ</t>
    </rPh>
    <rPh sb="2" eb="5">
      <t>ジョウルリ</t>
    </rPh>
    <phoneticPr fontId="6"/>
  </si>
  <si>
    <t>能楽</t>
    <rPh sb="0" eb="2">
      <t>ノウガク</t>
    </rPh>
    <phoneticPr fontId="6"/>
  </si>
  <si>
    <t>←助成金の額が助成対象経費(A)-(B)を超過していると赤く表示されます。また、支出総額(A＋C)-収入合計（I）を超過した場合は青く表示されます。</t>
    <rPh sb="1" eb="4">
      <t>ジョセイキン</t>
    </rPh>
    <rPh sb="5" eb="6">
      <t>ガク</t>
    </rPh>
    <rPh sb="7" eb="13">
      <t>ジョセイタイショウケイヒ</t>
    </rPh>
    <rPh sb="21" eb="23">
      <t>チョウカ</t>
    </rPh>
    <rPh sb="28" eb="29">
      <t>アカ</t>
    </rPh>
    <rPh sb="30" eb="32">
      <t>ヒョウジ</t>
    </rPh>
    <rPh sb="58" eb="60">
      <t>チョウカ</t>
    </rPh>
    <rPh sb="62" eb="64">
      <t>バアイ</t>
    </rPh>
    <rPh sb="65" eb="66">
      <t>アオ</t>
    </rPh>
    <rPh sb="67" eb="69">
      <t>ヒョウジ</t>
    </rPh>
    <phoneticPr fontId="13"/>
  </si>
  <si>
    <t>活動の内容を把握する上で参考となる資料（映像等）があればURLをご記入ください。</t>
    <phoneticPr fontId="7"/>
  </si>
  <si>
    <t>通訳謝金</t>
    <phoneticPr fontId="13"/>
  </si>
  <si>
    <t>翻訳謝金</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</si>
</sst>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176" formatCode="#,##0_ "/>
    <numFmt numFmtId="177" formatCode="#,##0_);[Red]\(#,##0\)"/>
    <numFmt numFmtId="178" formatCode="#,##0_ ;[Red]\-#,##0\ "/>
    <numFmt numFmtId="179" formatCode="000"/>
    <numFmt numFmtId="180" formatCode="0.0%"/>
    <numFmt numFmtId="181" formatCode="&quot;¥&quot;#,##0_);[Red]\(&quot;¥&quot;#,##0\)"/>
    <numFmt numFmtId="182" formatCode="m/d;@"/>
    <numFmt numFmtId="183" formatCode="General;;"/>
    <numFmt numFmtId="184" formatCode="#,##0_ &quot;席&quot;"/>
    <numFmt numFmtId="185" formatCode="#,##0_ &quot;枚&quot;"/>
    <numFmt numFmtId="186" formatCode="&quot;〔&quot;@&quot;〕&quot;"/>
    <numFmt numFmtId="187" formatCode="m&quot;月&quot;d&quot;日&quot;;@"/>
    <numFmt numFmtId="188" formatCode="ggge&quot;年&quot;m&quot;月&quot;d&quot;日&quot;\(aaa\)"/>
    <numFmt numFmtId="189" formatCode="0\ %"/>
    <numFmt numFmtId="190" formatCode="#,##0_ &quot;回&quot;"/>
    <numFmt numFmtId="191" formatCode="#,##0&quot; 席&quot;"/>
    <numFmt numFmtId="192" formatCode="#"/>
    <numFmt numFmtId="193" formatCode="#,##0;&quot;△ &quot;#,##0"/>
    <numFmt numFmtId="194" formatCode="#,##0_ &quot;カ国&quot;"/>
    <numFmt numFmtId="195" formatCode="[$-411]ggge&quot;年&quot;m&quot;月&quot;d&quot;日&quot;;@"/>
    <numFmt numFmtId="196" formatCode="[$]ggge&quot;年&quot;m&quot;月&quot;d&quot;日&quot;;@" x16r2:formatCode16="[$-ja-JP-x-gannen]ggge&quot;年&quot;m&quot;月&quot;d&quot;日&quot;;@"/>
  </numFmts>
  <fonts count="84">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11"/>
      <name val="ＭＳ Ｐゴシック"/>
      <family val="3"/>
      <charset val="128"/>
    </font>
    <font>
      <sz val="11"/>
      <color theme="1"/>
      <name val="ＭＳ 明朝"/>
      <family val="1"/>
      <charset val="128"/>
    </font>
    <font>
      <sz val="14"/>
      <color theme="1"/>
      <name val="ＭＳ ゴシック"/>
      <family val="3"/>
      <charset val="128"/>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9"/>
      <color theme="1"/>
      <name val="ＭＳ 明朝"/>
      <family val="1"/>
      <charset val="128"/>
    </font>
    <font>
      <sz val="10"/>
      <color theme="1"/>
      <name val="ＭＳ Ｐ明朝"/>
      <family val="1"/>
      <charset val="128"/>
    </font>
    <font>
      <sz val="10"/>
      <color theme="1"/>
      <name val="ＭＳ 明朝"/>
      <family val="1"/>
      <charset val="128"/>
    </font>
    <font>
      <sz val="8"/>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1"/>
      <color theme="1"/>
      <name val="游ゴシック"/>
      <family val="2"/>
      <scheme val="minor"/>
    </font>
    <font>
      <sz val="11"/>
      <color theme="1"/>
      <name val="ＭＳ Ｐゴシック"/>
      <family val="3"/>
      <charset val="128"/>
    </font>
    <font>
      <sz val="10"/>
      <color theme="1"/>
      <name val="ＭＳ Ｐゴシック"/>
      <family val="3"/>
      <charset val="128"/>
    </font>
    <font>
      <sz val="10"/>
      <name val="ＭＳ Ｐゴシック"/>
      <family val="3"/>
      <charset val="128"/>
    </font>
    <font>
      <b/>
      <sz val="10"/>
      <name val="ＭＳ Ｐゴシック"/>
      <family val="3"/>
      <charset val="128"/>
    </font>
    <font>
      <sz val="16"/>
      <color theme="1"/>
      <name val="ＭＳ ゴシック"/>
      <family val="3"/>
      <charset val="128"/>
    </font>
    <font>
      <sz val="11"/>
      <color theme="1"/>
      <name val="ＭＳ ゴシック"/>
      <family val="3"/>
      <charset val="128"/>
    </font>
    <font>
      <sz val="22"/>
      <color theme="1"/>
      <name val="ＭＳ ゴシック"/>
      <family val="3"/>
      <charset val="128"/>
    </font>
    <font>
      <sz val="18"/>
      <color theme="1"/>
      <name val="ＭＳ ゴシック"/>
      <family val="3"/>
      <charset val="128"/>
    </font>
    <font>
      <sz val="20"/>
      <color theme="1"/>
      <name val="ＭＳ ゴシック"/>
      <family val="3"/>
      <charset val="128"/>
    </font>
    <font>
      <sz val="11"/>
      <name val="ＭＳ ゴシック"/>
      <family val="3"/>
      <charset val="128"/>
    </font>
    <font>
      <sz val="14"/>
      <name val="ＭＳ ゴシック"/>
      <family val="3"/>
      <charset val="128"/>
    </font>
    <font>
      <b/>
      <sz val="14"/>
      <color theme="1"/>
      <name val="ＭＳ ゴシック"/>
      <family val="3"/>
      <charset val="128"/>
    </font>
    <font>
      <sz val="12"/>
      <color theme="1"/>
      <name val="ＭＳ ゴシック"/>
      <family val="3"/>
      <charset val="128"/>
    </font>
    <font>
      <sz val="10"/>
      <color theme="1"/>
      <name val="ＭＳ ゴシック"/>
      <family val="3"/>
      <charset val="128"/>
    </font>
    <font>
      <b/>
      <sz val="14"/>
      <name val="ＭＳ ゴシック"/>
      <family val="3"/>
      <charset val="128"/>
    </font>
    <font>
      <sz val="10"/>
      <name val="ＭＳ ゴシック"/>
      <family val="3"/>
      <charset val="128"/>
    </font>
    <font>
      <sz val="14"/>
      <color rgb="FFFF0000"/>
      <name val="ＭＳ ゴシック"/>
      <family val="3"/>
      <charset val="128"/>
    </font>
    <font>
      <sz val="9"/>
      <color theme="1"/>
      <name val="ＭＳ ゴシック"/>
      <family val="3"/>
      <charset val="128"/>
    </font>
    <font>
      <sz val="16"/>
      <color rgb="FFC00000"/>
      <name val="ＭＳ ゴシック"/>
      <family val="3"/>
      <charset val="128"/>
    </font>
    <font>
      <sz val="11"/>
      <color rgb="FF0070C0"/>
      <name val="ＭＳ ゴシック"/>
      <family val="3"/>
      <charset val="128"/>
    </font>
    <font>
      <b/>
      <sz val="9"/>
      <color indexed="81"/>
      <name val="MS P ゴシック"/>
      <family val="3"/>
      <charset val="128"/>
    </font>
    <font>
      <sz val="9"/>
      <color indexed="81"/>
      <name val="MS P ゴシック"/>
      <family val="3"/>
      <charset val="128"/>
    </font>
    <font>
      <b/>
      <sz val="14"/>
      <color rgb="FFFF0000"/>
      <name val="ＭＳ ゴシック"/>
      <family val="3"/>
      <charset val="128"/>
    </font>
    <font>
      <sz val="14"/>
      <color rgb="FFCCFFFF"/>
      <name val="ＭＳ ゴシック"/>
      <family val="3"/>
      <charset val="128"/>
    </font>
    <font>
      <b/>
      <sz val="20"/>
      <color theme="1"/>
      <name val="ＭＳ ゴシック"/>
      <family val="3"/>
      <charset val="128"/>
    </font>
    <font>
      <b/>
      <sz val="16"/>
      <color theme="1"/>
      <name val="ＭＳ ゴシック"/>
      <family val="3"/>
      <charset val="128"/>
    </font>
    <font>
      <b/>
      <sz val="18"/>
      <color theme="1"/>
      <name val="ＭＳ ゴシック"/>
      <family val="3"/>
      <charset val="128"/>
    </font>
    <font>
      <sz val="18"/>
      <color rgb="FF000000"/>
      <name val="ＭＳ ゴシック"/>
      <family val="3"/>
      <charset val="128"/>
    </font>
    <font>
      <sz val="14"/>
      <color rgb="FF000000"/>
      <name val="ＭＳ ゴシック"/>
      <family val="3"/>
      <charset val="128"/>
    </font>
    <font>
      <sz val="16"/>
      <color rgb="FF000000"/>
      <name val="ＭＳ ゴシック"/>
      <family val="3"/>
      <charset val="128"/>
    </font>
    <font>
      <b/>
      <sz val="12"/>
      <color theme="1"/>
      <name val="ＭＳ ゴシック"/>
      <family val="3"/>
      <charset val="128"/>
    </font>
    <font>
      <b/>
      <sz val="12"/>
      <name val="ＭＳ ゴシック"/>
      <family val="3"/>
      <charset val="128"/>
    </font>
    <font>
      <sz val="22"/>
      <name val="ＭＳ ゴシック"/>
      <family val="3"/>
      <charset val="128"/>
    </font>
    <font>
      <b/>
      <sz val="11"/>
      <color theme="1"/>
      <name val="ＭＳ ゴシック"/>
      <family val="3"/>
      <charset val="128"/>
    </font>
    <font>
      <sz val="16"/>
      <name val="ＭＳ ゴシック"/>
      <family val="3"/>
      <charset val="128"/>
    </font>
    <font>
      <b/>
      <sz val="16"/>
      <color rgb="FFC00000"/>
      <name val="ＭＳ ゴシック"/>
      <family val="3"/>
      <charset val="128"/>
    </font>
    <font>
      <sz val="12"/>
      <name val="ＭＳ ゴシック"/>
      <family val="3"/>
      <charset val="128"/>
    </font>
    <font>
      <sz val="6"/>
      <name val="ＭＳ Ｐゴシック"/>
      <family val="3"/>
      <charset val="128"/>
    </font>
    <font>
      <sz val="12"/>
      <color indexed="81"/>
      <name val="MS P ゴシック"/>
      <family val="3"/>
      <charset val="128"/>
    </font>
    <font>
      <sz val="12"/>
      <color theme="1"/>
      <name val="ＭＳ Ｐゴシック"/>
      <family val="3"/>
      <charset val="128"/>
    </font>
    <font>
      <sz val="11"/>
      <color rgb="FFC0C0C0"/>
      <name val="ＭＳ ゴシック"/>
      <family val="3"/>
      <charset val="128"/>
    </font>
    <font>
      <sz val="14"/>
      <color rgb="FFC0C0C0"/>
      <name val="ＭＳ ゴシック"/>
      <family val="3"/>
      <charset val="128"/>
    </font>
    <font>
      <sz val="11"/>
      <name val="游ゴシック"/>
      <family val="2"/>
      <charset val="128"/>
      <scheme val="minor"/>
    </font>
    <font>
      <b/>
      <sz val="14"/>
      <color indexed="81"/>
      <name val="MS P ゴシック"/>
      <family val="3"/>
      <charset val="128"/>
    </font>
    <font>
      <b/>
      <sz val="20"/>
      <color rgb="FFC00000"/>
      <name val="ＭＳ ゴシック"/>
      <family val="3"/>
      <charset val="128"/>
    </font>
    <font>
      <b/>
      <sz val="16"/>
      <color indexed="81"/>
      <name val="MS P ゴシック"/>
      <family val="3"/>
      <charset val="128"/>
    </font>
    <font>
      <sz val="10"/>
      <color indexed="81"/>
      <name val="MS P ゴシック"/>
      <family val="3"/>
      <charset val="128"/>
    </font>
    <font>
      <sz val="11"/>
      <color indexed="81"/>
      <name val="MS P ゴシック"/>
      <family val="3"/>
      <charset val="128"/>
    </font>
    <font>
      <sz val="8"/>
      <color theme="1"/>
      <name val="ＭＳ ゴシック"/>
      <family val="3"/>
      <charset val="128"/>
    </font>
    <font>
      <b/>
      <sz val="11"/>
      <color rgb="FFC00000"/>
      <name val="ＭＳ ゴシック"/>
      <family val="3"/>
      <charset val="128"/>
    </font>
    <font>
      <b/>
      <sz val="11"/>
      <name val="ＭＳ ゴシック"/>
      <family val="3"/>
      <charset val="128"/>
    </font>
    <font>
      <sz val="12"/>
      <color rgb="FFC00000"/>
      <name val="ＭＳ ゴシック"/>
      <family val="3"/>
      <charset val="128"/>
    </font>
    <font>
      <b/>
      <sz val="12"/>
      <color indexed="81"/>
      <name val="MS P ゴシック"/>
      <family val="3"/>
      <charset val="128"/>
    </font>
    <font>
      <u/>
      <sz val="11"/>
      <color theme="10"/>
      <name val="游ゴシック"/>
      <family val="3"/>
      <charset val="128"/>
      <scheme val="minor"/>
    </font>
    <font>
      <b/>
      <sz val="12"/>
      <color theme="8"/>
      <name val="ＭＳ ゴシック"/>
      <family val="3"/>
      <charset val="128"/>
    </font>
  </fonts>
  <fills count="15">
    <fill>
      <patternFill patternType="none"/>
    </fill>
    <fill>
      <patternFill patternType="gray125"/>
    </fill>
    <fill>
      <patternFill patternType="solid">
        <fgColor rgb="FFC0C0C0"/>
        <bgColor indexed="64"/>
      </patternFill>
    </fill>
    <fill>
      <patternFill patternType="solid">
        <fgColor rgb="FFCCFFFF"/>
        <bgColor indexed="64"/>
      </patternFill>
    </fill>
    <fill>
      <patternFill patternType="solid">
        <fgColor rgb="FFEAEAEA"/>
        <bgColor indexed="64"/>
      </patternFill>
    </fill>
    <fill>
      <patternFill patternType="solid">
        <fgColor theme="2"/>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rgb="FFCCFFCC"/>
        <bgColor indexed="64"/>
      </patternFill>
    </fill>
    <fill>
      <patternFill patternType="solid">
        <fgColor theme="0" tint="-0.14999847407452621"/>
        <bgColor indexed="64"/>
      </patternFill>
    </fill>
    <fill>
      <patternFill patternType="solid">
        <fgColor rgb="FF96969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DDDDDD"/>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style="thin">
        <color indexed="64"/>
      </top>
      <bottom/>
      <diagonal/>
    </border>
    <border>
      <left/>
      <right style="medium">
        <color indexed="64"/>
      </right>
      <top/>
      <bottom/>
      <diagonal/>
    </border>
    <border>
      <left style="thin">
        <color indexed="64"/>
      </left>
      <right style="hair">
        <color indexed="64"/>
      </right>
      <top style="hair">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diagonal/>
    </border>
    <border>
      <left/>
      <right style="hair">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hair">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right style="hair">
        <color indexed="64"/>
      </right>
      <top style="hair">
        <color indexed="64"/>
      </top>
      <bottom style="thin">
        <color indexed="64"/>
      </bottom>
      <diagonal/>
    </border>
    <border>
      <left style="hair">
        <color indexed="64"/>
      </left>
      <right/>
      <top/>
      <bottom/>
      <diagonal/>
    </border>
    <border>
      <left style="thin">
        <color indexed="64"/>
      </left>
      <right/>
      <top style="medium">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hair">
        <color indexed="64"/>
      </bottom>
      <diagonal/>
    </border>
    <border>
      <left/>
      <right style="hair">
        <color indexed="64"/>
      </right>
      <top/>
      <bottom/>
      <diagonal/>
    </border>
    <border>
      <left/>
      <right/>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right/>
      <top/>
      <bottom style="dotted">
        <color indexed="64"/>
      </bottom>
      <diagonal/>
    </border>
    <border>
      <left/>
      <right style="medium">
        <color indexed="64"/>
      </right>
      <top/>
      <bottom style="dotted">
        <color indexed="64"/>
      </bottom>
      <diagonal/>
    </border>
    <border>
      <left style="thin">
        <color indexed="64"/>
      </left>
      <right style="hair">
        <color indexed="64"/>
      </right>
      <top/>
      <bottom/>
      <diagonal/>
    </border>
    <border>
      <left style="thin">
        <color indexed="64"/>
      </left>
      <right style="hair">
        <color indexed="64"/>
      </right>
      <top/>
      <bottom style="dotted">
        <color indexed="64"/>
      </bottom>
      <diagonal/>
    </border>
    <border>
      <left style="hair">
        <color indexed="64"/>
      </left>
      <right style="hair">
        <color indexed="64"/>
      </right>
      <top/>
      <bottom/>
      <diagonal/>
    </border>
    <border>
      <left style="hair">
        <color indexed="64"/>
      </left>
      <right style="thin">
        <color indexed="64"/>
      </right>
      <top/>
      <bottom style="hair">
        <color indexed="64"/>
      </bottom>
      <diagonal/>
    </border>
    <border>
      <left/>
      <right style="medium">
        <color indexed="64"/>
      </right>
      <top style="hair">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hair">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thin">
        <color indexed="64"/>
      </left>
      <right style="thin">
        <color indexed="64"/>
      </right>
      <top style="hair">
        <color indexed="64"/>
      </top>
      <bottom/>
      <diagonal/>
    </border>
    <border>
      <left style="medium">
        <color indexed="64"/>
      </left>
      <right style="hair">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hair">
        <color indexed="64"/>
      </top>
      <bottom style="thin">
        <color indexed="64"/>
      </bottom>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hair">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hair">
        <color indexed="64"/>
      </left>
      <right/>
      <top/>
      <bottom style="hair">
        <color indexed="64"/>
      </bottom>
      <diagonal/>
    </border>
    <border>
      <left/>
      <right style="hair">
        <color indexed="64"/>
      </right>
      <top style="hair">
        <color indexed="64"/>
      </top>
      <bottom style="medium">
        <color indexed="64"/>
      </bottom>
      <diagonal/>
    </border>
    <border>
      <left/>
      <right style="thin">
        <color indexed="64"/>
      </right>
      <top/>
      <bottom style="hair">
        <color indexed="64"/>
      </bottom>
      <diagonal/>
    </border>
    <border>
      <left style="hair">
        <color indexed="64"/>
      </left>
      <right/>
      <top/>
      <bottom style="thin">
        <color indexed="64"/>
      </bottom>
      <diagonal/>
    </border>
    <border>
      <left style="medium">
        <color indexed="64"/>
      </left>
      <right style="thin">
        <color indexed="64"/>
      </right>
      <top style="thin">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hair">
        <color indexed="64"/>
      </left>
      <right/>
      <top/>
      <bottom style="medium">
        <color indexed="64"/>
      </bottom>
      <diagonal/>
    </border>
    <border>
      <left style="hair">
        <color indexed="64"/>
      </left>
      <right style="medium">
        <color indexed="64"/>
      </right>
      <top/>
      <bottom/>
      <diagonal/>
    </border>
    <border>
      <left/>
      <right style="hair">
        <color indexed="64"/>
      </right>
      <top style="double">
        <color indexed="64"/>
      </top>
      <bottom style="double">
        <color indexed="64"/>
      </bottom>
      <diagonal/>
    </border>
    <border>
      <left/>
      <right/>
      <top style="hair">
        <color indexed="64"/>
      </top>
      <bottom style="medium">
        <color indexed="64"/>
      </bottom>
      <diagonal/>
    </border>
    <border>
      <left/>
      <right style="hair">
        <color indexed="64"/>
      </right>
      <top style="double">
        <color indexed="64"/>
      </top>
      <bottom/>
      <diagonal/>
    </border>
    <border>
      <left style="hair">
        <color indexed="64"/>
      </left>
      <right/>
      <top style="medium">
        <color indexed="64"/>
      </top>
      <bottom/>
      <diagonal/>
    </border>
    <border>
      <left style="medium">
        <color indexed="64"/>
      </left>
      <right/>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style="medium">
        <color indexed="64"/>
      </top>
      <bottom style="medium">
        <color indexed="64"/>
      </bottom>
      <diagonal/>
    </border>
  </borders>
  <cellStyleXfs count="13">
    <xf numFmtId="0" fontId="0" fillId="0" borderId="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14" fillId="0" borderId="0"/>
    <xf numFmtId="38" fontId="14" fillId="0" borderId="0" applyFont="0" applyFill="0" applyBorder="0" applyAlignment="0" applyProtection="0"/>
    <xf numFmtId="0" fontId="5" fillId="0" borderId="0">
      <alignment vertical="center"/>
    </xf>
    <xf numFmtId="0" fontId="28" fillId="0" borderId="0"/>
    <xf numFmtId="0" fontId="4" fillId="0" borderId="0">
      <alignment vertical="center"/>
    </xf>
    <xf numFmtId="0" fontId="1" fillId="0" borderId="0">
      <alignment vertical="center"/>
    </xf>
    <xf numFmtId="0" fontId="1" fillId="0" borderId="0">
      <alignment vertical="center"/>
    </xf>
    <xf numFmtId="0" fontId="82" fillId="0" borderId="0" applyNumberFormat="0" applyFill="0" applyBorder="0" applyAlignment="0" applyProtection="0">
      <alignment vertical="center"/>
    </xf>
  </cellStyleXfs>
  <cellXfs count="1217">
    <xf numFmtId="0" fontId="0" fillId="0" borderId="0" xfId="0">
      <alignment vertical="center"/>
    </xf>
    <xf numFmtId="0" fontId="8" fillId="0" borderId="1" xfId="3" applyBorder="1" applyAlignment="1">
      <alignment vertical="top"/>
    </xf>
    <xf numFmtId="0" fontId="8" fillId="0" borderId="0" xfId="3">
      <alignment vertical="center"/>
    </xf>
    <xf numFmtId="0" fontId="8" fillId="0" borderId="1" xfId="3" applyBorder="1">
      <alignment vertical="center"/>
    </xf>
    <xf numFmtId="0" fontId="9" fillId="0" borderId="1" xfId="3" applyFont="1" applyBorder="1" applyAlignment="1">
      <alignment horizontal="center" vertical="center"/>
    </xf>
    <xf numFmtId="0" fontId="0" fillId="0" borderId="1" xfId="3" applyFont="1" applyBorder="1" applyAlignment="1">
      <alignment vertical="top"/>
    </xf>
    <xf numFmtId="0" fontId="8" fillId="0" borderId="1" xfId="3" applyBorder="1" applyAlignment="1">
      <alignment horizontal="center" vertical="center"/>
    </xf>
    <xf numFmtId="0" fontId="9" fillId="0" borderId="1" xfId="3" applyFont="1" applyBorder="1" applyAlignment="1">
      <alignment horizontal="center" vertical="center" shrinkToFit="1"/>
    </xf>
    <xf numFmtId="0" fontId="0" fillId="0" borderId="1" xfId="3" applyFont="1" applyBorder="1" applyAlignment="1">
      <alignment vertical="top" shrinkToFit="1"/>
    </xf>
    <xf numFmtId="0" fontId="0" fillId="0" borderId="1" xfId="3" applyFont="1" applyBorder="1" applyAlignment="1">
      <alignment horizontal="left" vertical="top" shrinkToFit="1"/>
    </xf>
    <xf numFmtId="0" fontId="0" fillId="0" borderId="1" xfId="3" applyFont="1" applyBorder="1" applyAlignment="1">
      <alignment vertical="center" shrinkToFit="1"/>
    </xf>
    <xf numFmtId="0" fontId="8" fillId="0" borderId="0" xfId="3" applyAlignment="1">
      <alignment vertical="center" shrinkToFit="1"/>
    </xf>
    <xf numFmtId="0" fontId="0" fillId="0" borderId="1" xfId="3" applyFont="1" applyBorder="1">
      <alignment vertical="center"/>
    </xf>
    <xf numFmtId="0" fontId="16" fillId="7" borderId="0" xfId="7" applyFont="1" applyFill="1">
      <alignment vertical="center"/>
    </xf>
    <xf numFmtId="0" fontId="5" fillId="0" borderId="0" xfId="7">
      <alignment vertical="center"/>
    </xf>
    <xf numFmtId="186" fontId="18" fillId="7" borderId="0" xfId="7" applyNumberFormat="1" applyFont="1" applyFill="1">
      <alignment vertical="center"/>
    </xf>
    <xf numFmtId="0" fontId="18" fillId="7" borderId="0" xfId="7" applyFont="1" applyFill="1">
      <alignment vertical="center"/>
    </xf>
    <xf numFmtId="0" fontId="20" fillId="0" borderId="0" xfId="7" applyFont="1">
      <alignment vertical="center"/>
    </xf>
    <xf numFmtId="0" fontId="15" fillId="7" borderId="32" xfId="7" applyFont="1" applyFill="1" applyBorder="1">
      <alignment vertical="center"/>
    </xf>
    <xf numFmtId="0" fontId="15" fillId="7" borderId="15" xfId="7" applyFont="1" applyFill="1" applyBorder="1">
      <alignment vertical="center"/>
    </xf>
    <xf numFmtId="0" fontId="15" fillId="7" borderId="39" xfId="7" applyFont="1" applyFill="1" applyBorder="1">
      <alignment vertical="center"/>
    </xf>
    <xf numFmtId="0" fontId="15" fillId="0" borderId="32" xfId="7" applyFont="1" applyBorder="1">
      <alignment vertical="center"/>
    </xf>
    <xf numFmtId="0" fontId="15" fillId="0" borderId="15" xfId="7" applyFont="1" applyBorder="1">
      <alignment vertical="center"/>
    </xf>
    <xf numFmtId="0" fontId="15" fillId="0" borderId="39" xfId="7" applyFont="1" applyBorder="1">
      <alignment vertical="center"/>
    </xf>
    <xf numFmtId="0" fontId="5" fillId="0" borderId="0" xfId="7" applyAlignment="1">
      <alignment vertical="center" wrapText="1"/>
    </xf>
    <xf numFmtId="0" fontId="15" fillId="0" borderId="16" xfId="7" applyFont="1" applyBorder="1">
      <alignment vertical="center"/>
    </xf>
    <xf numFmtId="0" fontId="15" fillId="0" borderId="0" xfId="7" applyFont="1">
      <alignment vertical="center"/>
    </xf>
    <xf numFmtId="0" fontId="15" fillId="7" borderId="0" xfId="7" applyFont="1" applyFill="1">
      <alignment vertical="center"/>
    </xf>
    <xf numFmtId="0" fontId="15" fillId="7" borderId="40" xfId="7" applyFont="1" applyFill="1" applyBorder="1">
      <alignment vertical="center"/>
    </xf>
    <xf numFmtId="0" fontId="15" fillId="0" borderId="40" xfId="7" applyFont="1" applyBorder="1">
      <alignment vertical="center"/>
    </xf>
    <xf numFmtId="0" fontId="22" fillId="0" borderId="0" xfId="7" applyFont="1">
      <alignment vertical="center"/>
    </xf>
    <xf numFmtId="0" fontId="23" fillId="0" borderId="0" xfId="7" applyFont="1">
      <alignment vertical="center"/>
    </xf>
    <xf numFmtId="0" fontId="15" fillId="0" borderId="0" xfId="7" applyFont="1" applyAlignment="1"/>
    <xf numFmtId="0" fontId="15" fillId="0" borderId="40" xfId="7" applyFont="1" applyBorder="1" applyAlignment="1">
      <alignment horizontal="center" vertical="center"/>
    </xf>
    <xf numFmtId="0" fontId="5" fillId="0" borderId="16" xfId="7" applyBorder="1">
      <alignment vertical="center"/>
    </xf>
    <xf numFmtId="0" fontId="15" fillId="0" borderId="0" xfId="7" applyFont="1" applyAlignment="1">
      <alignment vertical="center" shrinkToFit="1"/>
    </xf>
    <xf numFmtId="0" fontId="15" fillId="0" borderId="0" xfId="7" applyFont="1" applyAlignment="1">
      <alignment horizontal="left" vertical="center" shrinkToFit="1"/>
    </xf>
    <xf numFmtId="0" fontId="15" fillId="0" borderId="40" xfId="7" applyFont="1" applyBorder="1" applyAlignment="1">
      <alignment horizontal="left" vertical="center" shrinkToFit="1"/>
    </xf>
    <xf numFmtId="0" fontId="23" fillId="0" borderId="0" xfId="7" applyFont="1" applyAlignment="1">
      <alignment horizontal="left" vertical="center"/>
    </xf>
    <xf numFmtId="0" fontId="24" fillId="0" borderId="0" xfId="7" applyFont="1">
      <alignment vertical="center"/>
    </xf>
    <xf numFmtId="0" fontId="24" fillId="0" borderId="40" xfId="7" applyFont="1" applyBorder="1">
      <alignment vertical="center"/>
    </xf>
    <xf numFmtId="0" fontId="23" fillId="0" borderId="0" xfId="7" applyFont="1" applyAlignment="1">
      <alignment vertical="center" wrapText="1"/>
    </xf>
    <xf numFmtId="0" fontId="23" fillId="0" borderId="40" xfId="7" applyFont="1" applyBorder="1" applyAlignment="1">
      <alignment vertical="center" wrapText="1"/>
    </xf>
    <xf numFmtId="0" fontId="5" fillId="0" borderId="40" xfId="7" applyBorder="1">
      <alignment vertical="center"/>
    </xf>
    <xf numFmtId="0" fontId="15" fillId="0" borderId="0" xfId="7" applyFont="1" applyAlignment="1">
      <alignment horizontal="left" vertical="center"/>
    </xf>
    <xf numFmtId="0" fontId="15" fillId="0" borderId="0" xfId="7" applyFont="1" applyAlignment="1">
      <alignment horizontal="center" vertical="center"/>
    </xf>
    <xf numFmtId="0" fontId="23" fillId="0" borderId="0" xfId="7" applyFont="1" applyAlignment="1">
      <alignment vertical="center" shrinkToFit="1"/>
    </xf>
    <xf numFmtId="0" fontId="15" fillId="0" borderId="40" xfId="7" applyFont="1" applyBorder="1" applyAlignment="1">
      <alignment vertical="center" shrinkToFit="1"/>
    </xf>
    <xf numFmtId="0" fontId="23" fillId="0" borderId="40" xfId="7" applyFont="1" applyBorder="1" applyAlignment="1">
      <alignment vertical="center" shrinkToFit="1"/>
    </xf>
    <xf numFmtId="0" fontId="18" fillId="7" borderId="15" xfId="7" applyFont="1" applyFill="1" applyBorder="1">
      <alignment vertical="center"/>
    </xf>
    <xf numFmtId="0" fontId="25" fillId="7" borderId="15" xfId="7" applyFont="1" applyFill="1" applyBorder="1" applyAlignment="1">
      <alignment vertical="center" wrapText="1"/>
    </xf>
    <xf numFmtId="0" fontId="15" fillId="0" borderId="39" xfId="7" applyFont="1" applyBorder="1" applyAlignment="1">
      <alignment horizontal="left" vertical="center"/>
    </xf>
    <xf numFmtId="0" fontId="15" fillId="7" borderId="16" xfId="7" applyFont="1" applyFill="1" applyBorder="1" applyAlignment="1">
      <alignment horizontal="left" vertical="center"/>
    </xf>
    <xf numFmtId="0" fontId="15" fillId="0" borderId="36" xfId="7" applyFont="1" applyBorder="1" applyAlignment="1">
      <alignment vertical="center" shrinkToFit="1"/>
    </xf>
    <xf numFmtId="0" fontId="15" fillId="0" borderId="12" xfId="7" applyFont="1" applyBorder="1" applyAlignment="1">
      <alignment horizontal="center" vertical="center" wrapText="1" shrinkToFit="1"/>
    </xf>
    <xf numFmtId="0" fontId="18" fillId="0" borderId="0" xfId="7" applyFont="1">
      <alignment vertical="center"/>
    </xf>
    <xf numFmtId="0" fontId="27" fillId="0" borderId="0" xfId="7" applyFont="1">
      <alignment vertical="center"/>
    </xf>
    <xf numFmtId="0" fontId="15" fillId="0" borderId="0" xfId="7" applyFont="1" applyAlignment="1">
      <alignment vertical="top"/>
    </xf>
    <xf numFmtId="0" fontId="15" fillId="0" borderId="0" xfId="7" applyFont="1" applyAlignment="1">
      <alignment horizontal="center" vertical="center" shrinkToFit="1"/>
    </xf>
    <xf numFmtId="187" fontId="15" fillId="0" borderId="40" xfId="7" applyNumberFormat="1" applyFont="1" applyBorder="1" applyAlignment="1">
      <alignment horizontal="center" vertical="center"/>
    </xf>
    <xf numFmtId="187" fontId="15" fillId="0" borderId="0" xfId="7" applyNumberFormat="1" applyFont="1">
      <alignment vertical="center"/>
    </xf>
    <xf numFmtId="0" fontId="15" fillId="0" borderId="0" xfId="7" applyFont="1" applyAlignment="1">
      <alignment horizontal="left" vertical="center" wrapText="1"/>
    </xf>
    <xf numFmtId="0" fontId="15" fillId="0" borderId="40" xfId="7" applyFont="1" applyBorder="1" applyAlignment="1">
      <alignment horizontal="left" vertical="center" wrapText="1"/>
    </xf>
    <xf numFmtId="0" fontId="18" fillId="0" borderId="0" xfId="7" applyFont="1" applyAlignment="1">
      <alignment horizontal="left" vertical="center" wrapText="1"/>
    </xf>
    <xf numFmtId="0" fontId="15" fillId="0" borderId="17" xfId="7" applyFont="1" applyBorder="1">
      <alignment vertical="center"/>
    </xf>
    <xf numFmtId="0" fontId="15" fillId="0" borderId="26" xfId="7" applyFont="1" applyBorder="1">
      <alignment vertical="center"/>
    </xf>
    <xf numFmtId="0" fontId="15" fillId="0" borderId="26" xfId="7" applyFont="1" applyBorder="1" applyAlignment="1">
      <alignment horizontal="center" vertical="center"/>
    </xf>
    <xf numFmtId="0" fontId="15" fillId="0" borderId="26" xfId="7" applyFont="1" applyBorder="1" applyAlignment="1">
      <alignment horizontal="left" vertical="center" wrapText="1"/>
    </xf>
    <xf numFmtId="0" fontId="15" fillId="0" borderId="68" xfId="7" applyFont="1" applyBorder="1" applyAlignment="1">
      <alignment horizontal="left" vertical="center" wrapText="1"/>
    </xf>
    <xf numFmtId="0" fontId="15" fillId="0" borderId="15" xfId="7" applyFont="1" applyBorder="1" applyAlignment="1">
      <alignment horizontal="center" vertical="center"/>
    </xf>
    <xf numFmtId="0" fontId="21" fillId="0" borderId="0" xfId="7" applyFont="1">
      <alignment vertical="center"/>
    </xf>
    <xf numFmtId="0" fontId="15" fillId="0" borderId="0" xfId="7" applyFont="1" applyAlignment="1">
      <alignment horizontal="right"/>
    </xf>
    <xf numFmtId="0" fontId="21" fillId="0" borderId="0" xfId="7" applyFont="1" applyAlignment="1">
      <alignment horizontal="left" vertical="center" wrapText="1"/>
    </xf>
    <xf numFmtId="0" fontId="15" fillId="0" borderId="26" xfId="7" applyFont="1" applyBorder="1" applyAlignment="1">
      <alignment horizontal="right" vertical="center"/>
    </xf>
    <xf numFmtId="0" fontId="15" fillId="0" borderId="68" xfId="7" applyFont="1" applyBorder="1">
      <alignment vertical="center"/>
    </xf>
    <xf numFmtId="0" fontId="15" fillId="0" borderId="41" xfId="7" applyFont="1" applyBorder="1">
      <alignment vertical="center"/>
    </xf>
    <xf numFmtId="0" fontId="15" fillId="0" borderId="41" xfId="7" applyFont="1" applyBorder="1" applyAlignment="1">
      <alignment horizontal="center" vertical="center"/>
    </xf>
    <xf numFmtId="0" fontId="21" fillId="7" borderId="0" xfId="7" applyFont="1" applyFill="1" applyAlignment="1">
      <alignment horizontal="center" vertical="center"/>
    </xf>
    <xf numFmtId="0" fontId="21" fillId="7" borderId="0" xfId="7" applyFont="1" applyFill="1">
      <alignment vertical="center"/>
    </xf>
    <xf numFmtId="0" fontId="0" fillId="13" borderId="1" xfId="3" applyFont="1" applyFill="1" applyBorder="1" applyAlignment="1">
      <alignment vertical="top"/>
    </xf>
    <xf numFmtId="38" fontId="31" fillId="0" borderId="11" xfId="4" applyFont="1" applyBorder="1" applyAlignment="1" applyProtection="1">
      <alignment horizontal="right" vertical="center"/>
      <protection locked="0"/>
    </xf>
    <xf numFmtId="38" fontId="31" fillId="0" borderId="11" xfId="4" applyFont="1" applyFill="1" applyBorder="1" applyAlignment="1" applyProtection="1">
      <alignment horizontal="right" vertical="center"/>
      <protection locked="0"/>
    </xf>
    <xf numFmtId="38" fontId="31" fillId="0" borderId="12" xfId="4" applyFont="1" applyBorder="1" applyAlignment="1" applyProtection="1">
      <alignment horizontal="right" vertical="center"/>
      <protection locked="0"/>
    </xf>
    <xf numFmtId="38" fontId="31" fillId="0" borderId="94" xfId="6" applyFont="1" applyFill="1" applyBorder="1" applyAlignment="1" applyProtection="1">
      <alignment horizontal="right" vertical="center"/>
      <protection locked="0"/>
    </xf>
    <xf numFmtId="0" fontId="34" fillId="0" borderId="0" xfId="0" applyFont="1">
      <alignment vertical="center"/>
    </xf>
    <xf numFmtId="0" fontId="34" fillId="0" borderId="0" xfId="0" applyFont="1" applyAlignment="1">
      <alignment vertical="top"/>
    </xf>
    <xf numFmtId="0" fontId="16" fillId="0" borderId="0" xfId="0" applyFont="1">
      <alignment vertical="center"/>
    </xf>
    <xf numFmtId="0" fontId="16" fillId="0" borderId="0" xfId="0" applyFont="1" applyAlignment="1">
      <alignment vertical="center" wrapText="1"/>
    </xf>
    <xf numFmtId="0" fontId="16" fillId="0" borderId="0" xfId="0" applyFont="1" applyAlignment="1">
      <alignment vertical="top" wrapText="1"/>
    </xf>
    <xf numFmtId="176" fontId="16" fillId="0" borderId="0" xfId="0" applyNumberFormat="1" applyFont="1">
      <alignment vertical="center"/>
    </xf>
    <xf numFmtId="0" fontId="16" fillId="0" borderId="0" xfId="0" applyFont="1" applyAlignment="1">
      <alignment horizontal="right" vertical="center"/>
    </xf>
    <xf numFmtId="177" fontId="16" fillId="0" borderId="0" xfId="0" applyNumberFormat="1" applyFont="1">
      <alignment vertical="center"/>
    </xf>
    <xf numFmtId="49" fontId="16" fillId="0" borderId="48" xfId="0" applyNumberFormat="1" applyFont="1" applyBorder="1" applyAlignment="1" applyProtection="1">
      <alignment horizontal="center" vertical="center"/>
      <protection locked="0"/>
    </xf>
    <xf numFmtId="178" fontId="16" fillId="0" borderId="3" xfId="0" applyNumberFormat="1" applyFont="1" applyBorder="1" applyAlignment="1" applyProtection="1">
      <alignment horizontal="right" vertical="center" shrinkToFit="1"/>
      <protection locked="0"/>
    </xf>
    <xf numFmtId="178" fontId="16" fillId="0" borderId="3" xfId="0" applyNumberFormat="1" applyFont="1" applyBorder="1" applyAlignment="1" applyProtection="1">
      <alignment vertical="center" shrinkToFit="1"/>
      <protection locked="0"/>
    </xf>
    <xf numFmtId="0" fontId="34" fillId="0" borderId="77" xfId="0" applyFont="1" applyBorder="1" applyAlignment="1" applyProtection="1">
      <alignment horizontal="center" vertical="center" shrinkToFit="1"/>
      <protection locked="0"/>
    </xf>
    <xf numFmtId="178" fontId="16" fillId="0" borderId="12" xfId="0" applyNumberFormat="1" applyFont="1" applyBorder="1" applyAlignment="1" applyProtection="1">
      <alignment horizontal="right" vertical="center" shrinkToFit="1"/>
      <protection locked="0"/>
    </xf>
    <xf numFmtId="178" fontId="16" fillId="0" borderId="12" xfId="0" applyNumberFormat="1" applyFont="1" applyBorder="1" applyAlignment="1" applyProtection="1">
      <alignment vertical="center" shrinkToFit="1"/>
      <protection locked="0"/>
    </xf>
    <xf numFmtId="0" fontId="34" fillId="0" borderId="93" xfId="0" applyFont="1" applyBorder="1" applyAlignment="1" applyProtection="1">
      <alignment horizontal="center" vertical="center" shrinkToFit="1"/>
      <protection locked="0"/>
    </xf>
    <xf numFmtId="178" fontId="16" fillId="0" borderId="13" xfId="0" applyNumberFormat="1" applyFont="1" applyBorder="1" applyAlignment="1" applyProtection="1">
      <alignment horizontal="right" vertical="center" shrinkToFit="1"/>
      <protection locked="0"/>
    </xf>
    <xf numFmtId="178" fontId="16" fillId="0" borderId="13" xfId="0" applyNumberFormat="1" applyFont="1" applyBorder="1" applyAlignment="1" applyProtection="1">
      <alignment vertical="center" shrinkToFit="1"/>
      <protection locked="0"/>
    </xf>
    <xf numFmtId="0" fontId="34" fillId="0" borderId="76" xfId="0" applyFont="1" applyBorder="1" applyAlignment="1" applyProtection="1">
      <alignment horizontal="center" vertical="center" shrinkToFit="1"/>
      <protection locked="0"/>
    </xf>
    <xf numFmtId="178" fontId="16" fillId="0" borderId="18" xfId="0" applyNumberFormat="1" applyFont="1" applyBorder="1" applyAlignment="1" applyProtection="1">
      <alignment horizontal="right" vertical="center" shrinkToFit="1"/>
      <protection locked="0"/>
    </xf>
    <xf numFmtId="178" fontId="16" fillId="0" borderId="18" xfId="0" applyNumberFormat="1" applyFont="1" applyBorder="1" applyAlignment="1" applyProtection="1">
      <alignment vertical="center" shrinkToFit="1"/>
      <protection locked="0"/>
    </xf>
    <xf numFmtId="0" fontId="34" fillId="0" borderId="74" xfId="0" applyFont="1" applyBorder="1" applyAlignment="1" applyProtection="1">
      <alignment horizontal="center" vertical="center" shrinkToFit="1"/>
      <protection locked="0"/>
    </xf>
    <xf numFmtId="0" fontId="34" fillId="0" borderId="0" xfId="0" applyFont="1" applyProtection="1">
      <alignment vertical="center"/>
      <protection locked="0"/>
    </xf>
    <xf numFmtId="0" fontId="23" fillId="0" borderId="0" xfId="7" applyFont="1" applyAlignment="1">
      <alignment horizontal="left" vertical="center" shrinkToFit="1"/>
    </xf>
    <xf numFmtId="0" fontId="15" fillId="0" borderId="12" xfId="7" applyFont="1" applyBorder="1" applyAlignment="1">
      <alignment horizontal="center" vertical="center" shrinkToFit="1"/>
    </xf>
    <xf numFmtId="0" fontId="34" fillId="0" borderId="0" xfId="0" applyFont="1" applyAlignment="1">
      <alignment vertical="center" wrapText="1"/>
    </xf>
    <xf numFmtId="0" fontId="36" fillId="0" borderId="0" xfId="0" applyFont="1" applyAlignment="1">
      <alignment vertical="center" wrapText="1"/>
    </xf>
    <xf numFmtId="0" fontId="36" fillId="0" borderId="0" xfId="0" applyFont="1">
      <alignment vertical="center"/>
    </xf>
    <xf numFmtId="49" fontId="36" fillId="0" borderId="0" xfId="0" applyNumberFormat="1" applyFont="1">
      <alignment vertical="center"/>
    </xf>
    <xf numFmtId="0" fontId="11" fillId="0" borderId="0" xfId="0" applyFont="1">
      <alignment vertical="center"/>
    </xf>
    <xf numFmtId="0" fontId="0" fillId="4" borderId="60" xfId="0" applyFill="1" applyBorder="1">
      <alignment vertical="center"/>
    </xf>
    <xf numFmtId="0" fontId="0" fillId="4" borderId="60" xfId="0" applyFill="1" applyBorder="1" applyAlignment="1">
      <alignment vertical="center" shrinkToFit="1"/>
    </xf>
    <xf numFmtId="0" fontId="0" fillId="0" borderId="16" xfId="0" applyBorder="1">
      <alignment vertical="center"/>
    </xf>
    <xf numFmtId="0" fontId="0" fillId="0" borderId="120" xfId="0" applyBorder="1" applyAlignment="1">
      <alignment vertical="center" shrinkToFit="1"/>
    </xf>
    <xf numFmtId="0" fontId="0" fillId="0" borderId="121" xfId="0" applyBorder="1" applyAlignment="1">
      <alignment vertical="center" shrinkToFit="1"/>
    </xf>
    <xf numFmtId="0" fontId="0" fillId="8" borderId="122" xfId="0" applyFill="1" applyBorder="1">
      <alignment vertical="center"/>
    </xf>
    <xf numFmtId="0" fontId="0" fillId="0" borderId="0" xfId="0" applyAlignment="1">
      <alignment horizontal="right" vertical="center"/>
    </xf>
    <xf numFmtId="0" fontId="12" fillId="0" borderId="52" xfId="0" applyFont="1" applyBorder="1" applyAlignment="1">
      <alignment vertical="center" shrinkToFit="1"/>
    </xf>
    <xf numFmtId="0" fontId="12" fillId="0" borderId="123" xfId="0" applyFont="1" applyBorder="1" applyAlignment="1">
      <alignment vertical="center" shrinkToFit="1"/>
    </xf>
    <xf numFmtId="0" fontId="12" fillId="8" borderId="52" xfId="0" applyFont="1" applyFill="1" applyBorder="1" applyAlignment="1">
      <alignment horizontal="center" vertical="center" shrinkToFit="1"/>
    </xf>
    <xf numFmtId="0" fontId="0" fillId="0" borderId="52" xfId="0" applyBorder="1">
      <alignment vertical="center"/>
    </xf>
    <xf numFmtId="0" fontId="12" fillId="0" borderId="46" xfId="0" applyFont="1" applyBorder="1" applyAlignment="1">
      <alignment vertical="center" shrinkToFit="1"/>
    </xf>
    <xf numFmtId="0" fontId="12" fillId="0" borderId="124" xfId="0" applyFont="1" applyBorder="1" applyAlignment="1">
      <alignment vertical="center" shrinkToFit="1"/>
    </xf>
    <xf numFmtId="0" fontId="12" fillId="8" borderId="46" xfId="0" applyFont="1" applyFill="1" applyBorder="1" applyAlignment="1">
      <alignment horizontal="center" vertical="center" shrinkToFit="1"/>
    </xf>
    <xf numFmtId="0" fontId="0" fillId="0" borderId="46" xfId="0" applyBorder="1">
      <alignment vertical="center"/>
    </xf>
    <xf numFmtId="0" fontId="12" fillId="0" borderId="21" xfId="0" applyFont="1" applyBorder="1" applyAlignment="1">
      <alignment vertical="center" shrinkToFit="1"/>
    </xf>
    <xf numFmtId="0" fontId="12" fillId="0" borderId="125" xfId="0" applyFont="1" applyBorder="1" applyAlignment="1">
      <alignment vertical="center" shrinkToFit="1"/>
    </xf>
    <xf numFmtId="0" fontId="12" fillId="8" borderId="21" xfId="0" applyFont="1" applyFill="1" applyBorder="1" applyAlignment="1">
      <alignment horizontal="center" vertical="center" shrinkToFit="1"/>
    </xf>
    <xf numFmtId="0" fontId="0" fillId="6" borderId="21" xfId="0" applyFill="1" applyBorder="1">
      <alignment vertical="center"/>
    </xf>
    <xf numFmtId="0" fontId="0" fillId="0" borderId="47" xfId="0" applyBorder="1">
      <alignment vertical="center"/>
    </xf>
    <xf numFmtId="0" fontId="0" fillId="0" borderId="126" xfId="0" applyBorder="1">
      <alignment vertical="center"/>
    </xf>
    <xf numFmtId="0" fontId="12" fillId="8" borderId="47" xfId="0" applyFont="1" applyFill="1" applyBorder="1" applyAlignment="1">
      <alignment horizontal="center" vertical="center" shrinkToFit="1"/>
    </xf>
    <xf numFmtId="0" fontId="0" fillId="0" borderId="124" xfId="0" applyBorder="1">
      <alignment vertical="center"/>
    </xf>
    <xf numFmtId="14" fontId="0" fillId="0" borderId="46" xfId="0" applyNumberFormat="1" applyBorder="1">
      <alignment vertical="center"/>
    </xf>
    <xf numFmtId="0" fontId="0" fillId="0" borderId="21" xfId="0" applyBorder="1">
      <alignment vertical="center"/>
    </xf>
    <xf numFmtId="0" fontId="0" fillId="0" borderId="125" xfId="0" applyBorder="1">
      <alignment vertical="center"/>
    </xf>
    <xf numFmtId="14" fontId="0" fillId="0" borderId="21" xfId="0" applyNumberFormat="1" applyBorder="1">
      <alignment vertical="center"/>
    </xf>
    <xf numFmtId="0" fontId="0" fillId="0" borderId="46" xfId="0" applyBorder="1" applyAlignment="1">
      <alignment vertical="center" wrapText="1"/>
    </xf>
    <xf numFmtId="0" fontId="0" fillId="8" borderId="46" xfId="0" applyFill="1" applyBorder="1" applyAlignment="1">
      <alignment vertical="center" shrinkToFit="1"/>
    </xf>
    <xf numFmtId="0" fontId="0" fillId="0" borderId="46" xfId="0" applyBorder="1" applyAlignment="1">
      <alignment vertical="center" wrapText="1" shrinkToFit="1"/>
    </xf>
    <xf numFmtId="0" fontId="12" fillId="8" borderId="46" xfId="0" applyFont="1" applyFill="1" applyBorder="1" applyAlignment="1">
      <alignment vertical="center" shrinkToFit="1"/>
    </xf>
    <xf numFmtId="0" fontId="12" fillId="0" borderId="46" xfId="0" applyFont="1" applyBorder="1" applyAlignment="1">
      <alignment vertical="center" wrapText="1" shrinkToFit="1"/>
    </xf>
    <xf numFmtId="0" fontId="12" fillId="0" borderId="21" xfId="0" applyFont="1" applyBorder="1" applyAlignment="1">
      <alignment vertical="center" wrapText="1" shrinkToFit="1"/>
    </xf>
    <xf numFmtId="0" fontId="0" fillId="8" borderId="21" xfId="0" applyFill="1" applyBorder="1" applyAlignment="1">
      <alignment vertical="center" shrinkToFit="1"/>
    </xf>
    <xf numFmtId="0" fontId="12" fillId="0" borderId="47" xfId="0" applyFont="1" applyBorder="1" applyAlignment="1">
      <alignment vertical="center" shrinkToFit="1"/>
    </xf>
    <xf numFmtId="0" fontId="0" fillId="8" borderId="47" xfId="0" applyFill="1" applyBorder="1" applyAlignment="1">
      <alignment vertical="center" shrinkToFit="1"/>
    </xf>
    <xf numFmtId="14" fontId="0" fillId="0" borderId="47" xfId="0" applyNumberFormat="1" applyBorder="1">
      <alignment vertical="center"/>
    </xf>
    <xf numFmtId="0" fontId="0" fillId="6" borderId="46" xfId="0" applyFill="1" applyBorder="1">
      <alignment vertical="center"/>
    </xf>
    <xf numFmtId="0" fontId="12" fillId="0" borderId="126" xfId="0" applyFont="1" applyBorder="1" applyAlignment="1">
      <alignment vertical="center" shrinkToFit="1"/>
    </xf>
    <xf numFmtId="0" fontId="12" fillId="8" borderId="47" xfId="0" applyFont="1" applyFill="1" applyBorder="1" applyAlignment="1">
      <alignment vertical="center" shrinkToFit="1"/>
    </xf>
    <xf numFmtId="0" fontId="0" fillId="0" borderId="118" xfId="0" applyBorder="1">
      <alignment vertical="center"/>
    </xf>
    <xf numFmtId="0" fontId="0" fillId="0" borderId="127" xfId="0" applyBorder="1">
      <alignment vertical="center"/>
    </xf>
    <xf numFmtId="0" fontId="12" fillId="8" borderId="118" xfId="0" applyFont="1" applyFill="1" applyBorder="1" applyAlignment="1">
      <alignment horizontal="center" vertical="center" shrinkToFit="1"/>
    </xf>
    <xf numFmtId="14" fontId="0" fillId="0" borderId="118" xfId="0" applyNumberFormat="1" applyBorder="1">
      <alignment vertical="center"/>
    </xf>
    <xf numFmtId="0" fontId="0" fillId="6" borderId="47" xfId="0" applyFill="1" applyBorder="1">
      <alignment vertical="center"/>
    </xf>
    <xf numFmtId="0" fontId="12" fillId="0" borderId="53" xfId="0" applyFont="1" applyBorder="1" applyAlignment="1">
      <alignment vertical="center" shrinkToFit="1"/>
    </xf>
    <xf numFmtId="0" fontId="12" fillId="0" borderId="128" xfId="0" applyFont="1" applyBorder="1" applyAlignment="1">
      <alignment vertical="center" shrinkToFit="1"/>
    </xf>
    <xf numFmtId="0" fontId="12" fillId="8" borderId="53" xfId="0" applyFont="1" applyFill="1" applyBorder="1" applyAlignment="1">
      <alignment horizontal="center" vertical="center" shrinkToFit="1"/>
    </xf>
    <xf numFmtId="0" fontId="0" fillId="0" borderId="53" xfId="0" applyBorder="1">
      <alignment vertical="center"/>
    </xf>
    <xf numFmtId="0" fontId="12" fillId="0" borderId="129" xfId="0" applyFont="1" applyBorder="1" applyAlignment="1">
      <alignment vertical="center" shrinkToFit="1"/>
    </xf>
    <xf numFmtId="0" fontId="12" fillId="0" borderId="130" xfId="0" applyFont="1" applyBorder="1" applyAlignment="1">
      <alignment vertical="center" shrinkToFit="1"/>
    </xf>
    <xf numFmtId="0" fontId="12" fillId="8" borderId="45" xfId="0" applyFont="1" applyFill="1" applyBorder="1" applyAlignment="1">
      <alignment horizontal="center" vertical="center" shrinkToFit="1"/>
    </xf>
    <xf numFmtId="0" fontId="0" fillId="8" borderId="63" xfId="0" applyFill="1" applyBorder="1">
      <alignment vertical="center"/>
    </xf>
    <xf numFmtId="0" fontId="12" fillId="0" borderId="131" xfId="0" applyFont="1" applyBorder="1" applyAlignment="1">
      <alignment vertical="center" shrinkToFit="1"/>
    </xf>
    <xf numFmtId="0" fontId="0" fillId="8" borderId="132" xfId="0" applyFill="1" applyBorder="1">
      <alignment vertical="center"/>
    </xf>
    <xf numFmtId="0" fontId="12" fillId="0" borderId="133" xfId="0" applyFont="1" applyBorder="1" applyAlignment="1">
      <alignment vertical="center" shrinkToFit="1"/>
    </xf>
    <xf numFmtId="0" fontId="0" fillId="8" borderId="134" xfId="0" applyFill="1" applyBorder="1">
      <alignment vertical="center"/>
    </xf>
    <xf numFmtId="190" fontId="16" fillId="0" borderId="50" xfId="0" applyNumberFormat="1" applyFont="1" applyBorder="1" applyProtection="1">
      <alignment vertical="center"/>
      <protection locked="0"/>
    </xf>
    <xf numFmtId="0" fontId="34" fillId="13" borderId="1" xfId="0" applyFont="1" applyFill="1" applyBorder="1" applyProtection="1">
      <alignment vertical="center"/>
      <protection locked="0"/>
    </xf>
    <xf numFmtId="0" fontId="34" fillId="0" borderId="0" xfId="0" applyFont="1" applyAlignment="1" applyProtection="1">
      <alignment horizontal="left" vertical="top"/>
      <protection locked="0"/>
    </xf>
    <xf numFmtId="0" fontId="34" fillId="0" borderId="1" xfId="0" applyFont="1" applyBorder="1" applyProtection="1">
      <alignment vertical="center"/>
      <protection locked="0"/>
    </xf>
    <xf numFmtId="187" fontId="34" fillId="0" borderId="1" xfId="0" applyNumberFormat="1" applyFont="1" applyBorder="1" applyAlignment="1" applyProtection="1">
      <alignment horizontal="left" vertical="center" wrapText="1"/>
      <protection locked="0"/>
    </xf>
    <xf numFmtId="190" fontId="34" fillId="0" borderId="1" xfId="0" applyNumberFormat="1" applyFont="1" applyBorder="1" applyAlignment="1" applyProtection="1">
      <alignment horizontal="right" vertical="center" wrapText="1"/>
      <protection locked="0"/>
    </xf>
    <xf numFmtId="0" fontId="34" fillId="0" borderId="0" xfId="0" applyFont="1" applyAlignment="1" applyProtection="1">
      <alignment horizontal="left" vertical="top" wrapText="1"/>
      <protection locked="0"/>
    </xf>
    <xf numFmtId="56" fontId="34" fillId="0" borderId="1" xfId="0" applyNumberFormat="1" applyFont="1" applyBorder="1" applyAlignment="1" applyProtection="1">
      <alignment horizontal="left" vertical="center" wrapText="1"/>
      <protection locked="0"/>
    </xf>
    <xf numFmtId="0" fontId="37" fillId="0" borderId="0" xfId="0" applyFont="1">
      <alignment vertical="center"/>
    </xf>
    <xf numFmtId="0" fontId="34" fillId="0" borderId="0" xfId="0" applyFont="1" applyAlignment="1">
      <alignment vertical="center" shrinkToFit="1"/>
    </xf>
    <xf numFmtId="178" fontId="34" fillId="0" borderId="0" xfId="0" applyNumberFormat="1" applyFont="1" applyAlignment="1">
      <alignment horizontal="right" vertical="center" shrinkToFit="1"/>
    </xf>
    <xf numFmtId="178" fontId="34" fillId="0" borderId="0" xfId="0" applyNumberFormat="1" applyFont="1">
      <alignment vertical="center"/>
    </xf>
    <xf numFmtId="178" fontId="16" fillId="0" borderId="0" xfId="4" applyNumberFormat="1" applyFont="1" applyBorder="1" applyAlignment="1" applyProtection="1">
      <alignment vertical="center"/>
    </xf>
    <xf numFmtId="178" fontId="34" fillId="0" borderId="0" xfId="4" applyNumberFormat="1" applyFont="1" applyBorder="1" applyAlignment="1" applyProtection="1">
      <alignment vertical="center"/>
    </xf>
    <xf numFmtId="178" fontId="16" fillId="0" borderId="0" xfId="4" applyNumberFormat="1" applyFont="1" applyBorder="1" applyAlignment="1" applyProtection="1">
      <alignment horizontal="center" vertical="center"/>
    </xf>
    <xf numFmtId="0" fontId="16" fillId="0" borderId="0" xfId="0" applyFont="1" applyAlignment="1">
      <alignment horizontal="right" vertical="center" shrinkToFit="1"/>
    </xf>
    <xf numFmtId="0" fontId="16" fillId="0" borderId="0" xfId="0" applyFont="1" applyAlignment="1">
      <alignment vertical="center" shrinkToFit="1"/>
    </xf>
    <xf numFmtId="178" fontId="16" fillId="0" borderId="0" xfId="0" applyNumberFormat="1" applyFont="1" applyAlignment="1">
      <alignment horizontal="right" vertical="center" shrinkToFit="1"/>
    </xf>
    <xf numFmtId="178" fontId="16" fillId="0" borderId="0" xfId="0" applyNumberFormat="1" applyFont="1" applyAlignment="1">
      <alignment horizontal="right" shrinkToFit="1"/>
    </xf>
    <xf numFmtId="178" fontId="16" fillId="0" borderId="0" xfId="0" applyNumberFormat="1" applyFont="1">
      <alignment vertical="center"/>
    </xf>
    <xf numFmtId="0" fontId="46" fillId="0" borderId="0" xfId="3" applyFont="1">
      <alignment vertical="center"/>
    </xf>
    <xf numFmtId="0" fontId="16" fillId="2" borderId="44" xfId="3" applyFont="1" applyFill="1" applyBorder="1">
      <alignment vertical="center"/>
    </xf>
    <xf numFmtId="0" fontId="41" fillId="2" borderId="88" xfId="3" applyFont="1" applyFill="1" applyBorder="1">
      <alignment vertical="center"/>
    </xf>
    <xf numFmtId="0" fontId="41" fillId="2" borderId="108" xfId="3" applyFont="1" applyFill="1" applyBorder="1" applyAlignment="1">
      <alignment vertical="center" shrinkToFit="1"/>
    </xf>
    <xf numFmtId="0" fontId="41" fillId="2" borderId="15" xfId="3" applyFont="1" applyFill="1" applyBorder="1">
      <alignment vertical="center"/>
    </xf>
    <xf numFmtId="0" fontId="41" fillId="2" borderId="39" xfId="3" applyFont="1" applyFill="1" applyBorder="1">
      <alignment vertical="center"/>
    </xf>
    <xf numFmtId="178" fontId="34" fillId="2" borderId="1" xfId="4" applyNumberFormat="1" applyFont="1" applyFill="1" applyBorder="1" applyAlignment="1" applyProtection="1">
      <alignment horizontal="center" vertical="center" shrinkToFit="1"/>
    </xf>
    <xf numFmtId="178" fontId="34" fillId="0" borderId="0" xfId="2" applyNumberFormat="1" applyFont="1" applyBorder="1" applyAlignment="1" applyProtection="1">
      <alignment vertical="center"/>
    </xf>
    <xf numFmtId="0" fontId="41" fillId="2" borderId="25" xfId="3" applyFont="1" applyFill="1" applyBorder="1">
      <alignment vertical="center"/>
    </xf>
    <xf numFmtId="178" fontId="16" fillId="3" borderId="47" xfId="4" applyNumberFormat="1" applyFont="1" applyFill="1" applyBorder="1" applyAlignment="1" applyProtection="1">
      <alignment horizontal="right" vertical="center" shrinkToFit="1"/>
    </xf>
    <xf numFmtId="178" fontId="42" fillId="0" borderId="0" xfId="2" applyNumberFormat="1" applyFont="1" applyBorder="1" applyAlignment="1" applyProtection="1">
      <alignment horizontal="left" vertical="center"/>
    </xf>
    <xf numFmtId="178" fontId="16" fillId="3" borderId="46" xfId="4" applyNumberFormat="1" applyFont="1" applyFill="1" applyBorder="1" applyAlignment="1" applyProtection="1">
      <alignment horizontal="right" vertical="center" shrinkToFit="1"/>
    </xf>
    <xf numFmtId="178" fontId="16" fillId="3" borderId="25" xfId="4" applyNumberFormat="1" applyFont="1" applyFill="1" applyBorder="1" applyAlignment="1" applyProtection="1">
      <alignment horizontal="right" vertical="center" shrinkToFit="1"/>
    </xf>
    <xf numFmtId="0" fontId="16" fillId="5" borderId="44" xfId="3" applyFont="1" applyFill="1" applyBorder="1" applyAlignment="1">
      <alignment horizontal="left" vertical="center"/>
    </xf>
    <xf numFmtId="0" fontId="16" fillId="5" borderId="3" xfId="3" applyFont="1" applyFill="1" applyBorder="1">
      <alignment vertical="center"/>
    </xf>
    <xf numFmtId="0" fontId="16" fillId="5" borderId="108" xfId="0" applyFont="1" applyFill="1" applyBorder="1" applyAlignment="1">
      <alignment vertical="center" shrinkToFit="1"/>
    </xf>
    <xf numFmtId="0" fontId="16" fillId="5" borderId="15" xfId="3" applyFont="1" applyFill="1" applyBorder="1" applyAlignment="1">
      <alignment horizontal="left" vertical="center"/>
    </xf>
    <xf numFmtId="0" fontId="16" fillId="5" borderId="39" xfId="3" applyFont="1" applyFill="1" applyBorder="1" applyAlignment="1">
      <alignment horizontal="left" vertical="center"/>
    </xf>
    <xf numFmtId="178" fontId="16" fillId="3" borderId="60" xfId="4" applyNumberFormat="1" applyFont="1" applyFill="1" applyBorder="1" applyAlignment="1" applyProtection="1">
      <alignment horizontal="right" vertical="center" shrinkToFit="1"/>
    </xf>
    <xf numFmtId="0" fontId="16" fillId="5" borderId="99" xfId="3" applyFont="1" applyFill="1" applyBorder="1" applyAlignment="1">
      <alignment horizontal="left" vertical="center"/>
    </xf>
    <xf numFmtId="0" fontId="16" fillId="5" borderId="9" xfId="0" applyFont="1" applyFill="1" applyBorder="1">
      <alignment vertical="center"/>
    </xf>
    <xf numFmtId="0" fontId="16" fillId="5" borderId="33" xfId="3" applyFont="1" applyFill="1" applyBorder="1" applyAlignment="1">
      <alignment vertical="center" shrinkToFit="1"/>
    </xf>
    <xf numFmtId="0" fontId="16" fillId="5" borderId="54" xfId="3" applyFont="1" applyFill="1" applyBorder="1" applyAlignment="1">
      <alignment horizontal="left" vertical="center"/>
    </xf>
    <xf numFmtId="0" fontId="16" fillId="5" borderId="77" xfId="3" applyFont="1" applyFill="1" applyBorder="1" applyAlignment="1">
      <alignment horizontal="left" vertical="center"/>
    </xf>
    <xf numFmtId="178" fontId="16" fillId="0" borderId="0" xfId="2" applyNumberFormat="1" applyFont="1" applyFill="1" applyBorder="1" applyAlignment="1" applyProtection="1">
      <alignment vertical="center" shrinkToFit="1"/>
    </xf>
    <xf numFmtId="0" fontId="34" fillId="0" borderId="1" xfId="0" applyFont="1" applyBorder="1" applyAlignment="1">
      <alignment horizontal="center" vertical="center" shrinkToFit="1"/>
    </xf>
    <xf numFmtId="0" fontId="16" fillId="5" borderId="72" xfId="3" applyFont="1" applyFill="1" applyBorder="1" applyAlignment="1">
      <alignment horizontal="left" vertical="center"/>
    </xf>
    <xf numFmtId="0" fontId="16" fillId="5" borderId="10" xfId="0" applyFont="1" applyFill="1" applyBorder="1">
      <alignment vertical="center"/>
    </xf>
    <xf numFmtId="0" fontId="16" fillId="5" borderId="70" xfId="3" applyFont="1" applyFill="1" applyBorder="1" applyAlignment="1">
      <alignment vertical="center" shrinkToFit="1"/>
    </xf>
    <xf numFmtId="0" fontId="16" fillId="5" borderId="71" xfId="3" applyFont="1" applyFill="1" applyBorder="1" applyAlignment="1">
      <alignment horizontal="left" vertical="center"/>
    </xf>
    <xf numFmtId="0" fontId="16" fillId="5" borderId="76" xfId="3" applyFont="1" applyFill="1" applyBorder="1" applyAlignment="1">
      <alignment horizontal="left" vertical="center"/>
    </xf>
    <xf numFmtId="178" fontId="16" fillId="3" borderId="21" xfId="4" applyNumberFormat="1" applyFont="1" applyFill="1" applyBorder="1" applyAlignment="1" applyProtection="1">
      <alignment horizontal="right" vertical="center" shrinkToFit="1"/>
    </xf>
    <xf numFmtId="0" fontId="34" fillId="3" borderId="1" xfId="0" applyFont="1" applyFill="1" applyBorder="1" applyAlignment="1">
      <alignment horizontal="center" vertical="center"/>
    </xf>
    <xf numFmtId="0" fontId="16" fillId="5" borderId="75" xfId="3" applyFont="1" applyFill="1" applyBorder="1" applyAlignment="1">
      <alignment horizontal="left" vertical="center"/>
    </xf>
    <xf numFmtId="0" fontId="16" fillId="5" borderId="43" xfId="3" applyFont="1" applyFill="1" applyBorder="1">
      <alignment vertical="center"/>
    </xf>
    <xf numFmtId="0" fontId="16" fillId="5" borderId="56" xfId="0" applyFont="1" applyFill="1" applyBorder="1" applyAlignment="1">
      <alignment vertical="center" shrinkToFit="1"/>
    </xf>
    <xf numFmtId="0" fontId="16" fillId="5" borderId="41" xfId="3" applyFont="1" applyFill="1" applyBorder="1" applyAlignment="1">
      <alignment horizontal="left" vertical="center"/>
    </xf>
    <xf numFmtId="0" fontId="16" fillId="5" borderId="49" xfId="3" applyFont="1" applyFill="1" applyBorder="1" applyAlignment="1">
      <alignment horizontal="left" vertical="center"/>
    </xf>
    <xf numFmtId="178" fontId="16" fillId="3" borderId="1" xfId="4" applyNumberFormat="1" applyFont="1" applyFill="1" applyBorder="1" applyAlignment="1" applyProtection="1">
      <alignment horizontal="right" vertical="center" shrinkToFit="1"/>
    </xf>
    <xf numFmtId="0" fontId="41" fillId="0" borderId="0" xfId="3" applyFont="1">
      <alignment vertical="center"/>
    </xf>
    <xf numFmtId="0" fontId="16" fillId="0" borderId="0" xfId="3" applyFont="1">
      <alignment vertical="center"/>
    </xf>
    <xf numFmtId="0" fontId="41" fillId="0" borderId="0" xfId="3" applyFont="1" applyAlignment="1">
      <alignment vertical="center" shrinkToFit="1"/>
    </xf>
    <xf numFmtId="0" fontId="41" fillId="0" borderId="0" xfId="3" applyFont="1" applyAlignment="1">
      <alignment horizontal="left" vertical="center"/>
    </xf>
    <xf numFmtId="178" fontId="34" fillId="0" borderId="0" xfId="4" applyNumberFormat="1" applyFont="1" applyFill="1" applyBorder="1" applyAlignment="1" applyProtection="1">
      <alignment horizontal="right" vertical="center" shrinkToFit="1"/>
    </xf>
    <xf numFmtId="178" fontId="42" fillId="0" borderId="0" xfId="2" applyNumberFormat="1" applyFont="1" applyFill="1" applyBorder="1" applyAlignment="1" applyProtection="1">
      <alignment horizontal="left" vertical="center"/>
    </xf>
    <xf numFmtId="178" fontId="34" fillId="0" borderId="0" xfId="4" applyNumberFormat="1" applyFont="1" applyFill="1" applyBorder="1" applyAlignment="1" applyProtection="1">
      <alignment vertical="center"/>
    </xf>
    <xf numFmtId="0" fontId="41" fillId="0" borderId="0" xfId="3" applyFont="1" applyAlignment="1">
      <alignment horizontal="left" vertical="center" shrinkToFit="1"/>
    </xf>
    <xf numFmtId="178" fontId="34" fillId="0" borderId="0" xfId="2" applyNumberFormat="1" applyFont="1" applyFill="1" applyBorder="1" applyAlignment="1" applyProtection="1">
      <alignment vertical="center"/>
    </xf>
    <xf numFmtId="177" fontId="42" fillId="0" borderId="0" xfId="2" applyNumberFormat="1" applyFont="1" applyBorder="1" applyAlignment="1" applyProtection="1">
      <alignment horizontal="left" vertical="center" wrapText="1"/>
    </xf>
    <xf numFmtId="178" fontId="42" fillId="0" borderId="0" xfId="2" applyNumberFormat="1" applyFont="1" applyBorder="1" applyAlignment="1" applyProtection="1">
      <alignment horizontal="left" vertical="center" shrinkToFit="1"/>
    </xf>
    <xf numFmtId="178" fontId="42" fillId="0" borderId="0" xfId="2" applyNumberFormat="1" applyFont="1" applyBorder="1" applyAlignment="1" applyProtection="1">
      <alignment horizontal="left" vertical="center" wrapText="1"/>
    </xf>
    <xf numFmtId="0" fontId="33" fillId="0" borderId="0" xfId="3" applyFont="1">
      <alignment vertical="center"/>
    </xf>
    <xf numFmtId="0" fontId="34" fillId="2" borderId="1" xfId="0" applyFont="1" applyFill="1" applyBorder="1" applyAlignment="1">
      <alignment horizontal="center" vertical="center" shrinkToFit="1"/>
    </xf>
    <xf numFmtId="178" fontId="34" fillId="2" borderId="1" xfId="0" applyNumberFormat="1" applyFont="1" applyFill="1" applyBorder="1" applyAlignment="1">
      <alignment horizontal="center" vertical="center" shrinkToFit="1"/>
    </xf>
    <xf numFmtId="0" fontId="16" fillId="2" borderId="32" xfId="0" applyFont="1" applyFill="1" applyBorder="1">
      <alignment vertical="center"/>
    </xf>
    <xf numFmtId="0" fontId="34" fillId="2" borderId="15" xfId="0" applyFont="1" applyFill="1" applyBorder="1" applyAlignment="1">
      <alignment horizontal="center" vertical="center" shrinkToFit="1"/>
    </xf>
    <xf numFmtId="178" fontId="34" fillId="2" borderId="15" xfId="0" applyNumberFormat="1" applyFont="1" applyFill="1" applyBorder="1" applyAlignment="1">
      <alignment horizontal="center" vertical="center" shrinkToFit="1"/>
    </xf>
    <xf numFmtId="178" fontId="34" fillId="2" borderId="15" xfId="0" applyNumberFormat="1" applyFont="1" applyFill="1" applyBorder="1" applyAlignment="1">
      <alignment horizontal="right" vertical="center" shrinkToFit="1"/>
    </xf>
    <xf numFmtId="178" fontId="16" fillId="2" borderId="15" xfId="4" applyNumberFormat="1" applyFont="1" applyFill="1" applyBorder="1" applyAlignment="1" applyProtection="1">
      <alignment horizontal="right" vertical="center" shrinkToFit="1"/>
    </xf>
    <xf numFmtId="0" fontId="34" fillId="2" borderId="39" xfId="0" applyFont="1" applyFill="1" applyBorder="1" applyAlignment="1">
      <alignment horizontal="center" vertical="center" shrinkToFit="1"/>
    </xf>
    <xf numFmtId="0" fontId="16" fillId="4" borderId="32" xfId="0" applyFont="1" applyFill="1" applyBorder="1">
      <alignment vertical="center"/>
    </xf>
    <xf numFmtId="0" fontId="16" fillId="4" borderId="15" xfId="0" applyFont="1" applyFill="1" applyBorder="1">
      <alignment vertical="center"/>
    </xf>
    <xf numFmtId="178" fontId="16" fillId="4" borderId="15" xfId="0" applyNumberFormat="1" applyFont="1" applyFill="1" applyBorder="1" applyAlignment="1">
      <alignment vertical="center" shrinkToFit="1"/>
    </xf>
    <xf numFmtId="178" fontId="16" fillId="4" borderId="15" xfId="0" applyNumberFormat="1" applyFont="1" applyFill="1" applyBorder="1">
      <alignment vertical="center"/>
    </xf>
    <xf numFmtId="178" fontId="16" fillId="4" borderId="15" xfId="0" applyNumberFormat="1" applyFont="1" applyFill="1" applyBorder="1" applyAlignment="1">
      <alignment horizontal="right" vertical="center"/>
    </xf>
    <xf numFmtId="178" fontId="16" fillId="4" borderId="15" xfId="4" applyNumberFormat="1" applyFont="1" applyFill="1" applyBorder="1" applyAlignment="1" applyProtection="1">
      <alignment horizontal="right" vertical="center"/>
    </xf>
    <xf numFmtId="0" fontId="16" fillId="4" borderId="39" xfId="0" applyFont="1" applyFill="1" applyBorder="1">
      <alignment vertical="center"/>
    </xf>
    <xf numFmtId="0" fontId="34" fillId="0" borderId="0" xfId="0" applyFont="1" applyAlignment="1">
      <alignment horizontal="center" vertical="center"/>
    </xf>
    <xf numFmtId="0" fontId="16" fillId="4" borderId="16" xfId="0" applyFont="1" applyFill="1" applyBorder="1">
      <alignment vertical="center"/>
    </xf>
    <xf numFmtId="178" fontId="16" fillId="3" borderId="8" xfId="0" applyNumberFormat="1" applyFont="1" applyFill="1" applyBorder="1" applyAlignment="1">
      <alignment horizontal="right" vertical="center" shrinkToFit="1"/>
    </xf>
    <xf numFmtId="178" fontId="16" fillId="3" borderId="60" xfId="4" applyNumberFormat="1" applyFont="1" applyFill="1" applyBorder="1" applyAlignment="1" applyProtection="1">
      <alignment horizontal="right" vertical="center"/>
    </xf>
    <xf numFmtId="178" fontId="34" fillId="3" borderId="1" xfId="0" applyNumberFormat="1" applyFont="1" applyFill="1" applyBorder="1">
      <alignment vertical="center"/>
    </xf>
    <xf numFmtId="178" fontId="16" fillId="3" borderId="9" xfId="0" applyNumberFormat="1" applyFont="1" applyFill="1" applyBorder="1" applyAlignment="1">
      <alignment horizontal="right" vertical="center" shrinkToFit="1"/>
    </xf>
    <xf numFmtId="178" fontId="16" fillId="3" borderId="25" xfId="4" applyNumberFormat="1" applyFont="1" applyFill="1" applyBorder="1" applyAlignment="1" applyProtection="1">
      <alignment horizontal="right" vertical="center"/>
    </xf>
    <xf numFmtId="0" fontId="16" fillId="4" borderId="17" xfId="0" applyFont="1" applyFill="1" applyBorder="1">
      <alignment vertical="center"/>
    </xf>
    <xf numFmtId="0" fontId="16" fillId="0" borderId="26" xfId="0" applyFont="1" applyBorder="1" applyAlignment="1">
      <alignment vertical="center" shrinkToFit="1"/>
    </xf>
    <xf numFmtId="178" fontId="16" fillId="3" borderId="10" xfId="0" applyNumberFormat="1" applyFont="1" applyFill="1" applyBorder="1" applyAlignment="1">
      <alignment horizontal="right" vertical="center" shrinkToFit="1"/>
    </xf>
    <xf numFmtId="178" fontId="16" fillId="3" borderId="61" xfId="4" applyNumberFormat="1" applyFont="1" applyFill="1" applyBorder="1" applyAlignment="1" applyProtection="1">
      <alignment horizontal="right" vertical="center"/>
    </xf>
    <xf numFmtId="178" fontId="34" fillId="0" borderId="0" xfId="0" applyNumberFormat="1" applyFont="1" applyAlignment="1">
      <alignment horizontal="center" vertical="center"/>
    </xf>
    <xf numFmtId="178" fontId="16" fillId="3" borderId="7" xfId="0" applyNumberFormat="1" applyFont="1" applyFill="1" applyBorder="1" applyAlignment="1">
      <alignment horizontal="right" vertical="center" shrinkToFit="1"/>
    </xf>
    <xf numFmtId="178" fontId="16" fillId="3" borderId="86" xfId="0" applyNumberFormat="1" applyFont="1" applyFill="1" applyBorder="1" applyAlignment="1">
      <alignment horizontal="right" vertical="center" shrinkToFit="1"/>
    </xf>
    <xf numFmtId="178" fontId="16" fillId="12" borderId="15" xfId="4" applyNumberFormat="1" applyFont="1" applyFill="1" applyBorder="1" applyAlignment="1" applyProtection="1">
      <alignment horizontal="right" vertical="center"/>
    </xf>
    <xf numFmtId="0" fontId="16" fillId="0" borderId="0" xfId="0" applyFont="1" applyAlignment="1">
      <alignment vertical="center" textRotation="255"/>
    </xf>
    <xf numFmtId="178" fontId="34" fillId="0" borderId="0" xfId="0" applyNumberFormat="1" applyFont="1" applyAlignment="1">
      <alignment vertical="center" shrinkToFit="1"/>
    </xf>
    <xf numFmtId="0" fontId="29" fillId="0" borderId="0" xfId="3" applyFont="1" applyAlignment="1" applyProtection="1">
      <alignment vertical="top" wrapText="1"/>
      <protection locked="0"/>
    </xf>
    <xf numFmtId="0" fontId="29" fillId="0" borderId="0" xfId="3" applyFont="1" applyAlignment="1" applyProtection="1">
      <alignment horizontal="left" vertical="top" wrapText="1"/>
      <protection locked="0"/>
    </xf>
    <xf numFmtId="0" fontId="31" fillId="0" borderId="0" xfId="5" applyFont="1" applyAlignment="1" applyProtection="1">
      <alignment vertical="center"/>
      <protection locked="0"/>
    </xf>
    <xf numFmtId="0" fontId="31" fillId="0" borderId="0" xfId="5" applyFont="1" applyProtection="1">
      <protection locked="0"/>
    </xf>
    <xf numFmtId="0" fontId="31" fillId="0" borderId="0" xfId="5" applyFont="1" applyAlignment="1" applyProtection="1">
      <alignment horizontal="center"/>
      <protection locked="0"/>
    </xf>
    <xf numFmtId="0" fontId="31" fillId="0" borderId="0" xfId="5" applyFont="1" applyAlignment="1" applyProtection="1">
      <alignment shrinkToFit="1"/>
      <protection locked="0"/>
    </xf>
    <xf numFmtId="0" fontId="31" fillId="0" borderId="0" xfId="5" applyFont="1" applyAlignment="1" applyProtection="1">
      <alignment vertical="center" shrinkToFit="1"/>
      <protection locked="0"/>
    </xf>
    <xf numFmtId="177" fontId="16" fillId="0" borderId="0" xfId="2" applyNumberFormat="1" applyFont="1" applyBorder="1" applyProtection="1">
      <alignment vertical="center"/>
      <protection locked="0"/>
    </xf>
    <xf numFmtId="177" fontId="16" fillId="0" borderId="0" xfId="0" applyNumberFormat="1" applyFont="1" applyProtection="1">
      <alignment vertical="center"/>
      <protection locked="0"/>
    </xf>
    <xf numFmtId="0" fontId="16" fillId="0" borderId="0" xfId="0" applyFont="1" applyProtection="1">
      <alignment vertical="center"/>
      <protection locked="0"/>
    </xf>
    <xf numFmtId="177" fontId="16" fillId="0" borderId="0" xfId="2" applyNumberFormat="1" applyFont="1" applyBorder="1" applyAlignment="1" applyProtection="1">
      <alignment horizontal="left" vertical="top"/>
      <protection locked="0"/>
    </xf>
    <xf numFmtId="0" fontId="16" fillId="0" borderId="0" xfId="3" applyFont="1" applyAlignment="1" applyProtection="1">
      <alignment vertical="center" textRotation="255"/>
      <protection locked="0"/>
    </xf>
    <xf numFmtId="0" fontId="16" fillId="0" borderId="0" xfId="3" applyFont="1" applyProtection="1">
      <alignment vertical="center"/>
      <protection locked="0"/>
    </xf>
    <xf numFmtId="177" fontId="16" fillId="0" borderId="0" xfId="3" applyNumberFormat="1" applyFont="1" applyProtection="1">
      <alignment vertical="center"/>
      <protection locked="0"/>
    </xf>
    <xf numFmtId="0" fontId="16" fillId="0" borderId="0" xfId="3" applyFont="1" applyAlignment="1" applyProtection="1">
      <alignment horizontal="left" vertical="top"/>
      <protection locked="0"/>
    </xf>
    <xf numFmtId="0" fontId="16" fillId="0" borderId="0" xfId="3" applyFont="1" applyAlignment="1" applyProtection="1">
      <alignment horizontal="left" vertical="center"/>
      <protection locked="0"/>
    </xf>
    <xf numFmtId="0" fontId="16" fillId="0" borderId="0" xfId="3" applyFont="1" applyAlignment="1" applyProtection="1">
      <alignment horizontal="center" vertical="center"/>
      <protection locked="0"/>
    </xf>
    <xf numFmtId="0" fontId="51" fillId="0" borderId="0" xfId="3" applyFont="1" applyAlignment="1" applyProtection="1">
      <alignment horizontal="left" vertical="center"/>
      <protection locked="0"/>
    </xf>
    <xf numFmtId="0" fontId="16" fillId="0" borderId="0" xfId="3" applyFont="1" applyAlignment="1" applyProtection="1">
      <alignment vertical="top" wrapText="1"/>
      <protection locked="0"/>
    </xf>
    <xf numFmtId="0" fontId="16" fillId="0" borderId="0" xfId="3" applyFont="1" applyAlignment="1" applyProtection="1">
      <alignment horizontal="left" vertical="top" wrapText="1"/>
      <protection locked="0"/>
    </xf>
    <xf numFmtId="176" fontId="16" fillId="0" borderId="3" xfId="3" applyNumberFormat="1" applyFont="1" applyBorder="1" applyProtection="1">
      <alignment vertical="center"/>
      <protection locked="0"/>
    </xf>
    <xf numFmtId="176" fontId="16" fillId="0" borderId="12" xfId="3" applyNumberFormat="1" applyFont="1" applyBorder="1" applyProtection="1">
      <alignment vertical="center"/>
      <protection locked="0"/>
    </xf>
    <xf numFmtId="38" fontId="16" fillId="0" borderId="14" xfId="3" applyNumberFormat="1" applyFont="1" applyBorder="1" applyProtection="1">
      <alignment vertical="center"/>
      <protection locked="0"/>
    </xf>
    <xf numFmtId="177" fontId="16" fillId="0" borderId="8" xfId="3" applyNumberFormat="1" applyFont="1" applyBorder="1" applyProtection="1">
      <alignment vertical="center"/>
      <protection locked="0"/>
    </xf>
    <xf numFmtId="177" fontId="16" fillId="0" borderId="9" xfId="3" applyNumberFormat="1" applyFont="1" applyBorder="1" applyProtection="1">
      <alignment vertical="center"/>
      <protection locked="0"/>
    </xf>
    <xf numFmtId="177" fontId="16" fillId="0" borderId="10" xfId="3" applyNumberFormat="1" applyFont="1" applyBorder="1" applyProtection="1">
      <alignment vertical="center"/>
      <protection locked="0"/>
    </xf>
    <xf numFmtId="177" fontId="16" fillId="0" borderId="4" xfId="3" applyNumberFormat="1" applyFont="1" applyBorder="1" applyProtection="1">
      <alignment vertical="center"/>
      <protection locked="0"/>
    </xf>
    <xf numFmtId="177" fontId="16" fillId="0" borderId="5" xfId="3" applyNumberFormat="1" applyFont="1" applyBorder="1" applyProtection="1">
      <alignment vertical="center"/>
      <protection locked="0"/>
    </xf>
    <xf numFmtId="177" fontId="16" fillId="0" borderId="7" xfId="3" applyNumberFormat="1" applyFont="1" applyBorder="1" applyProtection="1">
      <alignment vertical="center"/>
      <protection locked="0"/>
    </xf>
    <xf numFmtId="177" fontId="16" fillId="0" borderId="111" xfId="3" applyNumberFormat="1" applyFont="1" applyBorder="1" applyProtection="1">
      <alignment vertical="center"/>
      <protection locked="0"/>
    </xf>
    <xf numFmtId="0" fontId="12" fillId="6" borderId="46" xfId="0" applyFont="1" applyFill="1" applyBorder="1" applyAlignment="1">
      <alignment vertical="center" shrinkToFit="1"/>
    </xf>
    <xf numFmtId="0" fontId="53" fillId="0" borderId="0" xfId="0" applyFont="1">
      <alignment vertical="center"/>
    </xf>
    <xf numFmtId="0" fontId="55" fillId="0" borderId="0" xfId="0" applyFont="1">
      <alignment vertical="center"/>
    </xf>
    <xf numFmtId="0" fontId="40" fillId="0" borderId="0" xfId="0" applyFont="1">
      <alignment vertical="center"/>
    </xf>
    <xf numFmtId="0" fontId="16" fillId="0" borderId="2" xfId="0" applyFont="1" applyBorder="1" applyAlignment="1" applyProtection="1">
      <alignment vertical="center" wrapText="1" shrinkToFit="1"/>
      <protection locked="0"/>
    </xf>
    <xf numFmtId="0" fontId="16" fillId="0" borderId="3" xfId="0" applyFont="1" applyBorder="1" applyAlignment="1" applyProtection="1">
      <alignment vertical="center" wrapText="1" shrinkToFit="1"/>
      <protection locked="0"/>
    </xf>
    <xf numFmtId="0" fontId="16" fillId="0" borderId="20" xfId="0" applyFont="1" applyBorder="1" applyAlignment="1" applyProtection="1">
      <alignment vertical="center" wrapText="1" shrinkToFit="1"/>
      <protection locked="0"/>
    </xf>
    <xf numFmtId="0" fontId="16" fillId="0" borderId="12" xfId="0" applyFont="1" applyBorder="1" applyAlignment="1" applyProtection="1">
      <alignment vertical="center" wrapText="1" shrinkToFit="1"/>
      <protection locked="0"/>
    </xf>
    <xf numFmtId="0" fontId="16" fillId="0" borderId="6" xfId="0" applyFont="1" applyBorder="1" applyAlignment="1" applyProtection="1">
      <alignment vertical="center" wrapText="1" shrinkToFit="1"/>
      <protection locked="0"/>
    </xf>
    <xf numFmtId="0" fontId="16" fillId="0" borderId="13" xfId="0" applyFont="1" applyBorder="1" applyAlignment="1" applyProtection="1">
      <alignment vertical="center" wrapText="1" shrinkToFit="1"/>
      <protection locked="0"/>
    </xf>
    <xf numFmtId="0" fontId="16" fillId="0" borderId="24" xfId="0" applyFont="1" applyBorder="1" applyAlignment="1" applyProtection="1">
      <alignment vertical="center" wrapText="1" shrinkToFit="1"/>
      <protection locked="0"/>
    </xf>
    <xf numFmtId="0" fontId="16" fillId="0" borderId="18" xfId="0" applyFont="1" applyBorder="1" applyAlignment="1" applyProtection="1">
      <alignment vertical="center" wrapText="1" shrinkToFit="1"/>
      <protection locked="0"/>
    </xf>
    <xf numFmtId="0" fontId="16" fillId="0" borderId="54" xfId="0" applyFont="1" applyBorder="1" applyAlignment="1" applyProtection="1">
      <alignment vertical="center" wrapText="1" shrinkToFit="1"/>
      <protection locked="0"/>
    </xf>
    <xf numFmtId="0" fontId="16" fillId="0" borderId="55" xfId="0" applyFont="1" applyBorder="1" applyAlignment="1" applyProtection="1">
      <alignment vertical="center" wrapText="1" shrinkToFit="1"/>
      <protection locked="0"/>
    </xf>
    <xf numFmtId="0" fontId="16" fillId="0" borderId="36" xfId="0" applyFont="1" applyBorder="1" applyAlignment="1" applyProtection="1">
      <alignment vertical="center" wrapText="1" shrinkToFit="1"/>
      <protection locked="0"/>
    </xf>
    <xf numFmtId="0" fontId="16" fillId="0" borderId="51" xfId="0" applyFont="1" applyBorder="1" applyAlignment="1" applyProtection="1">
      <alignment vertical="center" wrapText="1" shrinkToFit="1"/>
      <protection locked="0"/>
    </xf>
    <xf numFmtId="0" fontId="16" fillId="0" borderId="71" xfId="0" applyFont="1" applyBorder="1" applyAlignment="1" applyProtection="1">
      <alignment vertical="center" wrapText="1" shrinkToFit="1"/>
      <protection locked="0"/>
    </xf>
    <xf numFmtId="0" fontId="16" fillId="0" borderId="83" xfId="0" applyFont="1" applyBorder="1" applyAlignment="1" applyProtection="1">
      <alignment vertical="center" wrapText="1" shrinkToFit="1"/>
      <protection locked="0"/>
    </xf>
    <xf numFmtId="0" fontId="56" fillId="0" borderId="0" xfId="0" applyFont="1">
      <alignment vertical="center"/>
    </xf>
    <xf numFmtId="49" fontId="56" fillId="0" borderId="0" xfId="0" applyNumberFormat="1" applyFont="1">
      <alignment vertical="center"/>
    </xf>
    <xf numFmtId="0" fontId="54" fillId="0" borderId="0" xfId="0" applyFont="1">
      <alignment vertical="center"/>
    </xf>
    <xf numFmtId="0" fontId="44" fillId="0" borderId="0" xfId="5" applyFont="1" applyAlignment="1">
      <alignment vertical="center"/>
    </xf>
    <xf numFmtId="0" fontId="44" fillId="0" borderId="0" xfId="5" applyFont="1"/>
    <xf numFmtId="0" fontId="57" fillId="0" borderId="0" xfId="0" applyFont="1" applyAlignment="1">
      <alignment vertical="center" wrapText="1"/>
    </xf>
    <xf numFmtId="0" fontId="57" fillId="3" borderId="0" xfId="0" applyFont="1" applyFill="1" applyAlignment="1">
      <alignment vertical="center" wrapText="1"/>
    </xf>
    <xf numFmtId="49" fontId="16" fillId="0" borderId="1" xfId="0" applyNumberFormat="1" applyFont="1" applyBorder="1" applyAlignment="1" applyProtection="1">
      <alignment horizontal="center" vertical="center"/>
      <protection locked="0"/>
    </xf>
    <xf numFmtId="49" fontId="38" fillId="0" borderId="0" xfId="0" applyNumberFormat="1" applyFont="1" applyProtection="1">
      <alignment vertical="center"/>
      <protection locked="0"/>
    </xf>
    <xf numFmtId="0" fontId="62" fillId="0" borderId="0" xfId="0" applyFont="1" applyAlignment="1">
      <alignment vertical="top"/>
    </xf>
    <xf numFmtId="0" fontId="38" fillId="0" borderId="0" xfId="0" applyFont="1" applyAlignment="1" applyProtection="1">
      <alignment vertical="center" wrapText="1"/>
      <protection locked="0"/>
    </xf>
    <xf numFmtId="14" fontId="16" fillId="0" borderId="49" xfId="0" applyNumberFormat="1" applyFont="1" applyBorder="1" applyAlignment="1" applyProtection="1">
      <alignment horizontal="center" vertical="center"/>
      <protection locked="0"/>
    </xf>
    <xf numFmtId="38" fontId="29" fillId="0" borderId="0" xfId="6" applyFont="1" applyFill="1" applyBorder="1" applyAlignment="1" applyProtection="1">
      <alignment horizontal="left" vertical="center"/>
      <protection locked="0"/>
    </xf>
    <xf numFmtId="38" fontId="16" fillId="0" borderId="77" xfId="3" applyNumberFormat="1" applyFont="1" applyBorder="1" applyProtection="1">
      <alignment vertical="center"/>
      <protection locked="0"/>
    </xf>
    <xf numFmtId="38" fontId="16" fillId="0" borderId="68" xfId="3" applyNumberFormat="1" applyFont="1" applyBorder="1" applyProtection="1">
      <alignment vertical="center"/>
      <protection locked="0"/>
    </xf>
    <xf numFmtId="38" fontId="16" fillId="0" borderId="93" xfId="3" applyNumberFormat="1" applyFont="1" applyBorder="1" applyProtection="1">
      <alignment vertical="center"/>
      <protection locked="0"/>
    </xf>
    <xf numFmtId="0" fontId="16" fillId="0" borderId="2" xfId="3" applyFont="1" applyBorder="1" applyAlignment="1" applyProtection="1">
      <alignment horizontal="left" vertical="center"/>
      <protection locked="0"/>
    </xf>
    <xf numFmtId="0" fontId="16" fillId="0" borderId="20" xfId="3" applyFont="1" applyBorder="1" applyAlignment="1" applyProtection="1">
      <alignment horizontal="left" vertical="center"/>
      <protection locked="0"/>
    </xf>
    <xf numFmtId="0" fontId="16" fillId="0" borderId="72" xfId="3" applyFont="1" applyBorder="1" applyAlignment="1" applyProtection="1">
      <alignment horizontal="left" vertical="center"/>
      <protection locked="0"/>
    </xf>
    <xf numFmtId="0" fontId="16" fillId="0" borderId="0" xfId="0" applyFont="1" applyAlignment="1">
      <alignment horizontal="left" vertical="center" wrapText="1"/>
    </xf>
    <xf numFmtId="0" fontId="54" fillId="0" borderId="0" xfId="0" applyFont="1" applyAlignment="1">
      <alignment vertical="center" shrinkToFit="1"/>
    </xf>
    <xf numFmtId="0" fontId="33" fillId="0" borderId="0" xfId="0" applyFont="1">
      <alignment vertical="center"/>
    </xf>
    <xf numFmtId="0" fontId="37" fillId="0" borderId="0" xfId="0" applyFont="1" applyAlignment="1">
      <alignment horizontal="center" vertical="top" wrapText="1"/>
    </xf>
    <xf numFmtId="0" fontId="37" fillId="0" borderId="0" xfId="0" applyFont="1" applyAlignment="1">
      <alignment vertical="top" shrinkToFit="1"/>
    </xf>
    <xf numFmtId="0" fontId="38" fillId="0" borderId="0" xfId="0" applyFont="1" applyAlignment="1">
      <alignment vertical="center" wrapText="1"/>
    </xf>
    <xf numFmtId="0" fontId="57" fillId="0" borderId="0" xfId="0" applyFont="1" applyAlignment="1">
      <alignment vertical="top" wrapText="1"/>
    </xf>
    <xf numFmtId="0" fontId="16" fillId="5" borderId="89" xfId="0" applyFont="1" applyFill="1" applyBorder="1" applyAlignment="1">
      <alignment horizontal="center" vertical="center"/>
    </xf>
    <xf numFmtId="0" fontId="16" fillId="5" borderId="158" xfId="0" applyFont="1" applyFill="1" applyBorder="1" applyAlignment="1">
      <alignment horizontal="center" vertical="center"/>
    </xf>
    <xf numFmtId="0" fontId="16" fillId="5" borderId="164" xfId="0" applyFont="1" applyFill="1" applyBorder="1" applyAlignment="1">
      <alignment horizontal="center" vertical="center"/>
    </xf>
    <xf numFmtId="0" fontId="16" fillId="5" borderId="21" xfId="0" applyFont="1" applyFill="1" applyBorder="1" applyAlignment="1">
      <alignment horizontal="center" vertical="center" wrapText="1"/>
    </xf>
    <xf numFmtId="49" fontId="16" fillId="4" borderId="48" xfId="0" applyNumberFormat="1" applyFont="1" applyFill="1" applyBorder="1" applyAlignment="1">
      <alignment horizontal="center" vertical="center"/>
    </xf>
    <xf numFmtId="0" fontId="16" fillId="4" borderId="1" xfId="0" applyFont="1" applyFill="1" applyBorder="1" applyAlignment="1">
      <alignment horizontal="center" vertical="center"/>
    </xf>
    <xf numFmtId="0" fontId="42" fillId="5" borderId="48" xfId="0" applyFont="1" applyFill="1" applyBorder="1" applyAlignment="1">
      <alignment horizontal="center" vertical="center"/>
    </xf>
    <xf numFmtId="0" fontId="16" fillId="5"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39" fillId="4" borderId="164" xfId="0" applyFont="1" applyFill="1" applyBorder="1" applyAlignment="1">
      <alignment horizontal="center" vertical="center"/>
    </xf>
    <xf numFmtId="0" fontId="39" fillId="4" borderId="175" xfId="0" applyFont="1" applyFill="1" applyBorder="1" applyAlignment="1">
      <alignment horizontal="center" vertical="center" wrapText="1"/>
    </xf>
    <xf numFmtId="49" fontId="38" fillId="0" borderId="0" xfId="0" applyNumberFormat="1" applyFont="1">
      <alignment vertical="center"/>
    </xf>
    <xf numFmtId="0" fontId="38" fillId="4" borderId="60" xfId="0" applyFont="1" applyFill="1" applyBorder="1" applyAlignment="1">
      <alignment horizontal="center" vertical="center" wrapText="1"/>
    </xf>
    <xf numFmtId="0" fontId="39" fillId="4" borderId="1" xfId="0" applyFont="1" applyFill="1" applyBorder="1" applyAlignment="1">
      <alignment horizontal="center" vertical="center" wrapText="1"/>
    </xf>
    <xf numFmtId="0" fontId="39" fillId="4" borderId="177" xfId="0" applyFont="1" applyFill="1" applyBorder="1" applyAlignment="1">
      <alignment horizontal="center" vertical="center" wrapText="1"/>
    </xf>
    <xf numFmtId="0" fontId="39" fillId="4" borderId="158" xfId="0" applyFont="1" applyFill="1" applyBorder="1" applyAlignment="1">
      <alignment horizontal="center" vertical="center" wrapText="1"/>
    </xf>
    <xf numFmtId="0" fontId="39" fillId="4" borderId="164" xfId="0" applyFont="1" applyFill="1" applyBorder="1" applyAlignment="1">
      <alignment horizontal="center" vertical="center" wrapText="1"/>
    </xf>
    <xf numFmtId="0" fontId="39" fillId="4" borderId="60" xfId="0" applyFont="1" applyFill="1" applyBorder="1" applyAlignment="1">
      <alignment horizontal="center" vertical="center" wrapText="1"/>
    </xf>
    <xf numFmtId="0" fontId="41" fillId="5" borderId="185" xfId="0" applyFont="1" applyFill="1" applyBorder="1" applyAlignment="1">
      <alignment horizontal="center" vertical="center" wrapText="1"/>
    </xf>
    <xf numFmtId="0" fontId="16" fillId="5" borderId="61" xfId="0" applyFont="1" applyFill="1" applyBorder="1" applyAlignment="1">
      <alignment horizontal="center" vertical="center"/>
    </xf>
    <xf numFmtId="0" fontId="16" fillId="5" borderId="1" xfId="0" applyFont="1" applyFill="1" applyBorder="1" applyAlignment="1">
      <alignment horizontal="center" vertical="center"/>
    </xf>
    <xf numFmtId="0" fontId="42" fillId="5" borderId="1" xfId="0" applyFont="1" applyFill="1" applyBorder="1" applyAlignment="1">
      <alignment horizontal="center" vertical="center"/>
    </xf>
    <xf numFmtId="0" fontId="42" fillId="5" borderId="49" xfId="0" applyFont="1" applyFill="1" applyBorder="1" applyAlignment="1">
      <alignment horizontal="center" vertical="center"/>
    </xf>
    <xf numFmtId="0" fontId="42" fillId="5" borderId="109" xfId="0" applyFont="1" applyFill="1" applyBorder="1" applyAlignment="1">
      <alignment horizontal="center" vertical="center"/>
    </xf>
    <xf numFmtId="0" fontId="45" fillId="0" borderId="0" xfId="0" applyFont="1" applyAlignment="1">
      <alignment vertical="top" wrapText="1"/>
    </xf>
    <xf numFmtId="0" fontId="16" fillId="5" borderId="48" xfId="0" applyFont="1" applyFill="1" applyBorder="1" applyAlignment="1">
      <alignment horizontal="center" vertical="center"/>
    </xf>
    <xf numFmtId="0" fontId="16" fillId="0" borderId="109" xfId="0" applyFont="1" applyBorder="1" applyAlignment="1">
      <alignment horizontal="center" vertical="center"/>
    </xf>
    <xf numFmtId="0" fontId="42" fillId="5" borderId="43" xfId="0" applyFont="1" applyFill="1" applyBorder="1">
      <alignment vertical="center"/>
    </xf>
    <xf numFmtId="0" fontId="16" fillId="4" borderId="43" xfId="0" applyFont="1" applyFill="1" applyBorder="1" applyAlignment="1">
      <alignment horizontal="center" vertical="center"/>
    </xf>
    <xf numFmtId="14" fontId="16" fillId="0" borderId="49" xfId="0" applyNumberFormat="1" applyFont="1" applyBorder="1" applyAlignment="1">
      <alignment horizontal="center" vertical="center"/>
    </xf>
    <xf numFmtId="14" fontId="16" fillId="0" borderId="48" xfId="0" applyNumberFormat="1" applyFont="1" applyBorder="1" applyAlignment="1">
      <alignment horizontal="center" vertical="center"/>
    </xf>
    <xf numFmtId="14" fontId="16" fillId="0" borderId="41" xfId="0" applyNumberFormat="1" applyFont="1" applyBorder="1" applyAlignment="1">
      <alignment horizontal="center" vertical="center"/>
    </xf>
    <xf numFmtId="0" fontId="16" fillId="0" borderId="41" xfId="0" applyFont="1" applyBorder="1" applyAlignment="1">
      <alignment horizontal="center" vertical="center"/>
    </xf>
    <xf numFmtId="0" fontId="16" fillId="0" borderId="48" xfId="0" applyFont="1" applyBorder="1" applyAlignment="1">
      <alignment horizontal="left" vertical="center" shrinkToFit="1"/>
    </xf>
    <xf numFmtId="0" fontId="39" fillId="0" borderId="48" xfId="0" applyFont="1" applyBorder="1" applyAlignment="1">
      <alignment horizontal="center" vertical="center" shrinkToFit="1"/>
    </xf>
    <xf numFmtId="14" fontId="16" fillId="0" borderId="32" xfId="0" applyNumberFormat="1" applyFont="1" applyBorder="1" applyAlignment="1">
      <alignment horizontal="center" vertical="center"/>
    </xf>
    <xf numFmtId="14" fontId="16" fillId="0" borderId="15" xfId="0" applyNumberFormat="1" applyFont="1" applyBorder="1" applyAlignment="1">
      <alignment horizontal="center" vertical="center"/>
    </xf>
    <xf numFmtId="0" fontId="16" fillId="0" borderId="15" xfId="0" applyFont="1" applyBorder="1" applyAlignment="1">
      <alignment horizontal="center" vertical="center"/>
    </xf>
    <xf numFmtId="14" fontId="16" fillId="0" borderId="39" xfId="0" applyNumberFormat="1" applyFont="1" applyBorder="1" applyAlignment="1">
      <alignment horizontal="center" vertical="center"/>
    </xf>
    <xf numFmtId="0" fontId="16" fillId="0" borderId="32" xfId="0" applyFont="1" applyBorder="1" applyAlignment="1">
      <alignment horizontal="left" vertical="center" shrinkToFit="1"/>
    </xf>
    <xf numFmtId="0" fontId="39" fillId="0" borderId="32" xfId="0" applyFont="1" applyBorder="1" applyAlignment="1">
      <alignment horizontal="center" vertical="center" shrinkToFit="1"/>
    </xf>
    <xf numFmtId="0" fontId="44" fillId="5" borderId="0" xfId="0" applyFont="1" applyFill="1" applyAlignment="1">
      <alignment horizontal="center" vertical="center"/>
    </xf>
    <xf numFmtId="0" fontId="44" fillId="5" borderId="16" xfId="0" applyFont="1" applyFill="1" applyBorder="1" applyAlignment="1">
      <alignment horizontal="center" vertical="center"/>
    </xf>
    <xf numFmtId="0" fontId="44" fillId="5" borderId="26" xfId="0" applyFont="1" applyFill="1" applyBorder="1" applyAlignment="1">
      <alignment horizontal="center" vertical="center"/>
    </xf>
    <xf numFmtId="176" fontId="44" fillId="5" borderId="17" xfId="0" applyNumberFormat="1" applyFont="1" applyFill="1" applyBorder="1" applyAlignment="1">
      <alignment horizontal="center" vertical="center"/>
    </xf>
    <xf numFmtId="0" fontId="44" fillId="5" borderId="52" xfId="0" applyFont="1" applyFill="1" applyBorder="1" applyAlignment="1">
      <alignment horizontal="center" vertical="center" wrapText="1"/>
    </xf>
    <xf numFmtId="178" fontId="39" fillId="3" borderId="52" xfId="0" applyNumberFormat="1" applyFont="1" applyFill="1" applyBorder="1" applyAlignment="1">
      <alignment horizontal="right" vertical="center" shrinkToFit="1"/>
    </xf>
    <xf numFmtId="0" fontId="44" fillId="5" borderId="46" xfId="0" applyFont="1" applyFill="1" applyBorder="1" applyAlignment="1">
      <alignment horizontal="center" vertical="center" wrapText="1"/>
    </xf>
    <xf numFmtId="178" fontId="39" fillId="3" borderId="46" xfId="0" applyNumberFormat="1" applyFont="1" applyFill="1" applyBorder="1" applyAlignment="1">
      <alignment horizontal="right" vertical="center" shrinkToFit="1"/>
    </xf>
    <xf numFmtId="0" fontId="44" fillId="5" borderId="118" xfId="0" applyFont="1" applyFill="1" applyBorder="1" applyAlignment="1">
      <alignment horizontal="center" vertical="center" wrapText="1"/>
    </xf>
    <xf numFmtId="0" fontId="45" fillId="0" borderId="0" xfId="0" applyFont="1" applyAlignment="1">
      <alignment vertical="center" wrapText="1"/>
    </xf>
    <xf numFmtId="178" fontId="16" fillId="3" borderId="54" xfId="0" applyNumberFormat="1" applyFont="1" applyFill="1" applyBorder="1" applyAlignment="1">
      <alignment horizontal="right" vertical="center"/>
    </xf>
    <xf numFmtId="178" fontId="16" fillId="3" borderId="36" xfId="0" applyNumberFormat="1" applyFont="1" applyFill="1" applyBorder="1" applyAlignment="1">
      <alignment horizontal="right" vertical="center"/>
    </xf>
    <xf numFmtId="178" fontId="16" fillId="3" borderId="19" xfId="0" applyNumberFormat="1" applyFont="1" applyFill="1" applyBorder="1" applyAlignment="1">
      <alignment horizontal="right" vertical="center"/>
    </xf>
    <xf numFmtId="178" fontId="16" fillId="3" borderId="142" xfId="0" applyNumberFormat="1" applyFont="1" applyFill="1" applyBorder="1" applyAlignment="1">
      <alignment horizontal="right" vertical="center"/>
    </xf>
    <xf numFmtId="0" fontId="43" fillId="5" borderId="151" xfId="0" applyFont="1" applyFill="1" applyBorder="1" applyAlignment="1">
      <alignment horizontal="center" vertical="center"/>
    </xf>
    <xf numFmtId="0" fontId="34" fillId="0" borderId="0" xfId="0" applyFont="1" applyAlignment="1">
      <alignment vertical="top" wrapText="1"/>
    </xf>
    <xf numFmtId="0" fontId="16" fillId="4" borderId="41" xfId="0" applyFont="1" applyFill="1" applyBorder="1" applyAlignment="1">
      <alignment horizontal="center" vertical="center"/>
    </xf>
    <xf numFmtId="0" fontId="16" fillId="10" borderId="1" xfId="0" applyFont="1" applyFill="1" applyBorder="1" applyAlignment="1">
      <alignment horizontal="center" vertical="center"/>
    </xf>
    <xf numFmtId="0" fontId="16" fillId="3" borderId="41" xfId="0" applyFont="1" applyFill="1" applyBorder="1" applyAlignment="1">
      <alignment vertical="center" shrinkToFit="1"/>
    </xf>
    <xf numFmtId="0" fontId="48" fillId="0" borderId="0" xfId="0" applyFont="1">
      <alignment vertical="center"/>
    </xf>
    <xf numFmtId="0" fontId="16" fillId="4" borderId="15" xfId="0" applyFont="1" applyFill="1" applyBorder="1" applyAlignment="1">
      <alignment vertical="center" wrapText="1" shrinkToFit="1"/>
    </xf>
    <xf numFmtId="0" fontId="16" fillId="4" borderId="15" xfId="0" applyFont="1" applyFill="1" applyBorder="1" applyAlignment="1">
      <alignment vertical="center" wrapText="1"/>
    </xf>
    <xf numFmtId="178" fontId="16" fillId="4" borderId="15" xfId="0" applyNumberFormat="1" applyFont="1" applyFill="1" applyBorder="1" applyAlignment="1">
      <alignment horizontal="right" vertical="center" shrinkToFit="1"/>
    </xf>
    <xf numFmtId="0" fontId="16" fillId="12" borderId="15" xfId="0" applyFont="1" applyFill="1" applyBorder="1">
      <alignment vertical="center"/>
    </xf>
    <xf numFmtId="0" fontId="16" fillId="12" borderId="15" xfId="0" applyFont="1" applyFill="1" applyBorder="1" applyAlignment="1">
      <alignment vertical="center" shrinkToFit="1"/>
    </xf>
    <xf numFmtId="178" fontId="16" fillId="12" borderId="15" xfId="0" applyNumberFormat="1" applyFont="1" applyFill="1" applyBorder="1" applyAlignment="1">
      <alignment horizontal="right" vertical="center" shrinkToFit="1"/>
    </xf>
    <xf numFmtId="178" fontId="16" fillId="12" borderId="15" xfId="0" applyNumberFormat="1" applyFont="1" applyFill="1" applyBorder="1" applyAlignment="1">
      <alignment horizontal="right" vertical="center"/>
    </xf>
    <xf numFmtId="178" fontId="16" fillId="12" borderId="15" xfId="0" applyNumberFormat="1" applyFont="1" applyFill="1" applyBorder="1">
      <alignment vertical="center"/>
    </xf>
    <xf numFmtId="0" fontId="16" fillId="12" borderId="39" xfId="0" applyFont="1" applyFill="1" applyBorder="1">
      <alignment vertical="center"/>
    </xf>
    <xf numFmtId="0" fontId="16" fillId="2" borderId="28" xfId="3" applyFont="1" applyFill="1" applyBorder="1">
      <alignment vertical="center"/>
    </xf>
    <xf numFmtId="0" fontId="16" fillId="11" borderId="48" xfId="3" applyFont="1" applyFill="1" applyBorder="1">
      <alignment vertical="center"/>
    </xf>
    <xf numFmtId="0" fontId="16" fillId="11" borderId="41" xfId="3" applyFont="1" applyFill="1" applyBorder="1">
      <alignment vertical="center"/>
    </xf>
    <xf numFmtId="0" fontId="16" fillId="11" borderId="32" xfId="3" applyFont="1" applyFill="1" applyBorder="1">
      <alignment vertical="center"/>
    </xf>
    <xf numFmtId="0" fontId="16" fillId="11" borderId="16" xfId="3" applyFont="1" applyFill="1" applyBorder="1">
      <alignment vertical="center"/>
    </xf>
    <xf numFmtId="0" fontId="16" fillId="2" borderId="104" xfId="3" applyFont="1" applyFill="1" applyBorder="1">
      <alignment vertical="center"/>
    </xf>
    <xf numFmtId="0" fontId="16" fillId="11" borderId="106" xfId="3" applyFont="1" applyFill="1" applyBorder="1">
      <alignment vertical="center"/>
    </xf>
    <xf numFmtId="0" fontId="16" fillId="2" borderId="119" xfId="3" applyFont="1" applyFill="1" applyBorder="1" applyAlignment="1">
      <alignment horizontal="center" vertical="center"/>
    </xf>
    <xf numFmtId="0" fontId="16" fillId="2" borderId="117" xfId="3" applyFont="1" applyFill="1" applyBorder="1" applyAlignment="1">
      <alignment horizontal="center" vertical="center"/>
    </xf>
    <xf numFmtId="177" fontId="16" fillId="2" borderId="117" xfId="3" applyNumberFormat="1" applyFont="1" applyFill="1" applyBorder="1" applyAlignment="1">
      <alignment horizontal="center" vertical="center"/>
    </xf>
    <xf numFmtId="177" fontId="16" fillId="2" borderId="116" xfId="3" applyNumberFormat="1" applyFont="1" applyFill="1" applyBorder="1" applyAlignment="1">
      <alignment horizontal="center" vertical="center"/>
    </xf>
    <xf numFmtId="0" fontId="16" fillId="2" borderId="115" xfId="3" applyFont="1" applyFill="1" applyBorder="1" applyAlignment="1">
      <alignment horizontal="center" vertical="center"/>
    </xf>
    <xf numFmtId="177" fontId="16" fillId="2" borderId="115" xfId="3" applyNumberFormat="1" applyFont="1" applyFill="1" applyBorder="1" applyAlignment="1">
      <alignment horizontal="center" vertical="center"/>
    </xf>
    <xf numFmtId="177" fontId="16" fillId="2" borderId="38" xfId="3" applyNumberFormat="1" applyFont="1" applyFill="1" applyBorder="1" applyAlignment="1">
      <alignment horizontal="center" vertical="center"/>
    </xf>
    <xf numFmtId="0" fontId="16" fillId="2" borderId="28" xfId="3" applyFont="1" applyFill="1" applyBorder="1" applyAlignment="1">
      <alignment vertical="center" textRotation="255"/>
    </xf>
    <xf numFmtId="0" fontId="16" fillId="11" borderId="32" xfId="3" applyFont="1" applyFill="1" applyBorder="1" applyAlignment="1">
      <alignment horizontal="left" vertical="center"/>
    </xf>
    <xf numFmtId="0" fontId="16" fillId="11" borderId="15" xfId="3" applyFont="1" applyFill="1" applyBorder="1" applyAlignment="1">
      <alignment horizontal="center" vertical="center" textRotation="255"/>
    </xf>
    <xf numFmtId="0" fontId="16" fillId="11" borderId="15" xfId="3" applyFont="1" applyFill="1" applyBorder="1" applyAlignment="1">
      <alignment horizontal="center" vertical="center"/>
    </xf>
    <xf numFmtId="177" fontId="16" fillId="11" borderId="15" xfId="3" applyNumberFormat="1" applyFont="1" applyFill="1" applyBorder="1" applyAlignment="1">
      <alignment horizontal="center" vertical="center"/>
    </xf>
    <xf numFmtId="177" fontId="16" fillId="11" borderId="50" xfId="3" applyNumberFormat="1" applyFont="1" applyFill="1" applyBorder="1" applyAlignment="1">
      <alignment horizontal="center" vertical="center"/>
    </xf>
    <xf numFmtId="0" fontId="16" fillId="11" borderId="16" xfId="3" applyFont="1" applyFill="1" applyBorder="1" applyAlignment="1">
      <alignment horizontal="left" vertical="center"/>
    </xf>
    <xf numFmtId="0" fontId="40" fillId="4" borderId="32" xfId="3" applyFont="1" applyFill="1" applyBorder="1" applyAlignment="1">
      <alignment horizontal="left" vertical="center"/>
    </xf>
    <xf numFmtId="0" fontId="16" fillId="4" borderId="15" xfId="3" applyFont="1" applyFill="1" applyBorder="1" applyAlignment="1">
      <alignment horizontal="center" vertical="center"/>
    </xf>
    <xf numFmtId="0" fontId="40" fillId="4" borderId="16" xfId="3" applyFont="1" applyFill="1" applyBorder="1" applyAlignment="1">
      <alignment horizontal="left" vertical="center"/>
    </xf>
    <xf numFmtId="0" fontId="16" fillId="4" borderId="1" xfId="3" applyFont="1" applyFill="1" applyBorder="1" applyAlignment="1">
      <alignment horizontal="right" vertical="center"/>
    </xf>
    <xf numFmtId="0" fontId="16" fillId="4" borderId="16" xfId="3" applyFont="1" applyFill="1" applyBorder="1" applyAlignment="1">
      <alignment vertical="center" textRotation="255" shrinkToFit="1"/>
    </xf>
    <xf numFmtId="0" fontId="16" fillId="4" borderId="47" xfId="3" applyFont="1" applyFill="1" applyBorder="1" applyAlignment="1">
      <alignment horizontal="center" vertical="center"/>
    </xf>
    <xf numFmtId="0" fontId="16" fillId="4" borderId="118" xfId="3" applyFont="1" applyFill="1" applyBorder="1" applyAlignment="1">
      <alignment horizontal="center" vertical="center"/>
    </xf>
    <xf numFmtId="0" fontId="16" fillId="4" borderId="60" xfId="3" applyFont="1" applyFill="1" applyBorder="1" applyAlignment="1">
      <alignment horizontal="center" vertical="center"/>
    </xf>
    <xf numFmtId="0" fontId="16" fillId="4" borderId="21" xfId="3" applyFont="1" applyFill="1" applyBorder="1" applyAlignment="1">
      <alignment horizontal="center" vertical="center"/>
    </xf>
    <xf numFmtId="0" fontId="16" fillId="4" borderId="52" xfId="3" applyFont="1" applyFill="1" applyBorder="1" applyAlignment="1">
      <alignment horizontal="center" vertical="center"/>
    </xf>
    <xf numFmtId="0" fontId="16" fillId="4" borderId="17" xfId="3" applyFont="1" applyFill="1" applyBorder="1" applyAlignment="1">
      <alignment vertical="center" textRotation="255" shrinkToFit="1"/>
    </xf>
    <xf numFmtId="0" fontId="16" fillId="4" borderId="61" xfId="3" applyFont="1" applyFill="1" applyBorder="1" applyAlignment="1">
      <alignment horizontal="center" vertical="center"/>
    </xf>
    <xf numFmtId="189" fontId="16" fillId="4" borderId="79" xfId="1" applyNumberFormat="1" applyFont="1" applyFill="1" applyBorder="1" applyAlignment="1" applyProtection="1">
      <alignment horizontal="center" vertical="center"/>
    </xf>
    <xf numFmtId="180" fontId="16" fillId="3" borderId="188" xfId="3" applyNumberFormat="1" applyFont="1" applyFill="1" applyBorder="1" applyAlignment="1">
      <alignment vertical="top"/>
    </xf>
    <xf numFmtId="0" fontId="16" fillId="4" borderId="72" xfId="3" applyFont="1" applyFill="1" applyBorder="1" applyAlignment="1">
      <alignment horizontal="center" vertical="center"/>
    </xf>
    <xf numFmtId="180" fontId="16" fillId="3" borderId="68" xfId="3" applyNumberFormat="1" applyFont="1" applyFill="1" applyBorder="1">
      <alignment vertical="center"/>
    </xf>
    <xf numFmtId="0" fontId="16" fillId="4" borderId="16" xfId="3" applyFont="1" applyFill="1" applyBorder="1" applyAlignment="1">
      <alignment vertical="center" textRotation="255"/>
    </xf>
    <xf numFmtId="0" fontId="16" fillId="4" borderId="42" xfId="3" applyFont="1" applyFill="1" applyBorder="1" applyAlignment="1">
      <alignment horizontal="center" vertical="center"/>
    </xf>
    <xf numFmtId="0" fontId="16" fillId="4" borderId="43" xfId="3" applyFont="1" applyFill="1" applyBorder="1" applyAlignment="1">
      <alignment horizontal="center" vertical="center"/>
    </xf>
    <xf numFmtId="177" fontId="16" fillId="4" borderId="56" xfId="3" applyNumberFormat="1" applyFont="1" applyFill="1" applyBorder="1" applyAlignment="1">
      <alignment horizontal="center" vertical="center"/>
    </xf>
    <xf numFmtId="177" fontId="16" fillId="4" borderId="109" xfId="3" applyNumberFormat="1" applyFont="1" applyFill="1" applyBorder="1" applyAlignment="1">
      <alignment horizontal="center" vertical="center"/>
    </xf>
    <xf numFmtId="0" fontId="16" fillId="11" borderId="16" xfId="3" applyFont="1" applyFill="1" applyBorder="1" applyAlignment="1">
      <alignment vertical="center" textRotation="255"/>
    </xf>
    <xf numFmtId="0" fontId="16" fillId="4" borderId="3" xfId="3" applyFont="1" applyFill="1" applyBorder="1" applyAlignment="1">
      <alignment horizontal="center" vertical="center"/>
    </xf>
    <xf numFmtId="38" fontId="16" fillId="3" borderId="8" xfId="3" applyNumberFormat="1" applyFont="1" applyFill="1" applyBorder="1">
      <alignment vertical="center"/>
    </xf>
    <xf numFmtId="177" fontId="16" fillId="3" borderId="113" xfId="3" applyNumberFormat="1" applyFont="1" applyFill="1" applyBorder="1" applyAlignment="1">
      <alignment vertical="top"/>
    </xf>
    <xf numFmtId="0" fontId="16" fillId="4" borderId="12" xfId="3" applyFont="1" applyFill="1" applyBorder="1" applyAlignment="1">
      <alignment horizontal="center" vertical="center"/>
    </xf>
    <xf numFmtId="38" fontId="16" fillId="3" borderId="9" xfId="3" applyNumberFormat="1" applyFont="1" applyFill="1" applyBorder="1">
      <alignment vertical="center"/>
    </xf>
    <xf numFmtId="177" fontId="52" fillId="3" borderId="112" xfId="3" applyNumberFormat="1" applyFont="1" applyFill="1" applyBorder="1" applyAlignment="1">
      <alignment vertical="top"/>
    </xf>
    <xf numFmtId="177" fontId="16" fillId="3" borderId="112" xfId="3" applyNumberFormat="1" applyFont="1" applyFill="1" applyBorder="1" applyAlignment="1">
      <alignment vertical="top"/>
    </xf>
    <xf numFmtId="0" fontId="16" fillId="4" borderId="24" xfId="3" applyFont="1" applyFill="1" applyBorder="1" applyAlignment="1">
      <alignment horizontal="center" vertical="center"/>
    </xf>
    <xf numFmtId="0" fontId="16" fillId="4" borderId="18" xfId="3" applyFont="1" applyFill="1" applyBorder="1">
      <alignment vertical="center"/>
    </xf>
    <xf numFmtId="0" fontId="16" fillId="4" borderId="18" xfId="3" applyFont="1" applyFill="1" applyBorder="1" applyAlignment="1">
      <alignment horizontal="center" vertical="center"/>
    </xf>
    <xf numFmtId="0" fontId="16" fillId="4" borderId="25" xfId="3" applyFont="1" applyFill="1" applyBorder="1" applyAlignment="1">
      <alignment vertical="center" textRotation="255"/>
    </xf>
    <xf numFmtId="38" fontId="16" fillId="3" borderId="14" xfId="3" applyNumberFormat="1" applyFont="1" applyFill="1" applyBorder="1">
      <alignment vertical="center"/>
    </xf>
    <xf numFmtId="177" fontId="16" fillId="3" borderId="30" xfId="3" applyNumberFormat="1" applyFont="1" applyFill="1" applyBorder="1" applyAlignment="1">
      <alignment vertical="top"/>
    </xf>
    <xf numFmtId="0" fontId="16" fillId="11" borderId="25" xfId="3" applyFont="1" applyFill="1" applyBorder="1" applyAlignment="1">
      <alignment vertical="center" textRotation="255"/>
    </xf>
    <xf numFmtId="0" fontId="16" fillId="4" borderId="40" xfId="3" applyFont="1" applyFill="1" applyBorder="1" applyAlignment="1">
      <alignment vertical="center" textRotation="255"/>
    </xf>
    <xf numFmtId="0" fontId="16" fillId="4" borderId="68" xfId="3" applyFont="1" applyFill="1" applyBorder="1" applyAlignment="1">
      <alignment vertical="center" textRotation="255"/>
    </xf>
    <xf numFmtId="177" fontId="16" fillId="3" borderId="38" xfId="3" applyNumberFormat="1" applyFont="1" applyFill="1" applyBorder="1" applyAlignment="1">
      <alignment vertical="top"/>
    </xf>
    <xf numFmtId="38" fontId="16" fillId="4" borderId="15" xfId="3" applyNumberFormat="1" applyFont="1" applyFill="1" applyBorder="1">
      <alignment vertical="center"/>
    </xf>
    <xf numFmtId="177" fontId="16" fillId="4" borderId="50" xfId="3" applyNumberFormat="1" applyFont="1" applyFill="1" applyBorder="1" applyAlignment="1">
      <alignment vertical="top"/>
    </xf>
    <xf numFmtId="0" fontId="16" fillId="11" borderId="61" xfId="3" applyFont="1" applyFill="1" applyBorder="1" applyAlignment="1">
      <alignment vertical="center" textRotation="255"/>
    </xf>
    <xf numFmtId="0" fontId="16" fillId="4" borderId="61" xfId="3" applyFont="1" applyFill="1" applyBorder="1" applyAlignment="1">
      <alignment vertical="center" textRotation="255"/>
    </xf>
    <xf numFmtId="0" fontId="16" fillId="11" borderId="15" xfId="3" applyFont="1" applyFill="1" applyBorder="1" applyAlignment="1">
      <alignment horizontal="left" vertical="center"/>
    </xf>
    <xf numFmtId="177" fontId="16" fillId="11" borderId="15" xfId="3" applyNumberFormat="1" applyFont="1" applyFill="1" applyBorder="1" applyAlignment="1">
      <alignment horizontal="left" vertical="center"/>
    </xf>
    <xf numFmtId="177" fontId="16" fillId="11" borderId="29" xfId="3" applyNumberFormat="1" applyFont="1" applyFill="1" applyBorder="1" applyAlignment="1">
      <alignment horizontal="right" vertical="top"/>
    </xf>
    <xf numFmtId="0" fontId="16" fillId="4" borderId="15" xfId="3" applyFont="1" applyFill="1" applyBorder="1" applyAlignment="1">
      <alignment horizontal="left" vertical="center"/>
    </xf>
    <xf numFmtId="177" fontId="16" fillId="4" borderId="15" xfId="3" applyNumberFormat="1" applyFont="1" applyFill="1" applyBorder="1" applyAlignment="1">
      <alignment horizontal="left" vertical="center"/>
    </xf>
    <xf numFmtId="177" fontId="16" fillId="4" borderId="29" xfId="3" applyNumberFormat="1" applyFont="1" applyFill="1" applyBorder="1" applyAlignment="1">
      <alignment horizontal="right" vertical="top"/>
    </xf>
    <xf numFmtId="0" fontId="16" fillId="4" borderId="17" xfId="3" applyFont="1" applyFill="1" applyBorder="1" applyAlignment="1">
      <alignment vertical="center" textRotation="255"/>
    </xf>
    <xf numFmtId="0" fontId="40" fillId="4" borderId="32" xfId="3" applyFont="1" applyFill="1" applyBorder="1">
      <alignment vertical="center"/>
    </xf>
    <xf numFmtId="177" fontId="16" fillId="4" borderId="15" xfId="3" applyNumberFormat="1" applyFont="1" applyFill="1" applyBorder="1">
      <alignment vertical="center"/>
    </xf>
    <xf numFmtId="177" fontId="16" fillId="4" borderId="30" xfId="3" applyNumberFormat="1" applyFont="1" applyFill="1" applyBorder="1" applyAlignment="1">
      <alignment horizontal="right" vertical="top"/>
    </xf>
    <xf numFmtId="177" fontId="16" fillId="4" borderId="29" xfId="3" applyNumberFormat="1" applyFont="1" applyFill="1" applyBorder="1" applyAlignment="1">
      <alignment vertical="top"/>
    </xf>
    <xf numFmtId="0" fontId="16" fillId="2" borderId="104" xfId="3" applyFont="1" applyFill="1" applyBorder="1" applyAlignment="1">
      <alignment vertical="center" textRotation="255"/>
    </xf>
    <xf numFmtId="0" fontId="16" fillId="11" borderId="106" xfId="3" applyFont="1" applyFill="1" applyBorder="1" applyAlignment="1">
      <alignment vertical="center" textRotation="255"/>
    </xf>
    <xf numFmtId="0" fontId="16" fillId="4" borderId="106" xfId="3" applyFont="1" applyFill="1" applyBorder="1" applyAlignment="1">
      <alignment vertical="center" textRotation="255" shrinkToFit="1"/>
    </xf>
    <xf numFmtId="0" fontId="31" fillId="0" borderId="0" xfId="5" applyFont="1" applyAlignment="1">
      <alignment vertical="center"/>
    </xf>
    <xf numFmtId="0" fontId="30" fillId="0" borderId="0" xfId="5" applyFont="1" applyAlignment="1">
      <alignment vertical="center"/>
    </xf>
    <xf numFmtId="0" fontId="31" fillId="4" borderId="43" xfId="5" applyFont="1" applyFill="1" applyBorder="1" applyAlignment="1">
      <alignment horizontal="center" vertical="center"/>
    </xf>
    <xf numFmtId="180" fontId="31" fillId="3" borderId="14" xfId="4" applyNumberFormat="1" applyFont="1" applyFill="1" applyBorder="1" applyAlignment="1" applyProtection="1">
      <alignment vertical="center"/>
    </xf>
    <xf numFmtId="180" fontId="31" fillId="3" borderId="95" xfId="4" applyNumberFormat="1" applyFont="1" applyFill="1" applyBorder="1" applyAlignment="1" applyProtection="1">
      <alignment vertical="center"/>
    </xf>
    <xf numFmtId="38" fontId="31" fillId="4" borderId="14" xfId="6" applyFont="1" applyFill="1" applyBorder="1" applyAlignment="1" applyProtection="1">
      <alignment horizontal="center" vertical="center" wrapText="1"/>
    </xf>
    <xf numFmtId="38" fontId="31" fillId="4" borderId="11" xfId="6" applyFont="1" applyFill="1" applyBorder="1" applyAlignment="1" applyProtection="1">
      <alignment horizontal="center" vertical="center"/>
    </xf>
    <xf numFmtId="38" fontId="31" fillId="3" borderId="102" xfId="6" applyFont="1" applyFill="1" applyBorder="1" applyAlignment="1" applyProtection="1">
      <alignment horizontal="right" vertical="center"/>
    </xf>
    <xf numFmtId="38" fontId="31" fillId="4" borderId="12" xfId="6" applyFont="1" applyFill="1" applyBorder="1" applyAlignment="1" applyProtection="1">
      <alignment horizontal="center" vertical="center"/>
    </xf>
    <xf numFmtId="38" fontId="31" fillId="3" borderId="5" xfId="6" applyFont="1" applyFill="1" applyBorder="1" applyAlignment="1" applyProtection="1">
      <alignment horizontal="right" vertical="center"/>
    </xf>
    <xf numFmtId="0" fontId="31" fillId="4" borderId="83" xfId="5" applyFont="1" applyFill="1" applyBorder="1" applyAlignment="1">
      <alignment vertical="center"/>
    </xf>
    <xf numFmtId="38" fontId="31" fillId="4" borderId="18" xfId="6" applyFont="1" applyFill="1" applyBorder="1" applyAlignment="1" applyProtection="1">
      <alignment horizontal="center" vertical="center"/>
    </xf>
    <xf numFmtId="38" fontId="31" fillId="3" borderId="14" xfId="6" applyFont="1" applyFill="1" applyBorder="1" applyAlignment="1" applyProtection="1">
      <alignment horizontal="right" vertical="center"/>
    </xf>
    <xf numFmtId="0" fontId="30" fillId="0" borderId="0" xfId="5" applyFont="1" applyAlignment="1">
      <alignment horizontal="center" vertical="center"/>
    </xf>
    <xf numFmtId="0" fontId="30" fillId="0" borderId="0" xfId="5" applyFont="1" applyAlignment="1">
      <alignment horizontal="right" vertical="center"/>
    </xf>
    <xf numFmtId="38" fontId="30" fillId="0" borderId="0" xfId="5" applyNumberFormat="1" applyFont="1" applyAlignment="1">
      <alignment vertical="center"/>
    </xf>
    <xf numFmtId="192" fontId="29" fillId="3" borderId="87" xfId="0" applyNumberFormat="1" applyFont="1" applyFill="1" applyBorder="1" applyAlignment="1">
      <alignment horizontal="center" vertical="center" wrapText="1"/>
    </xf>
    <xf numFmtId="0" fontId="30" fillId="0" borderId="0" xfId="5" applyFont="1" applyAlignment="1">
      <alignment vertical="center" shrinkToFit="1"/>
    </xf>
    <xf numFmtId="183" fontId="31" fillId="3" borderId="14" xfId="5" applyNumberFormat="1" applyFont="1" applyFill="1" applyBorder="1" applyAlignment="1">
      <alignment horizontal="center" vertical="center" wrapText="1"/>
    </xf>
    <xf numFmtId="0" fontId="60" fillId="0" borderId="0" xfId="5" applyFont="1" applyAlignment="1">
      <alignment vertical="center"/>
    </xf>
    <xf numFmtId="0" fontId="61" fillId="0" borderId="0" xfId="5" applyFont="1" applyAlignment="1">
      <alignment vertical="center"/>
    </xf>
    <xf numFmtId="38" fontId="31" fillId="0" borderId="0" xfId="5" applyNumberFormat="1" applyFont="1" applyAlignment="1">
      <alignment vertical="center"/>
    </xf>
    <xf numFmtId="178" fontId="31" fillId="3" borderId="94" xfId="5" applyNumberFormat="1" applyFont="1" applyFill="1" applyBorder="1" applyAlignment="1">
      <alignment vertical="center" shrinkToFit="1"/>
    </xf>
    <xf numFmtId="184" fontId="31" fillId="0" borderId="0" xfId="5" applyNumberFormat="1" applyFont="1" applyAlignment="1">
      <alignment vertical="center"/>
    </xf>
    <xf numFmtId="180" fontId="31" fillId="3" borderId="14" xfId="5" applyNumberFormat="1" applyFont="1" applyFill="1" applyBorder="1" applyAlignment="1">
      <alignment vertical="center" shrinkToFit="1"/>
    </xf>
    <xf numFmtId="180" fontId="31" fillId="0" borderId="0" xfId="5" applyNumberFormat="1" applyFont="1" applyAlignment="1">
      <alignment vertical="center"/>
    </xf>
    <xf numFmtId="180" fontId="31" fillId="3" borderId="95" xfId="5" applyNumberFormat="1" applyFont="1" applyFill="1" applyBorder="1" applyAlignment="1">
      <alignment vertical="center" shrinkToFit="1"/>
    </xf>
    <xf numFmtId="0" fontId="16" fillId="4" borderId="65" xfId="0" applyFont="1" applyFill="1" applyBorder="1" applyAlignment="1">
      <alignment horizontal="center" vertical="center" textRotation="255"/>
    </xf>
    <xf numFmtId="0" fontId="16" fillId="4" borderId="66" xfId="0" applyFont="1" applyFill="1" applyBorder="1" applyAlignment="1">
      <alignment horizontal="center" vertical="center" textRotation="255"/>
    </xf>
    <xf numFmtId="0" fontId="16" fillId="4" borderId="190" xfId="0" applyFont="1" applyFill="1" applyBorder="1" applyAlignment="1">
      <alignment horizontal="center" vertical="center" textRotation="255"/>
    </xf>
    <xf numFmtId="176" fontId="41" fillId="5" borderId="3" xfId="3" applyNumberFormat="1" applyFont="1" applyFill="1" applyBorder="1" applyAlignment="1">
      <alignment horizontal="center" vertical="center"/>
    </xf>
    <xf numFmtId="176" fontId="65" fillId="5" borderId="3" xfId="3" applyNumberFormat="1" applyFont="1" applyFill="1" applyBorder="1" applyAlignment="1">
      <alignment horizontal="center" vertical="center"/>
    </xf>
    <xf numFmtId="0" fontId="40" fillId="0" borderId="0" xfId="3" applyFont="1" applyAlignment="1">
      <alignment vertical="top" wrapText="1"/>
    </xf>
    <xf numFmtId="185" fontId="41" fillId="0" borderId="13" xfId="3" applyNumberFormat="1" applyFont="1" applyBorder="1" applyAlignment="1" applyProtection="1">
      <alignment horizontal="right" vertical="center"/>
      <protection locked="0"/>
    </xf>
    <xf numFmtId="185" fontId="41" fillId="0" borderId="7" xfId="3" applyNumberFormat="1" applyFont="1" applyBorder="1" applyAlignment="1" applyProtection="1">
      <alignment horizontal="right" vertical="center"/>
      <protection locked="0"/>
    </xf>
    <xf numFmtId="0" fontId="16" fillId="4" borderId="41" xfId="0" applyFont="1" applyFill="1" applyBorder="1">
      <alignment vertical="center"/>
    </xf>
    <xf numFmtId="0" fontId="16" fillId="12" borderId="41" xfId="0" applyFont="1" applyFill="1" applyBorder="1">
      <alignment vertical="center"/>
    </xf>
    <xf numFmtId="0" fontId="16" fillId="2" borderId="0" xfId="0" applyFont="1" applyFill="1">
      <alignment vertical="center"/>
    </xf>
    <xf numFmtId="0" fontId="16" fillId="2" borderId="26" xfId="0" applyFont="1" applyFill="1" applyBorder="1">
      <alignment vertical="center"/>
    </xf>
    <xf numFmtId="193" fontId="68" fillId="4" borderId="4" xfId="4" applyNumberFormat="1" applyFont="1" applyFill="1" applyBorder="1" applyAlignment="1" applyProtection="1">
      <alignment horizontal="center" vertical="center"/>
    </xf>
    <xf numFmtId="0" fontId="31" fillId="0" borderId="0" xfId="5" applyFont="1"/>
    <xf numFmtId="190" fontId="31" fillId="3" borderId="14" xfId="5" applyNumberFormat="1" applyFont="1" applyFill="1" applyBorder="1" applyAlignment="1">
      <alignment vertical="center"/>
    </xf>
    <xf numFmtId="0" fontId="69" fillId="2" borderId="16" xfId="0" applyFont="1" applyFill="1" applyBorder="1">
      <alignment vertical="center"/>
    </xf>
    <xf numFmtId="0" fontId="70" fillId="2" borderId="16" xfId="0" applyFont="1" applyFill="1" applyBorder="1">
      <alignment vertical="center"/>
    </xf>
    <xf numFmtId="0" fontId="3" fillId="0" borderId="0" xfId="7" applyFont="1">
      <alignment vertical="center"/>
    </xf>
    <xf numFmtId="0" fontId="2" fillId="0" borderId="0" xfId="7" applyFont="1">
      <alignment vertical="center"/>
    </xf>
    <xf numFmtId="0" fontId="71" fillId="0" borderId="0" xfId="7" applyFont="1">
      <alignment vertical="center"/>
    </xf>
    <xf numFmtId="0" fontId="40" fillId="0" borderId="0" xfId="0" applyFont="1" applyAlignment="1">
      <alignment vertical="top" wrapText="1"/>
    </xf>
    <xf numFmtId="185" fontId="31" fillId="0" borderId="7" xfId="6" applyNumberFormat="1" applyFont="1" applyFill="1" applyBorder="1" applyAlignment="1" applyProtection="1">
      <alignment horizontal="center" vertical="center"/>
      <protection locked="0"/>
    </xf>
    <xf numFmtId="178" fontId="16" fillId="3" borderId="115" xfId="0" applyNumberFormat="1" applyFont="1" applyFill="1" applyBorder="1" applyAlignment="1">
      <alignment horizontal="right" vertical="center"/>
    </xf>
    <xf numFmtId="0" fontId="73" fillId="0" borderId="0" xfId="0" applyFont="1" applyProtection="1">
      <alignment vertical="center"/>
      <protection locked="0"/>
    </xf>
    <xf numFmtId="0" fontId="54" fillId="0" borderId="0" xfId="0" applyFont="1" applyProtection="1">
      <alignment vertical="center"/>
      <protection locked="0"/>
    </xf>
    <xf numFmtId="0" fontId="54" fillId="0" borderId="0" xfId="0" applyFont="1" applyAlignment="1">
      <alignment vertical="top"/>
    </xf>
    <xf numFmtId="0" fontId="54" fillId="0" borderId="0" xfId="3" applyFont="1" applyAlignment="1" applyProtection="1">
      <alignment horizontal="left" vertical="center"/>
      <protection locked="0"/>
    </xf>
    <xf numFmtId="0" fontId="64" fillId="0" borderId="0" xfId="0" applyFont="1">
      <alignment vertical="center"/>
    </xf>
    <xf numFmtId="0" fontId="16" fillId="0" borderId="0" xfId="3" applyFont="1" applyAlignment="1" applyProtection="1">
      <alignment vertical="top"/>
      <protection locked="0"/>
    </xf>
    <xf numFmtId="0" fontId="54" fillId="0" borderId="0" xfId="3" applyFont="1" applyAlignment="1" applyProtection="1">
      <alignment vertical="top"/>
      <protection locked="0"/>
    </xf>
    <xf numFmtId="180" fontId="16" fillId="3" borderId="81" xfId="0" applyNumberFormat="1" applyFont="1" applyFill="1" applyBorder="1">
      <alignment vertical="center"/>
    </xf>
    <xf numFmtId="178" fontId="16" fillId="3" borderId="193" xfId="0" applyNumberFormat="1" applyFont="1" applyFill="1" applyBorder="1" applyAlignment="1">
      <alignment horizontal="right" vertical="center"/>
    </xf>
    <xf numFmtId="0" fontId="16" fillId="0" borderId="0" xfId="0" applyFont="1" applyAlignment="1">
      <alignment horizontal="center" vertical="center" shrinkToFit="1"/>
    </xf>
    <xf numFmtId="0" fontId="59" fillId="0" borderId="0" xfId="0" applyFont="1" applyAlignment="1">
      <alignment horizontal="center" vertical="center"/>
    </xf>
    <xf numFmtId="0" fontId="34" fillId="0" borderId="1" xfId="0" applyFont="1" applyBorder="1" applyAlignment="1" applyProtection="1">
      <alignment horizontal="left" vertical="center" wrapText="1"/>
      <protection locked="0"/>
    </xf>
    <xf numFmtId="0" fontId="34" fillId="13" borderId="48" xfId="0" applyFont="1" applyFill="1" applyBorder="1" applyProtection="1">
      <alignment vertical="center"/>
      <protection locked="0"/>
    </xf>
    <xf numFmtId="0" fontId="34" fillId="0" borderId="1" xfId="0" applyFont="1" applyBorder="1" applyAlignment="1" applyProtection="1">
      <alignment vertical="center" wrapText="1"/>
      <protection locked="0"/>
    </xf>
    <xf numFmtId="0" fontId="16" fillId="4" borderId="28" xfId="0" applyFont="1" applyFill="1" applyBorder="1" applyAlignment="1">
      <alignment horizontal="center" vertical="center" textRotation="255"/>
    </xf>
    <xf numFmtId="194" fontId="16" fillId="0" borderId="15" xfId="0" applyNumberFormat="1" applyFont="1" applyBorder="1" applyAlignment="1">
      <alignment horizontal="center" vertical="center" shrinkToFit="1"/>
    </xf>
    <xf numFmtId="0" fontId="34" fillId="14" borderId="1" xfId="0" applyFont="1" applyFill="1" applyBorder="1" applyAlignment="1" applyProtection="1">
      <alignment horizontal="left" vertical="center"/>
      <protection locked="0"/>
    </xf>
    <xf numFmtId="0" fontId="34" fillId="0" borderId="0" xfId="10" applyFont="1">
      <alignment vertical="center"/>
    </xf>
    <xf numFmtId="0" fontId="33" fillId="0" borderId="0" xfId="10" applyFont="1" applyAlignment="1">
      <alignment horizontal="center" vertical="center"/>
    </xf>
    <xf numFmtId="0" fontId="77" fillId="0" borderId="0" xfId="10" applyFont="1" applyAlignment="1">
      <alignment vertical="top"/>
    </xf>
    <xf numFmtId="0" fontId="78" fillId="0" borderId="0" xfId="11" applyFont="1">
      <alignment vertical="center"/>
    </xf>
    <xf numFmtId="0" fontId="41" fillId="0" borderId="0" xfId="11" applyFont="1">
      <alignment vertical="center"/>
    </xf>
    <xf numFmtId="0" fontId="41" fillId="0" borderId="0" xfId="10" applyFont="1">
      <alignment vertical="center"/>
    </xf>
    <xf numFmtId="0" fontId="41" fillId="0" borderId="0" xfId="10" applyFont="1" applyAlignment="1">
      <alignment horizontal="right" vertical="center"/>
    </xf>
    <xf numFmtId="0" fontId="79" fillId="0" borderId="0" xfId="11" applyFont="1">
      <alignment vertical="center"/>
    </xf>
    <xf numFmtId="0" fontId="41" fillId="0" borderId="0" xfId="10" applyFont="1" applyAlignment="1">
      <alignment horizontal="center" vertical="center"/>
    </xf>
    <xf numFmtId="0" fontId="41" fillId="0" borderId="0" xfId="11" applyFont="1" applyAlignment="1">
      <alignment horizontal="center" vertical="center"/>
    </xf>
    <xf numFmtId="0" fontId="41" fillId="0" borderId="9" xfId="11" applyFont="1" applyBorder="1" applyAlignment="1">
      <alignment horizontal="left" vertical="center"/>
    </xf>
    <xf numFmtId="0" fontId="41" fillId="0" borderId="36" xfId="11" applyFont="1" applyBorder="1" applyAlignment="1">
      <alignment horizontal="left" vertical="center"/>
    </xf>
    <xf numFmtId="0" fontId="41" fillId="0" borderId="51" xfId="11" applyFont="1" applyBorder="1" applyAlignment="1">
      <alignment horizontal="left" vertical="center"/>
    </xf>
    <xf numFmtId="0" fontId="41" fillId="0" borderId="0" xfId="10" applyFont="1" applyAlignment="1">
      <alignment vertical="center" wrapText="1"/>
    </xf>
    <xf numFmtId="0" fontId="34" fillId="0" borderId="0" xfId="11" applyFont="1">
      <alignment vertical="center"/>
    </xf>
    <xf numFmtId="0" fontId="33" fillId="0" borderId="0" xfId="11" applyFont="1" applyAlignment="1">
      <alignment horizontal="center" vertical="center"/>
    </xf>
    <xf numFmtId="0" fontId="77" fillId="0" borderId="0" xfId="11" applyFont="1" applyAlignment="1">
      <alignment vertical="top"/>
    </xf>
    <xf numFmtId="0" fontId="41" fillId="0" borderId="0" xfId="11" applyFont="1" applyAlignment="1">
      <alignment vertical="center" wrapText="1"/>
    </xf>
    <xf numFmtId="178" fontId="16" fillId="3" borderId="195" xfId="0" applyNumberFormat="1" applyFont="1" applyFill="1" applyBorder="1" applyAlignment="1">
      <alignment horizontal="right" vertical="center"/>
    </xf>
    <xf numFmtId="0" fontId="39" fillId="12" borderId="32" xfId="0" applyFont="1" applyFill="1" applyBorder="1">
      <alignment vertical="center"/>
    </xf>
    <xf numFmtId="0" fontId="70" fillId="2" borderId="17" xfId="0" applyFont="1" applyFill="1" applyBorder="1">
      <alignment vertical="center"/>
    </xf>
    <xf numFmtId="0" fontId="80" fillId="0" borderId="0" xfId="0" applyFont="1">
      <alignment vertical="center"/>
    </xf>
    <xf numFmtId="0" fontId="16" fillId="4" borderId="200" xfId="0" applyFont="1" applyFill="1" applyBorder="1" applyAlignment="1">
      <alignment horizontal="center" vertical="center" textRotation="255"/>
    </xf>
    <xf numFmtId="0" fontId="54" fillId="0" borderId="0" xfId="0" applyFont="1" applyAlignment="1">
      <alignment vertical="top" wrapText="1"/>
    </xf>
    <xf numFmtId="0" fontId="43" fillId="4" borderId="120" xfId="0" applyFont="1" applyFill="1" applyBorder="1" applyAlignment="1">
      <alignment horizontal="center" vertical="center" wrapText="1"/>
    </xf>
    <xf numFmtId="0" fontId="51" fillId="0" borderId="0" xfId="0" applyFont="1" applyAlignment="1">
      <alignment vertical="center" wrapText="1"/>
    </xf>
    <xf numFmtId="0" fontId="33" fillId="0" borderId="0" xfId="0" applyFont="1" applyAlignment="1">
      <alignment vertical="top" wrapText="1"/>
    </xf>
    <xf numFmtId="0" fontId="47" fillId="0" borderId="0" xfId="0" applyFont="1" applyAlignment="1">
      <alignment vertical="top" wrapText="1"/>
    </xf>
    <xf numFmtId="190" fontId="31" fillId="3" borderId="7" xfId="5" applyNumberFormat="1" applyFont="1" applyFill="1" applyBorder="1" applyAlignment="1">
      <alignment vertical="center"/>
    </xf>
    <xf numFmtId="0" fontId="34" fillId="10" borderId="1" xfId="0" applyFont="1" applyFill="1" applyBorder="1" applyProtection="1">
      <alignment vertical="center"/>
      <protection locked="0"/>
    </xf>
    <xf numFmtId="0" fontId="16" fillId="0" borderId="2" xfId="3" applyFont="1" applyBorder="1" applyAlignment="1" applyProtection="1">
      <alignment horizontal="left" vertical="center" wrapText="1"/>
      <protection locked="0"/>
    </xf>
    <xf numFmtId="0" fontId="16" fillId="0" borderId="20" xfId="3" applyFont="1" applyBorder="1" applyAlignment="1" applyProtection="1">
      <alignment horizontal="left" vertical="center" wrapText="1"/>
      <protection locked="0"/>
    </xf>
    <xf numFmtId="0" fontId="16" fillId="0" borderId="6" xfId="3" applyFont="1" applyBorder="1" applyAlignment="1" applyProtection="1">
      <alignment horizontal="left" vertical="center" wrapText="1"/>
      <protection locked="0"/>
    </xf>
    <xf numFmtId="0" fontId="16" fillId="0" borderId="31" xfId="3" applyFont="1" applyBorder="1" applyAlignment="1" applyProtection="1">
      <alignment horizontal="left" vertical="center" wrapText="1"/>
      <protection locked="0"/>
    </xf>
    <xf numFmtId="184" fontId="31" fillId="0" borderId="95" xfId="5" applyNumberFormat="1" applyFont="1" applyBorder="1" applyAlignment="1" applyProtection="1">
      <alignment vertical="center"/>
      <protection locked="0"/>
    </xf>
    <xf numFmtId="0" fontId="16" fillId="4" borderId="170" xfId="0" applyFont="1" applyFill="1" applyBorder="1" applyProtection="1">
      <alignment vertical="center"/>
      <protection locked="0"/>
    </xf>
    <xf numFmtId="0" fontId="16" fillId="4" borderId="171" xfId="0" applyFont="1" applyFill="1" applyBorder="1" applyProtection="1">
      <alignment vertical="center"/>
      <protection locked="0"/>
    </xf>
    <xf numFmtId="0" fontId="16" fillId="4" borderId="159" xfId="0" applyFont="1" applyFill="1" applyBorder="1" applyAlignment="1">
      <alignment horizontal="center" vertical="center"/>
    </xf>
    <xf numFmtId="0" fontId="16" fillId="0" borderId="15" xfId="0" applyFont="1" applyBorder="1">
      <alignment vertical="center"/>
    </xf>
    <xf numFmtId="0" fontId="16" fillId="0" borderId="15" xfId="0" applyFont="1" applyBorder="1" applyAlignment="1">
      <alignment vertical="center" textRotation="255"/>
    </xf>
    <xf numFmtId="0" fontId="16" fillId="0" borderId="15" xfId="0" applyFont="1" applyBorder="1" applyAlignment="1">
      <alignment vertical="center" shrinkToFit="1"/>
    </xf>
    <xf numFmtId="178" fontId="16" fillId="0" borderId="15" xfId="0" applyNumberFormat="1" applyFont="1" applyBorder="1" applyAlignment="1">
      <alignment horizontal="right" vertical="center" shrinkToFit="1"/>
    </xf>
    <xf numFmtId="178" fontId="16" fillId="0" borderId="15" xfId="0" applyNumberFormat="1" applyFont="1" applyBorder="1" applyAlignment="1">
      <alignment horizontal="right" vertical="center"/>
    </xf>
    <xf numFmtId="178" fontId="16" fillId="0" borderId="15" xfId="0" applyNumberFormat="1" applyFont="1" applyBorder="1">
      <alignment vertical="center"/>
    </xf>
    <xf numFmtId="178" fontId="16" fillId="0" borderId="15" xfId="4" applyNumberFormat="1" applyFont="1" applyFill="1" applyBorder="1" applyAlignment="1" applyProtection="1">
      <alignment horizontal="right" vertical="center"/>
    </xf>
    <xf numFmtId="0" fontId="34" fillId="0" borderId="15" xfId="0" applyFont="1" applyBorder="1" applyProtection="1">
      <alignment vertical="center"/>
      <protection locked="0"/>
    </xf>
    <xf numFmtId="0" fontId="16" fillId="0" borderId="2" xfId="3" applyFont="1" applyBorder="1" applyAlignment="1" applyProtection="1">
      <alignment horizontal="center" vertical="center" shrinkToFit="1"/>
      <protection locked="0"/>
    </xf>
    <xf numFmtId="0" fontId="16" fillId="0" borderId="20" xfId="3" applyFont="1" applyBorder="1" applyAlignment="1" applyProtection="1">
      <alignment horizontal="center" vertical="center" shrinkToFit="1"/>
      <protection locked="0"/>
    </xf>
    <xf numFmtId="191" fontId="16" fillId="0" borderId="76" xfId="3" applyNumberFormat="1" applyFont="1" applyBorder="1" applyProtection="1">
      <alignment vertical="center"/>
      <protection locked="0"/>
    </xf>
    <xf numFmtId="0" fontId="83" fillId="0" borderId="0" xfId="0" applyFont="1" applyAlignment="1">
      <alignment vertical="center" wrapText="1"/>
    </xf>
    <xf numFmtId="0" fontId="40" fillId="2" borderId="28" xfId="3" applyFont="1" applyFill="1" applyBorder="1">
      <alignment vertical="center"/>
    </xf>
    <xf numFmtId="0" fontId="16" fillId="2" borderId="0" xfId="3" applyFont="1" applyFill="1">
      <alignment vertical="center"/>
    </xf>
    <xf numFmtId="177" fontId="16" fillId="0" borderId="28" xfId="2" applyNumberFormat="1" applyFont="1" applyBorder="1" applyProtection="1">
      <alignment vertical="center"/>
      <protection locked="0"/>
    </xf>
    <xf numFmtId="0" fontId="16" fillId="4" borderId="151" xfId="0" applyFont="1" applyFill="1" applyBorder="1" applyAlignment="1">
      <alignment horizontal="center" vertical="center"/>
    </xf>
    <xf numFmtId="0" fontId="23" fillId="0" borderId="0" xfId="7" applyFont="1" applyAlignment="1">
      <alignment horizontal="left" vertical="center" shrinkToFit="1"/>
    </xf>
    <xf numFmtId="0" fontId="16" fillId="7" borderId="0" xfId="7" applyFont="1" applyFill="1" applyAlignment="1">
      <alignment horizontal="center" vertical="center"/>
    </xf>
    <xf numFmtId="0" fontId="10" fillId="6" borderId="0" xfId="7" applyFont="1" applyFill="1" applyAlignment="1">
      <alignment horizontal="center" vertical="center" wrapText="1"/>
    </xf>
    <xf numFmtId="0" fontId="18" fillId="7" borderId="0" xfId="7" applyFont="1" applyFill="1" applyAlignment="1">
      <alignment horizontal="right" vertical="center"/>
    </xf>
    <xf numFmtId="0" fontId="18" fillId="7" borderId="0" xfId="7" applyFont="1" applyFill="1" applyAlignment="1">
      <alignment horizontal="left" vertical="center"/>
    </xf>
    <xf numFmtId="0" fontId="19" fillId="8" borderId="0" xfId="7" applyFont="1" applyFill="1" applyAlignment="1">
      <alignment horizontal="center" vertical="center"/>
    </xf>
    <xf numFmtId="0" fontId="5" fillId="0" borderId="15" xfId="7" applyBorder="1" applyAlignment="1">
      <alignment horizontal="left" vertical="center"/>
    </xf>
    <xf numFmtId="0" fontId="26" fillId="7" borderId="0" xfId="7" applyFont="1" applyFill="1">
      <alignment vertical="center"/>
    </xf>
    <xf numFmtId="0" fontId="15" fillId="0" borderId="9" xfId="7" applyFont="1" applyBorder="1" applyAlignment="1">
      <alignment horizontal="center" vertical="center" shrinkToFit="1"/>
    </xf>
    <xf numFmtId="0" fontId="15" fillId="0" borderId="36" xfId="7" applyFont="1" applyBorder="1" applyAlignment="1">
      <alignment horizontal="center" vertical="center" shrinkToFit="1"/>
    </xf>
    <xf numFmtId="0" fontId="15" fillId="0" borderId="51" xfId="7" applyFont="1" applyBorder="1" applyAlignment="1">
      <alignment horizontal="center" vertical="center" shrinkToFit="1"/>
    </xf>
    <xf numFmtId="0" fontId="23" fillId="9" borderId="0" xfId="7" applyFont="1" applyFill="1" applyAlignment="1">
      <alignment vertical="center" wrapText="1" shrinkToFit="1"/>
    </xf>
    <xf numFmtId="0" fontId="23" fillId="9" borderId="40" xfId="7" applyFont="1" applyFill="1" applyBorder="1" applyAlignment="1">
      <alignment vertical="center" wrapText="1" shrinkToFit="1"/>
    </xf>
    <xf numFmtId="0" fontId="15" fillId="0" borderId="9" xfId="7" applyFont="1" applyBorder="1" applyAlignment="1">
      <alignment horizontal="left" vertical="center"/>
    </xf>
    <xf numFmtId="0" fontId="15" fillId="0" borderId="36" xfId="7" applyFont="1" applyBorder="1" applyAlignment="1">
      <alignment horizontal="left" vertical="center"/>
    </xf>
    <xf numFmtId="0" fontId="15" fillId="0" borderId="51" xfId="7" applyFont="1" applyBorder="1" applyAlignment="1">
      <alignment horizontal="left" vertical="center"/>
    </xf>
    <xf numFmtId="0" fontId="15" fillId="0" borderId="12" xfId="7" applyFont="1" applyBorder="1" applyAlignment="1">
      <alignment horizontal="center" vertical="center" shrinkToFit="1"/>
    </xf>
    <xf numFmtId="187" fontId="15" fillId="0" borderId="12" xfId="7" applyNumberFormat="1" applyFont="1" applyBorder="1" applyAlignment="1">
      <alignment horizontal="center" vertical="center"/>
    </xf>
    <xf numFmtId="0" fontId="35" fillId="0" borderId="0" xfId="0" applyFont="1" applyAlignment="1">
      <alignment horizontal="center" vertical="top" wrapText="1"/>
    </xf>
    <xf numFmtId="49" fontId="16" fillId="0" borderId="0" xfId="0" applyNumberFormat="1" applyFont="1" applyAlignment="1">
      <alignment horizontal="right" vertical="center"/>
    </xf>
    <xf numFmtId="0" fontId="36" fillId="0" borderId="0" xfId="0" applyFont="1">
      <alignment vertical="center"/>
    </xf>
    <xf numFmtId="0" fontId="16" fillId="4" borderId="41" xfId="0" applyFont="1" applyFill="1" applyBorder="1" applyAlignment="1">
      <alignment horizontal="left" vertical="center"/>
    </xf>
    <xf numFmtId="0" fontId="16" fillId="4" borderId="50" xfId="0" applyFont="1" applyFill="1" applyBorder="1" applyAlignment="1">
      <alignment horizontal="left" vertical="center"/>
    </xf>
    <xf numFmtId="0" fontId="16" fillId="5" borderId="145" xfId="0" applyFont="1" applyFill="1" applyBorder="1" applyAlignment="1">
      <alignment horizontal="center" vertical="center"/>
    </xf>
    <xf numFmtId="0" fontId="16" fillId="5" borderId="89" xfId="0" applyFont="1" applyFill="1" applyBorder="1" applyAlignment="1">
      <alignment horizontal="center" vertical="center"/>
    </xf>
    <xf numFmtId="0" fontId="16" fillId="5" borderId="157" xfId="0" applyFont="1" applyFill="1" applyBorder="1" applyAlignment="1">
      <alignment horizontal="center" vertical="center"/>
    </xf>
    <xf numFmtId="0" fontId="16" fillId="5" borderId="158" xfId="0" applyFont="1" applyFill="1" applyBorder="1" applyAlignment="1">
      <alignment horizontal="center" vertical="center"/>
    </xf>
    <xf numFmtId="0" fontId="16" fillId="0" borderId="48" xfId="0" applyFont="1" applyBorder="1" applyAlignment="1" applyProtection="1">
      <alignment horizontal="left" vertical="center" wrapText="1"/>
      <protection locked="0"/>
    </xf>
    <xf numFmtId="0" fontId="16" fillId="0" borderId="41" xfId="0" applyFont="1" applyBorder="1" applyAlignment="1" applyProtection="1">
      <alignment horizontal="left" vertical="center" wrapText="1"/>
      <protection locked="0"/>
    </xf>
    <xf numFmtId="0" fontId="16" fillId="0" borderId="49" xfId="0" applyFont="1" applyBorder="1" applyAlignment="1" applyProtection="1">
      <alignment horizontal="left" vertical="center" wrapText="1"/>
      <protection locked="0"/>
    </xf>
    <xf numFmtId="0" fontId="16" fillId="0" borderId="48" xfId="0" applyFont="1" applyBorder="1" applyAlignment="1" applyProtection="1">
      <alignment horizontal="left" vertical="center"/>
      <protection locked="0"/>
    </xf>
    <xf numFmtId="0" fontId="16" fillId="0" borderId="41" xfId="0" applyFont="1" applyBorder="1" applyAlignment="1" applyProtection="1">
      <alignment horizontal="left" vertical="center"/>
      <protection locked="0"/>
    </xf>
    <xf numFmtId="0" fontId="16" fillId="0" borderId="50" xfId="0" applyFont="1" applyBorder="1" applyAlignment="1" applyProtection="1">
      <alignment horizontal="left" vertical="center"/>
      <protection locked="0"/>
    </xf>
    <xf numFmtId="0" fontId="16" fillId="0" borderId="159" xfId="0" applyFont="1" applyBorder="1" applyAlignment="1" applyProtection="1">
      <alignment horizontal="left" vertical="center"/>
      <protection locked="0"/>
    </xf>
    <xf numFmtId="0" fontId="16" fillId="0" borderId="160" xfId="0" applyFont="1" applyBorder="1" applyAlignment="1" applyProtection="1">
      <alignment horizontal="left" vertical="center"/>
      <protection locked="0"/>
    </xf>
    <xf numFmtId="0" fontId="16" fillId="0" borderId="161" xfId="0" applyFont="1" applyBorder="1" applyAlignment="1" applyProtection="1">
      <alignment horizontal="left" vertical="center"/>
      <protection locked="0"/>
    </xf>
    <xf numFmtId="0" fontId="58" fillId="0" borderId="0" xfId="0" applyFont="1" applyAlignment="1">
      <alignment horizontal="left" vertical="center" wrapText="1"/>
    </xf>
    <xf numFmtId="0" fontId="33" fillId="0" borderId="0" xfId="0" applyFont="1" applyAlignment="1">
      <alignment horizontal="left" vertical="center"/>
    </xf>
    <xf numFmtId="196" fontId="33" fillId="0" borderId="0" xfId="0" applyNumberFormat="1" applyFont="1" applyAlignment="1">
      <alignment horizontal="right" vertical="center" indent="3"/>
    </xf>
    <xf numFmtId="0" fontId="33" fillId="0" borderId="159" xfId="0" applyFont="1" applyBorder="1" applyAlignment="1" applyProtection="1">
      <alignment horizontal="left" vertical="center"/>
      <protection locked="0"/>
    </xf>
    <xf numFmtId="0" fontId="33" fillId="0" borderId="160" xfId="0" applyFont="1" applyBorder="1" applyAlignment="1" applyProtection="1">
      <alignment horizontal="left" vertical="center"/>
      <protection locked="0"/>
    </xf>
    <xf numFmtId="0" fontId="33" fillId="0" borderId="161" xfId="0" applyFont="1" applyBorder="1" applyAlignment="1" applyProtection="1">
      <alignment horizontal="left" vertical="center"/>
      <protection locked="0"/>
    </xf>
    <xf numFmtId="0" fontId="63" fillId="0" borderId="156" xfId="0" applyFont="1" applyBorder="1" applyAlignment="1">
      <alignment horizontal="left" vertical="center" wrapText="1"/>
    </xf>
    <xf numFmtId="0" fontId="63" fillId="0" borderId="115" xfId="0" applyFont="1" applyBorder="1" applyAlignment="1">
      <alignment horizontal="left" vertical="center" wrapText="1"/>
    </xf>
    <xf numFmtId="0" fontId="63" fillId="0" borderId="80" xfId="0" applyFont="1" applyBorder="1" applyAlignment="1">
      <alignment horizontal="left" vertical="center" wrapText="1"/>
    </xf>
    <xf numFmtId="0" fontId="33" fillId="0" borderId="159" xfId="0" applyFont="1" applyBorder="1" applyAlignment="1" applyProtection="1">
      <alignment horizontal="left" vertical="center" wrapText="1"/>
      <protection locked="0"/>
    </xf>
    <xf numFmtId="0" fontId="33" fillId="0" borderId="160" xfId="0" applyFont="1" applyBorder="1" applyAlignment="1" applyProtection="1">
      <alignment horizontal="left" vertical="center" wrapText="1"/>
      <protection locked="0"/>
    </xf>
    <xf numFmtId="0" fontId="33" fillId="0" borderId="162" xfId="0" applyFont="1" applyBorder="1" applyAlignment="1" applyProtection="1">
      <alignment horizontal="left" vertical="center" wrapText="1"/>
      <protection locked="0"/>
    </xf>
    <xf numFmtId="0" fontId="39" fillId="0" borderId="165" xfId="0" applyFont="1" applyBorder="1" applyAlignment="1" applyProtection="1">
      <alignment vertical="center" wrapText="1"/>
      <protection locked="0"/>
    </xf>
    <xf numFmtId="0" fontId="39" fillId="0" borderId="166" xfId="0" applyFont="1" applyBorder="1" applyAlignment="1" applyProtection="1">
      <alignment vertical="center" wrapText="1"/>
      <protection locked="0"/>
    </xf>
    <xf numFmtId="0" fontId="34" fillId="0" borderId="166" xfId="0" applyFont="1" applyBorder="1" applyAlignment="1" applyProtection="1">
      <alignment vertical="center" wrapText="1"/>
      <protection locked="0"/>
    </xf>
    <xf numFmtId="0" fontId="34" fillId="0" borderId="167" xfId="0" applyFont="1" applyBorder="1" applyAlignment="1" applyProtection="1">
      <alignment vertical="center" wrapText="1"/>
      <protection locked="0"/>
    </xf>
    <xf numFmtId="179" fontId="42" fillId="5" borderId="48" xfId="0" applyNumberFormat="1" applyFont="1" applyFill="1" applyBorder="1" applyAlignment="1">
      <alignment horizontal="center" vertical="center"/>
    </xf>
    <xf numFmtId="179" fontId="42" fillId="5" borderId="49" xfId="0" applyNumberFormat="1" applyFont="1" applyFill="1" applyBorder="1" applyAlignment="1">
      <alignment horizontal="center" vertical="center"/>
    </xf>
    <xf numFmtId="0" fontId="16" fillId="0" borderId="0" xfId="0" applyFont="1" applyAlignment="1">
      <alignment horizontal="left" vertical="center" wrapText="1"/>
    </xf>
    <xf numFmtId="0" fontId="42" fillId="5" borderId="48" xfId="0" applyFont="1" applyFill="1" applyBorder="1" applyAlignment="1">
      <alignment horizontal="center" vertical="center"/>
    </xf>
    <xf numFmtId="0" fontId="42" fillId="5" borderId="41" xfId="0" applyFont="1" applyFill="1" applyBorder="1" applyAlignment="1">
      <alignment horizontal="center" vertical="center"/>
    </xf>
    <xf numFmtId="0" fontId="42" fillId="5" borderId="50" xfId="0" applyFont="1" applyFill="1" applyBorder="1" applyAlignment="1">
      <alignment horizontal="center" vertical="center"/>
    </xf>
    <xf numFmtId="0" fontId="16" fillId="0" borderId="50" xfId="0" applyFont="1" applyBorder="1" applyAlignment="1" applyProtection="1">
      <alignment horizontal="left" vertical="center" wrapText="1"/>
      <protection locked="0"/>
    </xf>
    <xf numFmtId="0" fontId="16" fillId="0" borderId="21" xfId="0" applyFont="1" applyBorder="1" applyAlignment="1" applyProtection="1">
      <alignment horizontal="left" vertical="center" wrapText="1"/>
      <protection locked="0"/>
    </xf>
    <xf numFmtId="0" fontId="16" fillId="0" borderId="147" xfId="0" applyFont="1" applyBorder="1" applyAlignment="1" applyProtection="1">
      <alignment horizontal="left" vertical="center" wrapText="1"/>
      <protection locked="0"/>
    </xf>
    <xf numFmtId="0" fontId="33" fillId="0" borderId="152" xfId="0" applyFont="1" applyBorder="1" applyAlignment="1">
      <alignment horizontal="left" vertical="center" wrapText="1"/>
    </xf>
    <xf numFmtId="0" fontId="33" fillId="0" borderId="146" xfId="0" applyFont="1" applyBorder="1" applyAlignment="1">
      <alignment horizontal="left" vertical="center" wrapText="1"/>
    </xf>
    <xf numFmtId="0" fontId="33" fillId="0" borderId="153" xfId="0" applyFont="1" applyBorder="1" applyAlignment="1">
      <alignment horizontal="left" vertical="center" wrapText="1"/>
    </xf>
    <xf numFmtId="0" fontId="39" fillId="5" borderId="32" xfId="0" applyFont="1" applyFill="1" applyBorder="1" applyAlignment="1">
      <alignment horizontal="center" vertical="center" wrapText="1"/>
    </xf>
    <xf numFmtId="0" fontId="16" fillId="0" borderId="25"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106" xfId="0" applyFont="1" applyBorder="1" applyAlignment="1">
      <alignment horizontal="center" vertical="center" wrapText="1"/>
    </xf>
    <xf numFmtId="176" fontId="44" fillId="5" borderId="17" xfId="0" applyNumberFormat="1" applyFont="1" applyFill="1" applyBorder="1" applyAlignment="1">
      <alignment horizontal="center" vertical="center"/>
    </xf>
    <xf numFmtId="176" fontId="44" fillId="5" borderId="68" xfId="0" applyNumberFormat="1" applyFont="1" applyFill="1" applyBorder="1" applyAlignment="1">
      <alignment horizontal="center" vertical="center"/>
    </xf>
    <xf numFmtId="0" fontId="41" fillId="4" borderId="16" xfId="0" applyFont="1" applyFill="1" applyBorder="1" applyAlignment="1">
      <alignment horizontal="center" vertical="center" wrapText="1"/>
    </xf>
    <xf numFmtId="0" fontId="41" fillId="4" borderId="91" xfId="0" applyFont="1" applyFill="1" applyBorder="1" applyAlignment="1">
      <alignment horizontal="center" vertical="center" wrapText="1"/>
    </xf>
    <xf numFmtId="176" fontId="44" fillId="5" borderId="16" xfId="0" applyNumberFormat="1" applyFont="1" applyFill="1" applyBorder="1" applyAlignment="1">
      <alignment horizontal="center" vertical="center"/>
    </xf>
    <xf numFmtId="176" fontId="44" fillId="5" borderId="40" xfId="0" applyNumberFormat="1" applyFont="1" applyFill="1" applyBorder="1" applyAlignment="1">
      <alignment horizontal="center" vertical="center"/>
    </xf>
    <xf numFmtId="178" fontId="39" fillId="0" borderId="155" xfId="0" applyNumberFormat="1" applyFont="1" applyBorder="1">
      <alignment vertical="center"/>
    </xf>
    <xf numFmtId="0" fontId="39" fillId="0" borderId="155" xfId="0" applyFont="1" applyBorder="1">
      <alignment vertical="center"/>
    </xf>
    <xf numFmtId="0" fontId="39" fillId="0" borderId="142" xfId="0" applyFont="1" applyBorder="1">
      <alignment vertical="center"/>
    </xf>
    <xf numFmtId="178" fontId="39" fillId="0" borderId="126" xfId="0" applyNumberFormat="1" applyFont="1" applyBorder="1" applyAlignment="1">
      <alignment horizontal="right" vertical="center" shrinkToFit="1"/>
    </xf>
    <xf numFmtId="178" fontId="39" fillId="0" borderId="124" xfId="0" applyNumberFormat="1" applyFont="1" applyBorder="1" applyAlignment="1">
      <alignment horizontal="right" vertical="center" shrinkToFit="1"/>
    </xf>
    <xf numFmtId="176" fontId="44" fillId="5" borderId="0" xfId="0" applyNumberFormat="1" applyFont="1" applyFill="1" applyAlignment="1">
      <alignment horizontal="center" vertical="center"/>
    </xf>
    <xf numFmtId="176" fontId="44" fillId="5" borderId="30" xfId="0" applyNumberFormat="1" applyFont="1" applyFill="1" applyBorder="1" applyAlignment="1">
      <alignment horizontal="center" vertical="center"/>
    </xf>
    <xf numFmtId="0" fontId="43" fillId="5" borderId="191" xfId="0" applyFont="1" applyFill="1" applyBorder="1" applyAlignment="1">
      <alignment horizontal="center" vertical="center"/>
    </xf>
    <xf numFmtId="0" fontId="43" fillId="5" borderId="192" xfId="0" applyFont="1" applyFill="1" applyBorder="1" applyAlignment="1">
      <alignment horizontal="center" vertical="center"/>
    </xf>
    <xf numFmtId="0" fontId="43" fillId="5" borderId="193" xfId="0" applyFont="1" applyFill="1" applyBorder="1" applyAlignment="1">
      <alignment horizontal="center" vertical="center"/>
    </xf>
    <xf numFmtId="0" fontId="41" fillId="4" borderId="33" xfId="0" applyFont="1" applyFill="1" applyBorder="1" applyAlignment="1">
      <alignment horizontal="center" vertical="center" wrapText="1"/>
    </xf>
    <xf numFmtId="0" fontId="41" fillId="4" borderId="55" xfId="0" applyFont="1" applyFill="1" applyBorder="1" applyAlignment="1">
      <alignment horizontal="center" vertical="center" wrapText="1"/>
    </xf>
    <xf numFmtId="0" fontId="41" fillId="4" borderId="70" xfId="0" applyFont="1" applyFill="1" applyBorder="1" applyAlignment="1">
      <alignment horizontal="center" vertical="center" wrapText="1"/>
    </xf>
    <xf numFmtId="0" fontId="41" fillId="4" borderId="83" xfId="0" applyFont="1" applyFill="1" applyBorder="1" applyAlignment="1">
      <alignment horizontal="center" vertical="center" wrapText="1"/>
    </xf>
    <xf numFmtId="0" fontId="41" fillId="4" borderId="139" xfId="0" applyFont="1" applyFill="1" applyBorder="1" applyAlignment="1">
      <alignment horizontal="center" vertical="center" wrapText="1"/>
    </xf>
    <xf numFmtId="0" fontId="41" fillId="4" borderId="140" xfId="0" applyFont="1" applyFill="1" applyBorder="1" applyAlignment="1">
      <alignment horizontal="center" vertical="center" wrapText="1"/>
    </xf>
    <xf numFmtId="0" fontId="41" fillId="4" borderId="16" xfId="0" applyFont="1" applyFill="1" applyBorder="1" applyAlignment="1">
      <alignment horizontal="center" vertical="center" shrinkToFit="1"/>
    </xf>
    <xf numFmtId="0" fontId="41" fillId="4" borderId="0" xfId="0" applyFont="1" applyFill="1" applyAlignment="1">
      <alignment horizontal="center" vertical="center" shrinkToFit="1"/>
    </xf>
    <xf numFmtId="0" fontId="41" fillId="4" borderId="91" xfId="0" applyFont="1" applyFill="1" applyBorder="1" applyAlignment="1">
      <alignment horizontal="center" vertical="center" shrinkToFit="1"/>
    </xf>
    <xf numFmtId="0" fontId="41" fillId="4" borderId="139" xfId="0" applyFont="1" applyFill="1" applyBorder="1" applyAlignment="1">
      <alignment horizontal="center" vertical="center" shrinkToFit="1"/>
    </xf>
    <xf numFmtId="0" fontId="41" fillId="4" borderId="155" xfId="0" applyFont="1" applyFill="1" applyBorder="1" applyAlignment="1">
      <alignment horizontal="center" vertical="center" shrinkToFit="1"/>
    </xf>
    <xf numFmtId="0" fontId="41" fillId="4" borderId="140" xfId="0" applyFont="1" applyFill="1" applyBorder="1" applyAlignment="1">
      <alignment horizontal="center" vertical="center" shrinkToFit="1"/>
    </xf>
    <xf numFmtId="0" fontId="41" fillId="4" borderId="156" xfId="0" applyFont="1" applyFill="1" applyBorder="1" applyAlignment="1">
      <alignment horizontal="center" vertical="center" shrinkToFit="1"/>
    </xf>
    <xf numFmtId="0" fontId="41" fillId="4" borderId="115" xfId="0" applyFont="1" applyFill="1" applyBorder="1" applyAlignment="1">
      <alignment horizontal="center" vertical="center" shrinkToFit="1"/>
    </xf>
    <xf numFmtId="0" fontId="41" fillId="4" borderId="143" xfId="0" applyFont="1" applyFill="1" applyBorder="1" applyAlignment="1">
      <alignment horizontal="center" vertical="center" shrinkToFit="1"/>
    </xf>
    <xf numFmtId="0" fontId="41" fillId="4" borderId="32" xfId="0" applyFont="1" applyFill="1" applyBorder="1" applyAlignment="1">
      <alignment horizontal="center" vertical="center" wrapText="1"/>
    </xf>
    <xf numFmtId="0" fontId="41" fillId="4" borderId="96" xfId="0" applyFont="1" applyFill="1" applyBorder="1" applyAlignment="1">
      <alignment horizontal="center" vertical="center" wrapText="1"/>
    </xf>
    <xf numFmtId="0" fontId="16" fillId="5" borderId="163" xfId="0" applyFont="1" applyFill="1" applyBorder="1" applyAlignment="1">
      <alignment horizontal="center" vertical="center" textRotation="255"/>
    </xf>
    <xf numFmtId="0" fontId="16" fillId="5" borderId="65" xfId="0" applyFont="1" applyFill="1" applyBorder="1" applyAlignment="1">
      <alignment horizontal="center" vertical="center" textRotation="255"/>
    </xf>
    <xf numFmtId="0" fontId="16" fillId="5" borderId="168" xfId="0" applyFont="1" applyFill="1" applyBorder="1" applyAlignment="1">
      <alignment horizontal="center" vertical="center" textRotation="255"/>
    </xf>
    <xf numFmtId="0" fontId="16" fillId="5" borderId="60" xfId="0" applyFont="1" applyFill="1" applyBorder="1" applyAlignment="1">
      <alignment horizontal="center" vertical="center" wrapText="1" shrinkToFit="1"/>
    </xf>
    <xf numFmtId="0" fontId="16" fillId="5" borderId="25" xfId="0" applyFont="1" applyFill="1" applyBorder="1" applyAlignment="1">
      <alignment horizontal="center" vertical="center" shrinkToFit="1"/>
    </xf>
    <xf numFmtId="0" fontId="16" fillId="5" borderId="61" xfId="0" applyFont="1" applyFill="1" applyBorder="1" applyAlignment="1">
      <alignment horizontal="center" vertical="center" shrinkToFit="1"/>
    </xf>
    <xf numFmtId="0" fontId="40" fillId="0" borderId="0" xfId="0" applyFont="1" applyAlignment="1">
      <alignment horizontal="left" vertical="top" wrapText="1"/>
    </xf>
    <xf numFmtId="0" fontId="16" fillId="0" borderId="0" xfId="0" applyFont="1" applyAlignment="1">
      <alignment vertical="top" wrapText="1"/>
    </xf>
    <xf numFmtId="0" fontId="41" fillId="0" borderId="182" xfId="0" applyFont="1" applyBorder="1" applyAlignment="1" applyProtection="1">
      <alignment horizontal="left" vertical="center" wrapText="1"/>
      <protection locked="0"/>
    </xf>
    <xf numFmtId="0" fontId="41" fillId="0" borderId="183" xfId="0" applyFont="1" applyBorder="1" applyAlignment="1" applyProtection="1">
      <alignment horizontal="left" vertical="center" wrapText="1"/>
      <protection locked="0"/>
    </xf>
    <xf numFmtId="0" fontId="41" fillId="0" borderId="184" xfId="0" applyFont="1" applyBorder="1" applyAlignment="1" applyProtection="1">
      <alignment horizontal="left" vertical="center" wrapText="1"/>
      <protection locked="0"/>
    </xf>
    <xf numFmtId="0" fontId="16" fillId="0" borderId="26" xfId="0" applyFont="1" applyBorder="1" applyAlignment="1" applyProtection="1">
      <alignment horizontal="left" vertical="center" wrapText="1"/>
      <protection locked="0"/>
    </xf>
    <xf numFmtId="0" fontId="16" fillId="0" borderId="38" xfId="0" applyFont="1" applyBorder="1" applyAlignment="1" applyProtection="1">
      <alignment horizontal="left" vertical="center" wrapText="1"/>
      <protection locked="0"/>
    </xf>
    <xf numFmtId="0" fontId="16" fillId="0" borderId="41" xfId="0" applyFont="1" applyBorder="1" applyAlignment="1">
      <alignment horizontal="left" vertical="center" shrinkToFit="1"/>
    </xf>
    <xf numFmtId="0" fontId="16" fillId="0" borderId="50" xfId="0" applyFont="1" applyBorder="1" applyAlignment="1">
      <alignment horizontal="left" vertical="center" shrinkToFit="1"/>
    </xf>
    <xf numFmtId="0" fontId="16" fillId="0" borderId="48" xfId="0" applyFont="1" applyBorder="1">
      <alignment vertical="center"/>
    </xf>
    <xf numFmtId="0" fontId="16" fillId="0" borderId="41" xfId="0" applyFont="1" applyBorder="1">
      <alignment vertical="center"/>
    </xf>
    <xf numFmtId="0" fontId="16" fillId="0" borderId="49" xfId="0" applyFont="1" applyBorder="1">
      <alignment vertical="center"/>
    </xf>
    <xf numFmtId="0" fontId="16" fillId="0" borderId="48" xfId="0" applyFont="1" applyBorder="1" applyAlignment="1" applyProtection="1">
      <alignment horizontal="left" vertical="center" shrinkToFit="1"/>
      <protection locked="0"/>
    </xf>
    <xf numFmtId="0" fontId="34" fillId="0" borderId="41" xfId="0" applyFont="1" applyBorder="1" applyAlignment="1" applyProtection="1">
      <alignment vertical="center" shrinkToFit="1"/>
      <protection locked="0"/>
    </xf>
    <xf numFmtId="0" fontId="34" fillId="0" borderId="50" xfId="0" applyFont="1" applyBorder="1" applyAlignment="1" applyProtection="1">
      <alignment vertical="center" shrinkToFit="1"/>
      <protection locked="0"/>
    </xf>
    <xf numFmtId="0" fontId="39" fillId="0" borderId="172" xfId="0" applyFont="1" applyBorder="1" applyAlignment="1" applyProtection="1">
      <alignment horizontal="left" vertical="center" wrapText="1"/>
      <protection locked="0"/>
    </xf>
    <xf numFmtId="0" fontId="39" fillId="0" borderId="173" xfId="0" applyFont="1" applyBorder="1" applyAlignment="1" applyProtection="1">
      <alignment horizontal="left" vertical="center" wrapText="1"/>
      <protection locked="0"/>
    </xf>
    <xf numFmtId="0" fontId="39" fillId="0" borderId="176" xfId="0" applyFont="1" applyBorder="1" applyAlignment="1" applyProtection="1">
      <alignment horizontal="left" vertical="center" wrapText="1"/>
      <protection locked="0"/>
    </xf>
    <xf numFmtId="0" fontId="39" fillId="0" borderId="48" xfId="0" applyFont="1" applyBorder="1" applyAlignment="1" applyProtection="1">
      <alignment horizontal="left" vertical="center" wrapText="1"/>
      <protection locked="0"/>
    </xf>
    <xf numFmtId="0" fontId="39" fillId="0" borderId="41" xfId="0" applyFont="1" applyBorder="1" applyAlignment="1" applyProtection="1">
      <alignment horizontal="left" vertical="center" wrapText="1"/>
      <protection locked="0"/>
    </xf>
    <xf numFmtId="0" fontId="39" fillId="0" borderId="50" xfId="0" applyFont="1" applyBorder="1" applyAlignment="1" applyProtection="1">
      <alignment horizontal="left" vertical="center" wrapText="1"/>
      <protection locked="0"/>
    </xf>
    <xf numFmtId="0" fontId="39" fillId="0" borderId="159" xfId="0" applyFont="1" applyBorder="1" applyAlignment="1" applyProtection="1">
      <alignment horizontal="left" vertical="center" wrapText="1"/>
      <protection locked="0"/>
    </xf>
    <xf numFmtId="0" fontId="39" fillId="0" borderId="160" xfId="0" applyFont="1" applyBorder="1" applyAlignment="1" applyProtection="1">
      <alignment horizontal="left" vertical="center" wrapText="1"/>
      <protection locked="0"/>
    </xf>
    <xf numFmtId="0" fontId="39" fillId="0" borderId="162" xfId="0" applyFont="1" applyBorder="1" applyAlignment="1" applyProtection="1">
      <alignment horizontal="left" vertical="center" wrapText="1"/>
      <protection locked="0"/>
    </xf>
    <xf numFmtId="0" fontId="34" fillId="0" borderId="41" xfId="0" applyFont="1" applyBorder="1">
      <alignment vertical="center"/>
    </xf>
    <xf numFmtId="0" fontId="34" fillId="0" borderId="50" xfId="0" applyFont="1" applyBorder="1">
      <alignment vertical="center"/>
    </xf>
    <xf numFmtId="0" fontId="42" fillId="5" borderId="49" xfId="0" applyFont="1" applyFill="1" applyBorder="1" applyAlignment="1">
      <alignment horizontal="center" vertical="center"/>
    </xf>
    <xf numFmtId="0" fontId="39" fillId="0" borderId="33" xfId="0" applyFont="1" applyBorder="1" applyAlignment="1" applyProtection="1">
      <alignment horizontal="left" vertical="center" wrapText="1"/>
      <protection locked="0"/>
    </xf>
    <xf numFmtId="0" fontId="39" fillId="0" borderId="54" xfId="0" applyFont="1" applyBorder="1" applyAlignment="1" applyProtection="1">
      <alignment horizontal="left" vertical="center" wrapText="1"/>
      <protection locked="0"/>
    </xf>
    <xf numFmtId="0" fontId="39" fillId="0" borderId="77" xfId="0" applyFont="1" applyBorder="1" applyAlignment="1" applyProtection="1">
      <alignment horizontal="left" vertical="center" wrapText="1"/>
      <protection locked="0"/>
    </xf>
    <xf numFmtId="0" fontId="39" fillId="0" borderId="48" xfId="0" applyFont="1" applyBorder="1" applyAlignment="1" applyProtection="1">
      <alignment horizontal="left" vertical="center"/>
      <protection locked="0"/>
    </xf>
    <xf numFmtId="0" fontId="39" fillId="0" borderId="41" xfId="0" applyFont="1" applyBorder="1" applyAlignment="1" applyProtection="1">
      <alignment horizontal="left" vertical="center"/>
      <protection locked="0"/>
    </xf>
    <xf numFmtId="0" fontId="39" fillId="0" borderId="50" xfId="0" applyFont="1" applyBorder="1" applyAlignment="1" applyProtection="1">
      <alignment horizontal="left" vertical="center"/>
      <protection locked="0"/>
    </xf>
    <xf numFmtId="0" fontId="39" fillId="0" borderId="169" xfId="0" applyFont="1" applyBorder="1" applyAlignment="1" applyProtection="1">
      <alignment horizontal="left" vertical="center" wrapText="1"/>
      <protection locked="0"/>
    </xf>
    <xf numFmtId="0" fontId="39" fillId="0" borderId="170" xfId="0" applyFont="1" applyBorder="1" applyAlignment="1" applyProtection="1">
      <alignment horizontal="left" vertical="center" wrapText="1"/>
      <protection locked="0"/>
    </xf>
    <xf numFmtId="0" fontId="39" fillId="0" borderId="181" xfId="0" applyFont="1" applyBorder="1" applyAlignment="1" applyProtection="1">
      <alignment horizontal="left" vertical="center" wrapText="1"/>
      <protection locked="0"/>
    </xf>
    <xf numFmtId="0" fontId="82" fillId="0" borderId="204" xfId="12" applyBorder="1" applyAlignment="1" applyProtection="1">
      <alignment horizontal="left" vertical="center" wrapText="1"/>
      <protection locked="0"/>
    </xf>
    <xf numFmtId="0" fontId="39" fillId="0" borderId="155" xfId="0" applyFont="1" applyBorder="1" applyAlignment="1" applyProtection="1">
      <alignment horizontal="left" vertical="center" wrapText="1"/>
      <protection locked="0"/>
    </xf>
    <xf numFmtId="0" fontId="39" fillId="0" borderId="142" xfId="0" applyFont="1" applyBorder="1" applyAlignment="1" applyProtection="1">
      <alignment horizontal="left" vertical="center" wrapText="1"/>
      <protection locked="0"/>
    </xf>
    <xf numFmtId="0" fontId="39" fillId="0" borderId="178" xfId="0" applyFont="1" applyBorder="1" applyAlignment="1" applyProtection="1">
      <alignment horizontal="left" vertical="center" wrapText="1"/>
      <protection locked="0"/>
    </xf>
    <xf numFmtId="0" fontId="39" fillId="0" borderId="179" xfId="0" applyFont="1" applyBorder="1" applyAlignment="1" applyProtection="1">
      <alignment horizontal="left" vertical="center" wrapText="1"/>
      <protection locked="0"/>
    </xf>
    <xf numFmtId="0" fontId="39" fillId="0" borderId="180" xfId="0" applyFont="1" applyBorder="1" applyAlignment="1" applyProtection="1">
      <alignment horizontal="left" vertical="center" wrapText="1"/>
      <protection locked="0"/>
    </xf>
    <xf numFmtId="14" fontId="16" fillId="0" borderId="48" xfId="0" applyNumberFormat="1" applyFont="1" applyBorder="1" applyAlignment="1" applyProtection="1">
      <alignment horizontal="center" vertical="center"/>
      <protection locked="0"/>
    </xf>
    <xf numFmtId="14" fontId="16" fillId="0" borderId="75" xfId="0" applyNumberFormat="1" applyFont="1" applyBorder="1" applyAlignment="1" applyProtection="1">
      <alignment horizontal="center" vertical="center"/>
      <protection locked="0"/>
    </xf>
    <xf numFmtId="0" fontId="16" fillId="5" borderId="32" xfId="0" applyFont="1" applyFill="1" applyBorder="1" applyAlignment="1">
      <alignment horizontal="center" vertical="center" wrapText="1"/>
    </xf>
    <xf numFmtId="0" fontId="16" fillId="5" borderId="16" xfId="0" applyFont="1" applyFill="1" applyBorder="1" applyAlignment="1">
      <alignment horizontal="center" vertical="center" wrapText="1"/>
    </xf>
    <xf numFmtId="0" fontId="16" fillId="5" borderId="150" xfId="0" applyFont="1" applyFill="1" applyBorder="1" applyAlignment="1">
      <alignment horizontal="center" vertical="center" textRotation="255"/>
    </xf>
    <xf numFmtId="0" fontId="44" fillId="5" borderId="40" xfId="0" applyFont="1" applyFill="1" applyBorder="1" applyAlignment="1">
      <alignment horizontal="center" vertical="center"/>
    </xf>
    <xf numFmtId="0" fontId="44" fillId="5" borderId="68" xfId="0" applyFont="1" applyFill="1" applyBorder="1" applyAlignment="1">
      <alignment horizontal="center" vertical="center"/>
    </xf>
    <xf numFmtId="0" fontId="16" fillId="5" borderId="1" xfId="0" applyFont="1" applyFill="1" applyBorder="1" applyAlignment="1">
      <alignment horizontal="center" vertical="center"/>
    </xf>
    <xf numFmtId="0" fontId="39" fillId="4" borderId="163" xfId="0" applyFont="1" applyFill="1" applyBorder="1" applyAlignment="1">
      <alignment horizontal="center" vertical="center" textRotation="255"/>
    </xf>
    <xf numFmtId="0" fontId="38" fillId="0" borderId="65" xfId="0" applyFont="1" applyBorder="1" applyAlignment="1">
      <alignment horizontal="center" vertical="center" textRotation="255"/>
    </xf>
    <xf numFmtId="0" fontId="38" fillId="0" borderId="168" xfId="0" applyFont="1" applyBorder="1" applyAlignment="1">
      <alignment horizontal="center" vertical="center" textRotation="255"/>
    </xf>
    <xf numFmtId="0" fontId="12" fillId="0" borderId="65" xfId="0" applyFont="1" applyBorder="1" applyAlignment="1">
      <alignment horizontal="center" vertical="center" textRotation="255"/>
    </xf>
    <xf numFmtId="0" fontId="12" fillId="0" borderId="168" xfId="0" applyFont="1" applyBorder="1" applyAlignment="1">
      <alignment horizontal="center" vertical="center" textRotation="255"/>
    </xf>
    <xf numFmtId="0" fontId="41" fillId="4" borderId="35" xfId="0" applyFont="1" applyFill="1" applyBorder="1" applyAlignment="1">
      <alignment horizontal="center" vertical="center" shrinkToFit="1"/>
    </xf>
    <xf numFmtId="0" fontId="41" fillId="4" borderId="36" xfId="0" applyFont="1" applyFill="1" applyBorder="1" applyAlignment="1">
      <alignment horizontal="center" vertical="center" shrinkToFit="1"/>
    </xf>
    <xf numFmtId="0" fontId="41" fillId="4" borderId="51" xfId="0" applyFont="1" applyFill="1" applyBorder="1" applyAlignment="1">
      <alignment horizontal="center" vertical="center" shrinkToFit="1"/>
    </xf>
    <xf numFmtId="0" fontId="39" fillId="0" borderId="174" xfId="0" applyFont="1" applyBorder="1" applyAlignment="1" applyProtection="1">
      <alignment horizontal="left" vertical="center" wrapText="1"/>
      <protection locked="0"/>
    </xf>
    <xf numFmtId="178" fontId="39" fillId="3" borderId="21" xfId="0" applyNumberFormat="1" applyFont="1" applyFill="1" applyBorder="1" applyAlignment="1">
      <alignment horizontal="right" vertical="center" shrinkToFit="1"/>
    </xf>
    <xf numFmtId="0" fontId="41" fillId="4" borderId="154" xfId="0" applyFont="1" applyFill="1" applyBorder="1" applyAlignment="1">
      <alignment horizontal="center" vertical="center"/>
    </xf>
    <xf numFmtId="0" fontId="41" fillId="4" borderId="197" xfId="0" applyFont="1" applyFill="1" applyBorder="1" applyAlignment="1">
      <alignment horizontal="center" vertical="center"/>
    </xf>
    <xf numFmtId="0" fontId="41" fillId="4" borderId="187" xfId="0" applyFont="1" applyFill="1" applyBorder="1" applyAlignment="1">
      <alignment horizontal="center" vertical="center"/>
    </xf>
    <xf numFmtId="0" fontId="41" fillId="4" borderId="165" xfId="0" applyFont="1" applyFill="1" applyBorder="1" applyAlignment="1">
      <alignment horizontal="center" vertical="center"/>
    </xf>
    <xf numFmtId="0" fontId="41" fillId="4" borderId="166" xfId="0" applyFont="1" applyFill="1" applyBorder="1" applyAlignment="1">
      <alignment horizontal="center" vertical="center"/>
    </xf>
    <xf numFmtId="0" fontId="41" fillId="4" borderId="198" xfId="0" applyFont="1" applyFill="1" applyBorder="1" applyAlignment="1">
      <alignment horizontal="center" vertical="center"/>
    </xf>
    <xf numFmtId="0" fontId="38" fillId="0" borderId="174" xfId="0" applyFont="1" applyBorder="1" applyAlignment="1" applyProtection="1">
      <alignment horizontal="left" vertical="center" wrapText="1"/>
      <protection locked="0"/>
    </xf>
    <xf numFmtId="0" fontId="39" fillId="0" borderId="172" xfId="0" applyFont="1" applyBorder="1" applyAlignment="1" applyProtection="1">
      <alignment horizontal="left" vertical="center"/>
      <protection locked="0"/>
    </xf>
    <xf numFmtId="0" fontId="39" fillId="0" borderId="173" xfId="0" applyFont="1" applyBorder="1" applyAlignment="1" applyProtection="1">
      <alignment horizontal="left" vertical="center"/>
      <protection locked="0"/>
    </xf>
    <xf numFmtId="0" fontId="39" fillId="0" borderId="176" xfId="0" applyFont="1" applyBorder="1" applyAlignment="1" applyProtection="1">
      <alignment horizontal="left" vertical="center"/>
      <protection locked="0"/>
    </xf>
    <xf numFmtId="0" fontId="42" fillId="5" borderId="75" xfId="0" applyFont="1" applyFill="1" applyBorder="1" applyAlignment="1">
      <alignment horizontal="center" vertical="center"/>
    </xf>
    <xf numFmtId="0" fontId="41" fillId="4" borderId="191" xfId="0" applyFont="1" applyFill="1" applyBorder="1" applyAlignment="1">
      <alignment horizontal="center" vertical="center" shrinkToFit="1"/>
    </xf>
    <xf numFmtId="0" fontId="41" fillId="4" borderId="192" xfId="0" applyFont="1" applyFill="1" applyBorder="1" applyAlignment="1">
      <alignment horizontal="center" vertical="center" shrinkToFit="1"/>
    </xf>
    <xf numFmtId="0" fontId="41" fillId="4" borderId="196" xfId="0" applyFont="1" applyFill="1" applyBorder="1" applyAlignment="1">
      <alignment horizontal="center" vertical="center" shrinkToFit="1"/>
    </xf>
    <xf numFmtId="0" fontId="41" fillId="4" borderId="115" xfId="0" applyFont="1" applyFill="1" applyBorder="1" applyAlignment="1">
      <alignment horizontal="center" vertical="center"/>
    </xf>
    <xf numFmtId="0" fontId="41" fillId="4" borderId="143" xfId="0" applyFont="1" applyFill="1" applyBorder="1" applyAlignment="1">
      <alignment horizontal="center" vertical="center"/>
    </xf>
    <xf numFmtId="0" fontId="41" fillId="4" borderId="0" xfId="0" applyFont="1" applyFill="1" applyAlignment="1">
      <alignment horizontal="center" vertical="center"/>
    </xf>
    <xf numFmtId="0" fontId="41" fillId="4" borderId="91" xfId="0" applyFont="1" applyFill="1" applyBorder="1" applyAlignment="1">
      <alignment horizontal="center" vertical="center"/>
    </xf>
    <xf numFmtId="0" fontId="41" fillId="4" borderId="82" xfId="0" applyFont="1" applyFill="1" applyBorder="1" applyAlignment="1">
      <alignment horizontal="center" vertical="center"/>
    </xf>
    <xf numFmtId="0" fontId="41" fillId="4" borderId="144" xfId="0" applyFont="1" applyFill="1" applyBorder="1" applyAlignment="1">
      <alignment horizontal="center" vertical="center"/>
    </xf>
    <xf numFmtId="178" fontId="16" fillId="3" borderId="199" xfId="0" applyNumberFormat="1" applyFont="1" applyFill="1" applyBorder="1" applyAlignment="1">
      <alignment horizontal="right" vertical="center"/>
    </xf>
    <xf numFmtId="178" fontId="16" fillId="3" borderId="80" xfId="0" applyNumberFormat="1" applyFont="1" applyFill="1" applyBorder="1" applyAlignment="1">
      <alignment horizontal="right" vertical="center"/>
    </xf>
    <xf numFmtId="178" fontId="16" fillId="3" borderId="84" xfId="0" applyNumberFormat="1" applyFont="1" applyFill="1" applyBorder="1" applyAlignment="1">
      <alignment horizontal="right" vertical="center"/>
    </xf>
    <xf numFmtId="178" fontId="16" fillId="3" borderId="30" xfId="0" applyNumberFormat="1" applyFont="1" applyFill="1" applyBorder="1" applyAlignment="1">
      <alignment horizontal="right" vertical="center"/>
    </xf>
    <xf numFmtId="178" fontId="16" fillId="3" borderId="194" xfId="0" applyNumberFormat="1" applyFont="1" applyFill="1" applyBorder="1" applyAlignment="1">
      <alignment horizontal="right" vertical="center"/>
    </xf>
    <xf numFmtId="178" fontId="16" fillId="3" borderId="107" xfId="0" applyNumberFormat="1" applyFont="1" applyFill="1" applyBorder="1" applyAlignment="1">
      <alignment horizontal="right" vertical="center"/>
    </xf>
    <xf numFmtId="178" fontId="16" fillId="3" borderId="10" xfId="0" applyNumberFormat="1" applyFont="1" applyFill="1" applyBorder="1" applyAlignment="1">
      <alignment horizontal="right" vertical="center"/>
    </xf>
    <xf numFmtId="178" fontId="16" fillId="3" borderId="103" xfId="0" applyNumberFormat="1" applyFont="1" applyFill="1" applyBorder="1" applyAlignment="1">
      <alignment horizontal="right" vertical="center"/>
    </xf>
    <xf numFmtId="178" fontId="16" fillId="3" borderId="56" xfId="0" applyNumberFormat="1" applyFont="1" applyFill="1" applyBorder="1" applyAlignment="1">
      <alignment horizontal="right" vertical="center"/>
    </xf>
    <xf numFmtId="178" fontId="16" fillId="3" borderId="50" xfId="0" applyNumberFormat="1" applyFont="1" applyFill="1" applyBorder="1" applyAlignment="1">
      <alignment horizontal="right" vertical="center"/>
    </xf>
    <xf numFmtId="178" fontId="16" fillId="3" borderId="108" xfId="0" applyNumberFormat="1" applyFont="1" applyFill="1" applyBorder="1" applyAlignment="1">
      <alignment horizontal="right" vertical="center"/>
    </xf>
    <xf numFmtId="178" fontId="16" fillId="3" borderId="29" xfId="0" applyNumberFormat="1" applyFont="1" applyFill="1" applyBorder="1" applyAlignment="1">
      <alignment horizontal="right" vertical="center"/>
    </xf>
    <xf numFmtId="0" fontId="41" fillId="4" borderId="33" xfId="0" applyFont="1" applyFill="1" applyBorder="1" applyAlignment="1">
      <alignment horizontal="center" vertical="center"/>
    </xf>
    <xf numFmtId="0" fontId="41" fillId="4" borderId="54" xfId="0" applyFont="1" applyFill="1" applyBorder="1" applyAlignment="1">
      <alignment horizontal="center" vertical="center"/>
    </xf>
    <xf numFmtId="0" fontId="41" fillId="4" borderId="55" xfId="0" applyFont="1" applyFill="1" applyBorder="1" applyAlignment="1">
      <alignment horizontal="center" vertical="center"/>
    </xf>
    <xf numFmtId="0" fontId="41" fillId="4" borderId="48" xfId="0" applyFont="1" applyFill="1" applyBorder="1" applyAlignment="1">
      <alignment horizontal="center" vertical="center" wrapText="1"/>
    </xf>
    <xf numFmtId="0" fontId="41" fillId="4" borderId="75" xfId="0" applyFont="1" applyFill="1" applyBorder="1" applyAlignment="1">
      <alignment horizontal="center" vertical="center" wrapText="1"/>
    </xf>
    <xf numFmtId="178" fontId="16" fillId="3" borderId="8" xfId="0" applyNumberFormat="1" applyFont="1" applyFill="1" applyBorder="1" applyAlignment="1">
      <alignment horizontal="right" vertical="center"/>
    </xf>
    <xf numFmtId="178" fontId="16" fillId="3" borderId="34" xfId="0" applyNumberFormat="1" applyFont="1" applyFill="1" applyBorder="1" applyAlignment="1">
      <alignment horizontal="right" vertical="center"/>
    </xf>
    <xf numFmtId="0" fontId="39" fillId="0" borderId="48" xfId="0" applyFont="1" applyBorder="1" applyAlignment="1" applyProtection="1">
      <alignment horizontal="center" vertical="center" wrapText="1"/>
      <protection locked="0"/>
    </xf>
    <xf numFmtId="0" fontId="39" fillId="0" borderId="49" xfId="0" applyFont="1" applyBorder="1" applyAlignment="1" applyProtection="1">
      <alignment horizontal="center" vertical="center" wrapText="1"/>
      <protection locked="0"/>
    </xf>
    <xf numFmtId="176" fontId="44" fillId="5" borderId="26" xfId="0" applyNumberFormat="1" applyFont="1" applyFill="1" applyBorder="1" applyAlignment="1">
      <alignment horizontal="center" vertical="center"/>
    </xf>
    <xf numFmtId="176" fontId="44" fillId="5" borderId="38" xfId="0" applyNumberFormat="1" applyFont="1" applyFill="1" applyBorder="1" applyAlignment="1">
      <alignment horizontal="center" vertical="center"/>
    </xf>
    <xf numFmtId="178" fontId="16" fillId="3" borderId="141" xfId="0" applyNumberFormat="1" applyFont="1" applyFill="1" applyBorder="1" applyAlignment="1">
      <alignment horizontal="right" vertical="center"/>
    </xf>
    <xf numFmtId="178" fontId="16" fillId="3" borderId="142" xfId="0" applyNumberFormat="1" applyFont="1" applyFill="1" applyBorder="1" applyAlignment="1">
      <alignment horizontal="right" vertical="center"/>
    </xf>
    <xf numFmtId="178" fontId="16" fillId="3" borderId="9" xfId="0" applyNumberFormat="1" applyFont="1" applyFill="1" applyBorder="1" applyAlignment="1">
      <alignment horizontal="right" vertical="center"/>
    </xf>
    <xf numFmtId="178" fontId="16" fillId="3" borderId="37" xfId="0" applyNumberFormat="1" applyFont="1" applyFill="1" applyBorder="1" applyAlignment="1">
      <alignment horizontal="right" vertical="center"/>
    </xf>
    <xf numFmtId="0" fontId="40" fillId="4" borderId="48" xfId="0" applyFont="1" applyFill="1" applyBorder="1" applyAlignment="1">
      <alignment horizontal="center" vertical="center"/>
    </xf>
    <xf numFmtId="0" fontId="40" fillId="4" borderId="41" xfId="0" applyFont="1" applyFill="1" applyBorder="1" applyAlignment="1">
      <alignment horizontal="center" vertical="center"/>
    </xf>
    <xf numFmtId="0" fontId="40" fillId="4" borderId="49" xfId="0" applyFont="1" applyFill="1" applyBorder="1" applyAlignment="1">
      <alignment horizontal="center" vertical="center"/>
    </xf>
    <xf numFmtId="0" fontId="40" fillId="4" borderId="50" xfId="0" applyFont="1" applyFill="1" applyBorder="1" applyAlignment="1">
      <alignment horizontal="center" vertical="center"/>
    </xf>
    <xf numFmtId="178" fontId="39" fillId="3" borderId="70" xfId="0" quotePrefix="1" applyNumberFormat="1" applyFont="1" applyFill="1" applyBorder="1" applyAlignment="1">
      <alignment vertical="center" wrapText="1"/>
    </xf>
    <xf numFmtId="178" fontId="39" fillId="3" borderId="71" xfId="0" quotePrefix="1" applyNumberFormat="1" applyFont="1" applyFill="1" applyBorder="1" applyAlignment="1">
      <alignment vertical="center" wrapText="1"/>
    </xf>
    <xf numFmtId="178" fontId="39" fillId="3" borderId="103" xfId="0" quotePrefix="1" applyNumberFormat="1" applyFont="1" applyFill="1" applyBorder="1" applyAlignment="1">
      <alignment vertical="center" wrapText="1"/>
    </xf>
    <xf numFmtId="178" fontId="39" fillId="0" borderId="137" xfId="0" applyNumberFormat="1" applyFont="1" applyBorder="1" applyAlignment="1">
      <alignment horizontal="center" vertical="center" shrinkToFit="1"/>
    </xf>
    <xf numFmtId="178" fontId="39" fillId="0" borderId="138" xfId="0" applyNumberFormat="1" applyFont="1" applyBorder="1" applyAlignment="1">
      <alignment horizontal="center" vertical="center" shrinkToFit="1"/>
    </xf>
    <xf numFmtId="178" fontId="39" fillId="0" borderId="149" xfId="0" applyNumberFormat="1" applyFont="1" applyBorder="1" applyAlignment="1">
      <alignment horizontal="center" vertical="center" shrinkToFit="1"/>
    </xf>
    <xf numFmtId="0" fontId="16" fillId="0" borderId="15" xfId="0" applyFont="1" applyBorder="1" applyAlignment="1">
      <alignment horizontal="left" vertical="center" shrinkToFit="1"/>
    </xf>
    <xf numFmtId="0" fontId="16" fillId="0" borderId="29" xfId="0" applyFont="1" applyBorder="1" applyAlignment="1">
      <alignment horizontal="left" vertical="center" shrinkToFit="1"/>
    </xf>
    <xf numFmtId="178" fontId="39" fillId="0" borderId="135" xfId="0" applyNumberFormat="1" applyFont="1" applyBorder="1" applyAlignment="1">
      <alignment horizontal="center" vertical="center" shrinkToFit="1"/>
    </xf>
    <xf numFmtId="178" fontId="39" fillId="0" borderId="136" xfId="0" applyNumberFormat="1" applyFont="1" applyBorder="1" applyAlignment="1">
      <alignment horizontal="center" vertical="center" shrinkToFit="1"/>
    </xf>
    <xf numFmtId="178" fontId="39" fillId="0" borderId="148" xfId="0" applyNumberFormat="1" applyFont="1" applyBorder="1" applyAlignment="1">
      <alignment horizontal="center" vertical="center" shrinkToFit="1"/>
    </xf>
    <xf numFmtId="0" fontId="47" fillId="0" borderId="0" xfId="0" applyFont="1" applyAlignment="1">
      <alignment horizontal="left" vertical="top" wrapText="1"/>
    </xf>
    <xf numFmtId="0" fontId="39" fillId="0" borderId="57" xfId="0" applyFont="1" applyBorder="1" applyAlignment="1" applyProtection="1">
      <alignment horizontal="left" vertical="top" wrapText="1"/>
      <protection locked="0"/>
    </xf>
    <xf numFmtId="0" fontId="39" fillId="0" borderId="58" xfId="0" applyFont="1" applyBorder="1" applyAlignment="1" applyProtection="1">
      <alignment horizontal="left" vertical="top"/>
      <protection locked="0"/>
    </xf>
    <xf numFmtId="0" fontId="39" fillId="0" borderId="59" xfId="0" applyFont="1" applyBorder="1" applyAlignment="1" applyProtection="1">
      <alignment horizontal="left" vertical="top"/>
      <protection locked="0"/>
    </xf>
    <xf numFmtId="0" fontId="39" fillId="0" borderId="16" xfId="0" applyFont="1" applyBorder="1" applyAlignment="1" applyProtection="1">
      <alignment horizontal="left" vertical="top"/>
      <protection locked="0"/>
    </xf>
    <xf numFmtId="0" fontId="39" fillId="0" borderId="0" xfId="0" applyFont="1" applyAlignment="1" applyProtection="1">
      <alignment horizontal="left" vertical="top"/>
      <protection locked="0"/>
    </xf>
    <xf numFmtId="0" fontId="39" fillId="0" borderId="30" xfId="0" applyFont="1" applyBorder="1" applyAlignment="1" applyProtection="1">
      <alignment horizontal="left" vertical="top"/>
      <protection locked="0"/>
    </xf>
    <xf numFmtId="0" fontId="39" fillId="0" borderId="17" xfId="0" applyFont="1" applyBorder="1" applyAlignment="1" applyProtection="1">
      <alignment horizontal="left" vertical="top"/>
      <protection locked="0"/>
    </xf>
    <xf numFmtId="0" fontId="39" fillId="0" borderId="26" xfId="0" applyFont="1" applyBorder="1" applyAlignment="1" applyProtection="1">
      <alignment horizontal="left" vertical="top"/>
      <protection locked="0"/>
    </xf>
    <xf numFmtId="0" fontId="39" fillId="0" borderId="38" xfId="0" applyFont="1" applyBorder="1" applyAlignment="1" applyProtection="1">
      <alignment horizontal="left" vertical="top"/>
      <protection locked="0"/>
    </xf>
    <xf numFmtId="0" fontId="16" fillId="0" borderId="57" xfId="0" applyFont="1" applyBorder="1" applyAlignment="1" applyProtection="1">
      <alignment horizontal="left" vertical="top" wrapText="1"/>
      <protection locked="0"/>
    </xf>
    <xf numFmtId="0" fontId="16" fillId="0" borderId="58" xfId="0" applyFont="1" applyBorder="1" applyAlignment="1" applyProtection="1">
      <alignment horizontal="left" vertical="top"/>
      <protection locked="0"/>
    </xf>
    <xf numFmtId="0" fontId="16" fillId="0" borderId="59" xfId="0" applyFont="1" applyBorder="1" applyAlignment="1" applyProtection="1">
      <alignment horizontal="left" vertical="top"/>
      <protection locked="0"/>
    </xf>
    <xf numFmtId="0" fontId="16" fillId="0" borderId="16" xfId="0" applyFont="1" applyBorder="1" applyAlignment="1" applyProtection="1">
      <alignment horizontal="left" vertical="top" wrapText="1"/>
      <protection locked="0"/>
    </xf>
    <xf numFmtId="0" fontId="16" fillId="0" borderId="0" xfId="0" applyFont="1" applyAlignment="1" applyProtection="1">
      <alignment horizontal="left" vertical="top"/>
      <protection locked="0"/>
    </xf>
    <xf numFmtId="0" fontId="16" fillId="0" borderId="30" xfId="0" applyFont="1" applyBorder="1" applyAlignment="1" applyProtection="1">
      <alignment horizontal="left" vertical="top"/>
      <protection locked="0"/>
    </xf>
    <xf numFmtId="0" fontId="16" fillId="0" borderId="16" xfId="0" applyFont="1" applyBorder="1" applyAlignment="1" applyProtection="1">
      <alignment horizontal="left" vertical="top"/>
      <protection locked="0"/>
    </xf>
    <xf numFmtId="0" fontId="16" fillId="0" borderId="17" xfId="0" applyFont="1" applyBorder="1" applyAlignment="1" applyProtection="1">
      <alignment horizontal="left" vertical="top"/>
      <protection locked="0"/>
    </xf>
    <xf numFmtId="0" fontId="16" fillId="0" borderId="26" xfId="0" applyFont="1" applyBorder="1" applyAlignment="1" applyProtection="1">
      <alignment horizontal="left" vertical="top"/>
      <protection locked="0"/>
    </xf>
    <xf numFmtId="0" fontId="16" fillId="0" borderId="38" xfId="0" applyFont="1" applyBorder="1" applyAlignment="1" applyProtection="1">
      <alignment horizontal="left" vertical="top"/>
      <protection locked="0"/>
    </xf>
    <xf numFmtId="0" fontId="34" fillId="0" borderId="0" xfId="0" applyFont="1" applyAlignment="1">
      <alignment vertical="top" wrapText="1"/>
    </xf>
    <xf numFmtId="0" fontId="39" fillId="0" borderId="16" xfId="0" applyFont="1" applyBorder="1" applyAlignment="1" applyProtection="1">
      <alignment horizontal="left" vertical="top" wrapText="1"/>
      <protection locked="0"/>
    </xf>
    <xf numFmtId="0" fontId="16" fillId="4" borderId="33" xfId="0" applyFont="1" applyFill="1" applyBorder="1" applyAlignment="1">
      <alignment horizontal="left" vertical="center" wrapText="1" indent="1"/>
    </xf>
    <xf numFmtId="0" fontId="16" fillId="0" borderId="54" xfId="0" applyFont="1" applyBorder="1" applyAlignment="1">
      <alignment horizontal="left" vertical="center" indent="1"/>
    </xf>
    <xf numFmtId="0" fontId="16" fillId="0" borderId="34" xfId="0" applyFont="1" applyBorder="1" applyAlignment="1">
      <alignment horizontal="left" vertical="center" indent="1"/>
    </xf>
    <xf numFmtId="0" fontId="16" fillId="0" borderId="58" xfId="0" applyFont="1" applyBorder="1" applyAlignment="1" applyProtection="1">
      <alignment horizontal="left" vertical="top" wrapText="1"/>
      <protection locked="0"/>
    </xf>
    <xf numFmtId="0" fontId="16" fillId="0" borderId="59"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30" xfId="0" applyFont="1" applyBorder="1" applyAlignment="1" applyProtection="1">
      <alignment horizontal="left" vertical="top" wrapText="1"/>
      <protection locked="0"/>
    </xf>
    <xf numFmtId="0" fontId="16" fillId="4" borderId="48" xfId="0" applyFont="1" applyFill="1" applyBorder="1" applyAlignment="1">
      <alignment horizontal="center" vertical="center"/>
    </xf>
    <xf numFmtId="0" fontId="16" fillId="0" borderId="49" xfId="0" applyFont="1" applyBorder="1" applyAlignment="1">
      <alignment horizontal="center" vertical="center"/>
    </xf>
    <xf numFmtId="0" fontId="54" fillId="0" borderId="0" xfId="0" applyFont="1" applyAlignment="1">
      <alignment horizontal="left" vertical="top" wrapText="1"/>
    </xf>
    <xf numFmtId="0" fontId="16" fillId="4" borderId="33" xfId="0" applyFont="1" applyFill="1" applyBorder="1" applyAlignment="1">
      <alignment horizontal="left" vertical="center" indent="1"/>
    </xf>
    <xf numFmtId="0" fontId="16" fillId="4" borderId="54" xfId="0" applyFont="1" applyFill="1" applyBorder="1" applyAlignment="1">
      <alignment horizontal="left" vertical="center" indent="1"/>
    </xf>
    <xf numFmtId="0" fontId="16" fillId="4" borderId="34" xfId="0" applyFont="1" applyFill="1" applyBorder="1" applyAlignment="1">
      <alignment horizontal="left" vertical="center" indent="1"/>
    </xf>
    <xf numFmtId="0" fontId="16" fillId="0" borderId="26" xfId="0" applyFont="1" applyBorder="1" applyAlignment="1" applyProtection="1">
      <alignment horizontal="left" vertical="top" wrapText="1"/>
      <protection locked="0"/>
    </xf>
    <xf numFmtId="0" fontId="16" fillId="0" borderId="38" xfId="0" applyFont="1" applyBorder="1" applyAlignment="1" applyProtection="1">
      <alignment horizontal="left" vertical="top" wrapText="1"/>
      <protection locked="0"/>
    </xf>
    <xf numFmtId="0" fontId="16" fillId="4" borderId="190" xfId="0" applyFont="1" applyFill="1" applyBorder="1" applyAlignment="1">
      <alignment horizontal="center" vertical="center" textRotation="255"/>
    </xf>
    <xf numFmtId="0" fontId="16" fillId="4" borderId="65" xfId="0" applyFont="1" applyFill="1" applyBorder="1" applyAlignment="1">
      <alignment horizontal="center" vertical="center" textRotation="255"/>
    </xf>
    <xf numFmtId="0" fontId="16" fillId="4" borderId="66" xfId="0" applyFont="1" applyFill="1" applyBorder="1" applyAlignment="1">
      <alignment horizontal="center" vertical="center" textRotation="255"/>
    </xf>
    <xf numFmtId="0" fontId="39" fillId="4" borderId="33" xfId="0" applyFont="1" applyFill="1" applyBorder="1" applyAlignment="1">
      <alignment horizontal="left" vertical="center" wrapText="1" indent="1"/>
    </xf>
    <xf numFmtId="0" fontId="39" fillId="0" borderId="54" xfId="0" applyFont="1" applyBorder="1" applyAlignment="1">
      <alignment horizontal="left" vertical="center" indent="1"/>
    </xf>
    <xf numFmtId="0" fontId="39" fillId="0" borderId="34" xfId="0" applyFont="1" applyBorder="1" applyAlignment="1">
      <alignment horizontal="left" vertical="center" indent="1"/>
    </xf>
    <xf numFmtId="0" fontId="16" fillId="4" borderId="32" xfId="0" applyFont="1" applyFill="1" applyBorder="1" applyAlignment="1">
      <alignment horizontal="left" vertical="center" indent="1"/>
    </xf>
    <xf numFmtId="0" fontId="16" fillId="0" borderId="15" xfId="0" applyFont="1" applyBorder="1" applyAlignment="1">
      <alignment horizontal="left" vertical="center" indent="1"/>
    </xf>
    <xf numFmtId="0" fontId="16" fillId="0" borderId="29" xfId="0" applyFont="1" applyBorder="1" applyAlignment="1">
      <alignment horizontal="left" vertical="center" indent="1"/>
    </xf>
    <xf numFmtId="0" fontId="39" fillId="4" borderId="33" xfId="0" applyFont="1" applyFill="1" applyBorder="1" applyAlignment="1">
      <alignment horizontal="left" vertical="center" indent="1" shrinkToFit="1"/>
    </xf>
    <xf numFmtId="0" fontId="39" fillId="0" borderId="54" xfId="0" applyFont="1" applyBorder="1" applyAlignment="1">
      <alignment horizontal="left" vertical="center" indent="1" shrinkToFit="1"/>
    </xf>
    <xf numFmtId="0" fontId="39" fillId="0" borderId="34" xfId="0" applyFont="1" applyBorder="1" applyAlignment="1">
      <alignment horizontal="left" vertical="center" indent="1" shrinkToFit="1"/>
    </xf>
    <xf numFmtId="0" fontId="16" fillId="4" borderId="25" xfId="0" applyFont="1" applyFill="1" applyBorder="1" applyAlignment="1" applyProtection="1">
      <alignment horizontal="center" vertical="top" wrapText="1"/>
      <protection locked="0"/>
    </xf>
    <xf numFmtId="0" fontId="16" fillId="4" borderId="61" xfId="0" applyFont="1" applyFill="1" applyBorder="1" applyAlignment="1" applyProtection="1">
      <alignment horizontal="center" vertical="top" wrapText="1"/>
      <protection locked="0"/>
    </xf>
    <xf numFmtId="0" fontId="16" fillId="0" borderId="201" xfId="0" applyFont="1" applyBorder="1" applyAlignment="1" applyProtection="1">
      <alignment horizontal="left" vertical="center" wrapText="1"/>
      <protection locked="0"/>
    </xf>
    <xf numFmtId="0" fontId="16" fillId="0" borderId="202" xfId="0" applyFont="1" applyBorder="1" applyAlignment="1" applyProtection="1">
      <alignment horizontal="left" vertical="center" wrapText="1"/>
      <protection locked="0"/>
    </xf>
    <xf numFmtId="0" fontId="16" fillId="0" borderId="203" xfId="0" applyFont="1" applyBorder="1" applyAlignment="1" applyProtection="1">
      <alignment horizontal="left" vertical="center" wrapText="1"/>
      <protection locked="0"/>
    </xf>
    <xf numFmtId="0" fontId="16" fillId="4" borderId="67" xfId="0" applyFont="1" applyFill="1" applyBorder="1" applyAlignment="1">
      <alignment horizontal="center" vertical="center"/>
    </xf>
    <xf numFmtId="0" fontId="16" fillId="4" borderId="15" xfId="0" applyFont="1" applyFill="1" applyBorder="1" applyAlignment="1">
      <alignment horizontal="center" vertical="center"/>
    </xf>
    <xf numFmtId="0" fontId="16" fillId="4" borderId="39" xfId="0" applyFont="1" applyFill="1" applyBorder="1" applyAlignment="1">
      <alignment horizontal="center" vertical="center"/>
    </xf>
    <xf numFmtId="0" fontId="16" fillId="4" borderId="28" xfId="0" applyFont="1" applyFill="1" applyBorder="1" applyAlignment="1">
      <alignment horizontal="center" vertical="center"/>
    </xf>
    <xf numFmtId="0" fontId="16" fillId="4" borderId="0" xfId="0" applyFont="1" applyFill="1" applyAlignment="1">
      <alignment horizontal="center" vertical="center"/>
    </xf>
    <xf numFmtId="0" fontId="16" fillId="4" borderId="40" xfId="0" applyFont="1" applyFill="1" applyBorder="1" applyAlignment="1">
      <alignment horizontal="center" vertical="center"/>
    </xf>
    <xf numFmtId="0" fontId="16" fillId="4" borderId="104" xfId="0" applyFont="1" applyFill="1" applyBorder="1" applyAlignment="1">
      <alignment horizontal="center" vertical="center"/>
    </xf>
    <xf numFmtId="0" fontId="16" fillId="4" borderId="82" xfId="0" applyFont="1" applyFill="1" applyBorder="1" applyAlignment="1">
      <alignment horizontal="center" vertical="center"/>
    </xf>
    <xf numFmtId="0" fontId="16" fillId="4" borderId="105" xfId="0" applyFont="1" applyFill="1" applyBorder="1" applyAlignment="1">
      <alignment horizontal="center" vertical="center"/>
    </xf>
    <xf numFmtId="188" fontId="16" fillId="0" borderId="48" xfId="0" applyNumberFormat="1" applyFont="1" applyBorder="1" applyAlignment="1">
      <alignment horizontal="left" vertical="center" wrapText="1" shrinkToFit="1"/>
    </xf>
    <xf numFmtId="188" fontId="16" fillId="0" borderId="41" xfId="0" applyNumberFormat="1" applyFont="1" applyBorder="1" applyAlignment="1">
      <alignment horizontal="left" vertical="center" wrapText="1" shrinkToFit="1"/>
    </xf>
    <xf numFmtId="188" fontId="16" fillId="0" borderId="50" xfId="0" applyNumberFormat="1" applyFont="1" applyBorder="1" applyAlignment="1">
      <alignment horizontal="left" vertical="center" wrapText="1" shrinkToFit="1"/>
    </xf>
    <xf numFmtId="0" fontId="16" fillId="4" borderId="47" xfId="0" applyFont="1" applyFill="1" applyBorder="1" applyAlignment="1">
      <alignment horizontal="left" vertical="center" indent="1"/>
    </xf>
    <xf numFmtId="0" fontId="16" fillId="4" borderId="62" xfId="0" applyFont="1" applyFill="1" applyBorder="1" applyAlignment="1">
      <alignment horizontal="left" vertical="center" indent="1"/>
    </xf>
    <xf numFmtId="0" fontId="16" fillId="0" borderId="32" xfId="0" applyFont="1" applyBorder="1" applyAlignment="1" applyProtection="1">
      <alignment horizontal="left" vertical="top" wrapText="1"/>
      <protection locked="0"/>
    </xf>
    <xf numFmtId="0" fontId="16" fillId="0" borderId="15" xfId="0" applyFont="1" applyBorder="1" applyAlignment="1" applyProtection="1">
      <alignment horizontal="left" vertical="top" wrapText="1"/>
      <protection locked="0"/>
    </xf>
    <xf numFmtId="0" fontId="16" fillId="0" borderId="29" xfId="0" applyFont="1" applyBorder="1" applyAlignment="1" applyProtection="1">
      <alignment horizontal="left" vertical="top" wrapText="1"/>
      <protection locked="0"/>
    </xf>
    <xf numFmtId="0" fontId="16" fillId="0" borderId="17" xfId="0" applyFont="1" applyBorder="1" applyAlignment="1" applyProtection="1">
      <alignment horizontal="left" vertical="top" wrapText="1"/>
      <protection locked="0"/>
    </xf>
    <xf numFmtId="0" fontId="16" fillId="4" borderId="106" xfId="0" applyFont="1" applyFill="1" applyBorder="1" applyAlignment="1">
      <alignment horizontal="center" vertical="center" wrapText="1"/>
    </xf>
    <xf numFmtId="0" fontId="16" fillId="4" borderId="105" xfId="0" applyFont="1" applyFill="1" applyBorder="1" applyAlignment="1">
      <alignment horizontal="center" vertical="center" wrapText="1"/>
    </xf>
    <xf numFmtId="0" fontId="16" fillId="0" borderId="82" xfId="0" applyFont="1" applyBorder="1" applyAlignment="1" applyProtection="1">
      <alignment horizontal="left" vertical="center" wrapText="1"/>
      <protection locked="0"/>
    </xf>
    <xf numFmtId="0" fontId="16" fillId="0" borderId="107" xfId="0" applyFont="1" applyBorder="1" applyAlignment="1" applyProtection="1">
      <alignment horizontal="left" vertical="center" wrapText="1"/>
      <protection locked="0"/>
    </xf>
    <xf numFmtId="0" fontId="40" fillId="0" borderId="0" xfId="0" applyFont="1" applyAlignment="1">
      <alignment horizontal="center" vertical="center"/>
    </xf>
    <xf numFmtId="0" fontId="43" fillId="5" borderId="120" xfId="0" applyFont="1" applyFill="1" applyBorder="1" applyAlignment="1">
      <alignment horizontal="center" vertical="center"/>
    </xf>
    <xf numFmtId="0" fontId="43" fillId="5" borderId="151" xfId="0" applyFont="1" applyFill="1" applyBorder="1" applyAlignment="1">
      <alignment horizontal="center" vertical="center"/>
    </xf>
    <xf numFmtId="0" fontId="39" fillId="3" borderId="151" xfId="0" applyFont="1" applyFill="1" applyBorder="1" applyAlignment="1">
      <alignment vertical="center" wrapText="1"/>
    </xf>
    <xf numFmtId="0" fontId="39" fillId="3" borderId="122" xfId="0" applyFont="1" applyFill="1" applyBorder="1" applyAlignment="1">
      <alignment vertical="center" wrapText="1"/>
    </xf>
    <xf numFmtId="0" fontId="16" fillId="4" borderId="45" xfId="0" applyFont="1" applyFill="1" applyBorder="1" applyAlignment="1">
      <alignment horizontal="left" vertical="center" indent="1"/>
    </xf>
    <xf numFmtId="0" fontId="16" fillId="4" borderId="85" xfId="0" applyFont="1" applyFill="1" applyBorder="1" applyAlignment="1">
      <alignment horizontal="left" vertical="center" indent="1"/>
    </xf>
    <xf numFmtId="0" fontId="16" fillId="4" borderId="63" xfId="0" applyFont="1" applyFill="1" applyBorder="1" applyAlignment="1">
      <alignment horizontal="left" vertical="center" indent="1"/>
    </xf>
    <xf numFmtId="0" fontId="16" fillId="4" borderId="64" xfId="0" applyFont="1" applyFill="1" applyBorder="1" applyAlignment="1">
      <alignment horizontal="center" vertical="center" textRotation="255"/>
    </xf>
    <xf numFmtId="0" fontId="16" fillId="0" borderId="97" xfId="0" applyFont="1" applyBorder="1" applyAlignment="1" applyProtection="1">
      <alignment horizontal="left" vertical="top" wrapText="1"/>
      <protection locked="0"/>
    </xf>
    <xf numFmtId="0" fontId="16" fillId="0" borderId="98" xfId="0" applyFont="1" applyBorder="1" applyAlignment="1" applyProtection="1">
      <alignment horizontal="left" vertical="top" wrapText="1"/>
      <protection locked="0"/>
    </xf>
    <xf numFmtId="182" fontId="16" fillId="4" borderId="32" xfId="0" applyNumberFormat="1" applyFont="1" applyFill="1" applyBorder="1" applyAlignment="1">
      <alignment horizontal="left" vertical="center" shrinkToFit="1"/>
    </xf>
    <xf numFmtId="0" fontId="16" fillId="0" borderId="54" xfId="0" applyFont="1" applyBorder="1" applyAlignment="1">
      <alignment horizontal="left" vertical="center"/>
    </xf>
    <xf numFmtId="0" fontId="16" fillId="0" borderId="34" xfId="0" applyFont="1" applyBorder="1" applyAlignment="1">
      <alignment horizontal="left" vertical="center"/>
    </xf>
    <xf numFmtId="188" fontId="16" fillId="3" borderId="48" xfId="0" applyNumberFormat="1" applyFont="1" applyFill="1" applyBorder="1" applyAlignment="1">
      <alignment horizontal="center" vertical="center" shrinkToFit="1"/>
    </xf>
    <xf numFmtId="188" fontId="16" fillId="3" borderId="49" xfId="0" applyNumberFormat="1" applyFont="1" applyFill="1" applyBorder="1" applyAlignment="1">
      <alignment vertical="center" shrinkToFit="1"/>
    </xf>
    <xf numFmtId="188" fontId="16" fillId="3" borderId="49" xfId="0" applyNumberFormat="1" applyFont="1" applyFill="1" applyBorder="1" applyAlignment="1">
      <alignment horizontal="center" vertical="center" shrinkToFit="1"/>
    </xf>
    <xf numFmtId="0" fontId="16" fillId="4" borderId="99" xfId="0" applyFont="1" applyFill="1" applyBorder="1" applyAlignment="1">
      <alignment horizontal="center" vertical="center" textRotation="255" wrapText="1"/>
    </xf>
    <xf numFmtId="0" fontId="16" fillId="4" borderId="100" xfId="0" applyFont="1" applyFill="1" applyBorder="1" applyAlignment="1">
      <alignment horizontal="center" vertical="center" textRotation="255"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188" fontId="16" fillId="4" borderId="48" xfId="0" applyNumberFormat="1" applyFont="1" applyFill="1" applyBorder="1" applyAlignment="1">
      <alignment horizontal="center" vertical="center" shrinkToFit="1"/>
    </xf>
    <xf numFmtId="188" fontId="16" fillId="4" borderId="49" xfId="0" applyNumberFormat="1" applyFont="1" applyFill="1" applyBorder="1" applyAlignment="1">
      <alignment horizontal="center" vertical="center" shrinkToFit="1"/>
    </xf>
    <xf numFmtId="0" fontId="16" fillId="0" borderId="19" xfId="0" applyFont="1" applyBorder="1" applyAlignment="1" applyProtection="1">
      <alignment horizontal="left" vertical="top" wrapText="1"/>
      <protection locked="0"/>
    </xf>
    <xf numFmtId="0" fontId="16" fillId="0" borderId="84" xfId="0" applyFont="1" applyBorder="1" applyAlignment="1" applyProtection="1">
      <alignment horizontal="left" vertical="top" wrapText="1"/>
      <protection locked="0"/>
    </xf>
    <xf numFmtId="0" fontId="16" fillId="0" borderId="186" xfId="0" applyFont="1" applyBorder="1" applyAlignment="1" applyProtection="1">
      <alignment horizontal="left" vertical="top" wrapText="1"/>
      <protection locked="0"/>
    </xf>
    <xf numFmtId="0" fontId="16" fillId="0" borderId="92" xfId="0" applyFont="1" applyBorder="1" applyAlignment="1" applyProtection="1">
      <alignment horizontal="left" vertical="top" wrapText="1"/>
      <protection locked="0"/>
    </xf>
    <xf numFmtId="0" fontId="16" fillId="0" borderId="90" xfId="0" applyFont="1" applyBorder="1" applyAlignment="1" applyProtection="1">
      <alignment horizontal="left" vertical="top" wrapText="1"/>
      <protection locked="0"/>
    </xf>
    <xf numFmtId="0" fontId="16" fillId="4" borderId="24" xfId="0" applyFont="1" applyFill="1" applyBorder="1" applyAlignment="1">
      <alignment horizontal="center" vertical="center" textRotation="255" wrapText="1"/>
    </xf>
    <xf numFmtId="0" fontId="16" fillId="4" borderId="79" xfId="0" applyFont="1" applyFill="1" applyBorder="1" applyAlignment="1">
      <alignment horizontal="center" vertical="center" textRotation="255" wrapText="1"/>
    </xf>
    <xf numFmtId="0" fontId="34" fillId="0" borderId="1" xfId="0" applyFont="1" applyBorder="1" applyAlignment="1" applyProtection="1">
      <alignment horizontal="left" vertical="center" wrapText="1"/>
      <protection locked="0"/>
    </xf>
    <xf numFmtId="0" fontId="34" fillId="0" borderId="32" xfId="0" applyFont="1" applyBorder="1" applyAlignment="1" applyProtection="1">
      <alignment horizontal="left" vertical="top" wrapText="1"/>
      <protection locked="0"/>
    </xf>
    <xf numFmtId="0" fontId="34" fillId="0" borderId="15" xfId="0" applyFont="1" applyBorder="1" applyAlignment="1" applyProtection="1">
      <alignment horizontal="left" vertical="top" wrapText="1"/>
      <protection locked="0"/>
    </xf>
    <xf numFmtId="0" fontId="34" fillId="0" borderId="39" xfId="0" applyFont="1" applyBorder="1" applyAlignment="1" applyProtection="1">
      <alignment horizontal="left" vertical="top" wrapText="1"/>
      <protection locked="0"/>
    </xf>
    <xf numFmtId="0" fontId="34" fillId="0" borderId="16" xfId="0" applyFont="1" applyBorder="1" applyAlignment="1" applyProtection="1">
      <alignment horizontal="left" vertical="top" wrapText="1"/>
      <protection locked="0"/>
    </xf>
    <xf numFmtId="0" fontId="34" fillId="0" borderId="0" xfId="0" applyFont="1" applyAlignment="1" applyProtection="1">
      <alignment horizontal="left" vertical="top" wrapText="1"/>
      <protection locked="0"/>
    </xf>
    <xf numFmtId="0" fontId="34" fillId="0" borderId="40" xfId="0" applyFont="1" applyBorder="1" applyAlignment="1" applyProtection="1">
      <alignment horizontal="left" vertical="top" wrapText="1"/>
      <protection locked="0"/>
    </xf>
    <xf numFmtId="0" fontId="34" fillId="0" borderId="17" xfId="0" applyFont="1" applyBorder="1" applyAlignment="1" applyProtection="1">
      <alignment horizontal="left" vertical="top" wrapText="1"/>
      <protection locked="0"/>
    </xf>
    <xf numFmtId="0" fontId="34" fillId="0" borderId="26" xfId="0" applyFont="1" applyBorder="1" applyAlignment="1" applyProtection="1">
      <alignment horizontal="left" vertical="top" wrapText="1"/>
      <protection locked="0"/>
    </xf>
    <xf numFmtId="0" fontId="34" fillId="0" borderId="68" xfId="0" applyFont="1" applyBorder="1" applyAlignment="1" applyProtection="1">
      <alignment horizontal="left" vertical="top" wrapText="1"/>
      <protection locked="0"/>
    </xf>
    <xf numFmtId="0" fontId="34" fillId="13" borderId="48" xfId="0" applyFont="1" applyFill="1" applyBorder="1" applyProtection="1">
      <alignment vertical="center"/>
      <protection locked="0"/>
    </xf>
    <xf numFmtId="0" fontId="34" fillId="0" borderId="49" xfId="0" applyFont="1" applyBorder="1" applyProtection="1">
      <alignment vertical="center"/>
      <protection locked="0"/>
    </xf>
    <xf numFmtId="0" fontId="34" fillId="13" borderId="32" xfId="0" applyFont="1" applyFill="1" applyBorder="1" applyAlignment="1" applyProtection="1">
      <alignment horizontal="left" vertical="top" wrapText="1"/>
      <protection locked="0"/>
    </xf>
    <xf numFmtId="0" fontId="34" fillId="13" borderId="15" xfId="0" applyFont="1" applyFill="1" applyBorder="1" applyAlignment="1" applyProtection="1">
      <alignment horizontal="left" vertical="top"/>
      <protection locked="0"/>
    </xf>
    <xf numFmtId="0" fontId="34" fillId="13" borderId="39" xfId="0" applyFont="1" applyFill="1" applyBorder="1" applyAlignment="1" applyProtection="1">
      <alignment horizontal="left" vertical="top"/>
      <protection locked="0"/>
    </xf>
    <xf numFmtId="0" fontId="34" fillId="13" borderId="16" xfId="0" applyFont="1" applyFill="1" applyBorder="1" applyAlignment="1" applyProtection="1">
      <alignment horizontal="left" vertical="top"/>
      <protection locked="0"/>
    </xf>
    <xf numFmtId="0" fontId="34" fillId="13" borderId="0" xfId="0" applyFont="1" applyFill="1" applyAlignment="1" applyProtection="1">
      <alignment horizontal="left" vertical="top"/>
      <protection locked="0"/>
    </xf>
    <xf numFmtId="0" fontId="34" fillId="13" borderId="40" xfId="0" applyFont="1" applyFill="1" applyBorder="1" applyAlignment="1" applyProtection="1">
      <alignment horizontal="left" vertical="top"/>
      <protection locked="0"/>
    </xf>
    <xf numFmtId="0" fontId="34" fillId="13" borderId="17" xfId="0" applyFont="1" applyFill="1" applyBorder="1" applyAlignment="1" applyProtection="1">
      <alignment horizontal="left" vertical="top"/>
      <protection locked="0"/>
    </xf>
    <xf numFmtId="0" fontId="34" fillId="13" borderId="26" xfId="0" applyFont="1" applyFill="1" applyBorder="1" applyAlignment="1" applyProtection="1">
      <alignment horizontal="left" vertical="top"/>
      <protection locked="0"/>
    </xf>
    <xf numFmtId="0" fontId="34" fillId="13" borderId="68" xfId="0" applyFont="1" applyFill="1" applyBorder="1" applyAlignment="1" applyProtection="1">
      <alignment horizontal="left" vertical="top"/>
      <protection locked="0"/>
    </xf>
    <xf numFmtId="178" fontId="16" fillId="3" borderId="26" xfId="0" applyNumberFormat="1" applyFont="1" applyFill="1" applyBorder="1" applyAlignment="1">
      <alignment vertical="center" wrapText="1" shrinkToFit="1"/>
    </xf>
    <xf numFmtId="0" fontId="16" fillId="3" borderId="26" xfId="0" applyFont="1" applyFill="1" applyBorder="1" applyAlignment="1">
      <alignment vertical="center" wrapText="1" shrinkToFit="1"/>
    </xf>
    <xf numFmtId="0" fontId="41" fillId="2" borderId="1" xfId="0" applyFont="1" applyFill="1" applyBorder="1" applyAlignment="1">
      <alignment horizontal="center" vertical="center" wrapText="1"/>
    </xf>
    <xf numFmtId="0" fontId="41" fillId="2" borderId="48" xfId="0" applyFont="1" applyFill="1" applyBorder="1" applyAlignment="1">
      <alignment horizontal="center" vertical="center" wrapText="1"/>
    </xf>
    <xf numFmtId="0" fontId="34" fillId="12" borderId="60" xfId="0" applyFont="1" applyFill="1" applyBorder="1" applyAlignment="1">
      <alignment horizontal="center" vertical="center" shrinkToFit="1"/>
    </xf>
    <xf numFmtId="0" fontId="34" fillId="12" borderId="25" xfId="0" applyFont="1" applyFill="1" applyBorder="1" applyAlignment="1">
      <alignment horizontal="center" vertical="center" shrinkToFit="1"/>
    </xf>
    <xf numFmtId="0" fontId="34" fillId="12" borderId="61" xfId="0" applyFont="1" applyFill="1" applyBorder="1" applyAlignment="1">
      <alignment horizontal="center" vertical="center" shrinkToFit="1"/>
    </xf>
    <xf numFmtId="178" fontId="34" fillId="2" borderId="1" xfId="0" applyNumberFormat="1" applyFont="1" applyFill="1" applyBorder="1" applyAlignment="1">
      <alignment horizontal="center" vertical="center" shrinkToFit="1"/>
    </xf>
    <xf numFmtId="0" fontId="41" fillId="2" borderId="25" xfId="3" applyFont="1" applyFill="1" applyBorder="1">
      <alignment vertical="center"/>
    </xf>
    <xf numFmtId="0" fontId="34" fillId="0" borderId="61" xfId="0" applyFont="1" applyBorder="1">
      <alignment vertical="center"/>
    </xf>
    <xf numFmtId="0" fontId="16" fillId="5" borderId="57" xfId="3" applyFont="1" applyFill="1" applyBorder="1" applyAlignment="1">
      <alignment horizontal="left" vertical="center"/>
    </xf>
    <xf numFmtId="0" fontId="16" fillId="0" borderId="58" xfId="0" applyFont="1" applyBorder="1">
      <alignment vertical="center"/>
    </xf>
    <xf numFmtId="0" fontId="16" fillId="0" borderId="74" xfId="0" applyFont="1" applyBorder="1">
      <alignment vertical="center"/>
    </xf>
    <xf numFmtId="0" fontId="16" fillId="5" borderId="33" xfId="3" applyFont="1" applyFill="1" applyBorder="1" applyAlignment="1">
      <alignment horizontal="left" vertical="center"/>
    </xf>
    <xf numFmtId="0" fontId="16" fillId="0" borderId="54" xfId="0" applyFont="1" applyBorder="1">
      <alignment vertical="center"/>
    </xf>
    <xf numFmtId="0" fontId="16" fillId="0" borderId="77" xfId="0" applyFont="1" applyBorder="1">
      <alignment vertical="center"/>
    </xf>
    <xf numFmtId="0" fontId="16" fillId="5" borderId="48" xfId="3" applyFont="1" applyFill="1" applyBorder="1" applyAlignment="1">
      <alignment horizontal="left" vertical="center"/>
    </xf>
    <xf numFmtId="0" fontId="16" fillId="5" borderId="70" xfId="3" applyFont="1" applyFill="1" applyBorder="1" applyAlignment="1">
      <alignment horizontal="left" vertical="center"/>
    </xf>
    <xf numFmtId="0" fontId="16" fillId="0" borderId="71" xfId="0" applyFont="1" applyBorder="1">
      <alignment vertical="center"/>
    </xf>
    <xf numFmtId="0" fontId="16" fillId="0" borderId="76" xfId="0" applyFont="1" applyBorder="1">
      <alignment vertical="center"/>
    </xf>
    <xf numFmtId="178" fontId="40" fillId="0" borderId="48" xfId="2" applyNumberFormat="1" applyFont="1" applyFill="1" applyBorder="1" applyAlignment="1" applyProtection="1">
      <alignment horizontal="center" vertical="center" wrapText="1"/>
      <protection locked="0"/>
    </xf>
    <xf numFmtId="178" fontId="40" fillId="0" borderId="49" xfId="2" applyNumberFormat="1" applyFont="1" applyFill="1" applyBorder="1" applyAlignment="1" applyProtection="1">
      <alignment horizontal="center" vertical="center" wrapText="1"/>
      <protection locked="0"/>
    </xf>
    <xf numFmtId="0" fontId="16" fillId="3" borderId="151" xfId="0" applyFont="1" applyFill="1" applyBorder="1" applyAlignment="1">
      <alignment horizontal="left" vertical="center" wrapText="1"/>
    </xf>
    <xf numFmtId="0" fontId="16" fillId="4" borderId="120" xfId="0" applyFont="1" applyFill="1" applyBorder="1" applyAlignment="1">
      <alignment horizontal="center" vertical="center"/>
    </xf>
    <xf numFmtId="0" fontId="16" fillId="4" borderId="151" xfId="0" applyFont="1" applyFill="1" applyBorder="1" applyAlignment="1">
      <alignment horizontal="center" vertical="center"/>
    </xf>
    <xf numFmtId="0" fontId="40" fillId="0" borderId="15" xfId="0" applyFont="1" applyBorder="1" applyAlignment="1">
      <alignment horizontal="center" vertical="center"/>
    </xf>
    <xf numFmtId="38" fontId="40" fillId="2" borderId="0" xfId="4" applyFont="1" applyFill="1" applyBorder="1" applyAlignment="1" applyProtection="1">
      <alignment horizontal="right" vertical="center"/>
    </xf>
    <xf numFmtId="38" fontId="40" fillId="2" borderId="30" xfId="4" applyFont="1" applyFill="1" applyBorder="1" applyAlignment="1" applyProtection="1">
      <alignment horizontal="right" vertical="center"/>
    </xf>
    <xf numFmtId="38" fontId="16" fillId="11" borderId="41" xfId="4" applyFont="1" applyFill="1" applyBorder="1" applyAlignment="1" applyProtection="1">
      <alignment horizontal="right" vertical="center"/>
    </xf>
    <xf numFmtId="38" fontId="16" fillId="11" borderId="50" xfId="4" applyFont="1" applyFill="1" applyBorder="1" applyAlignment="1" applyProtection="1">
      <alignment horizontal="right" vertical="center"/>
    </xf>
    <xf numFmtId="38" fontId="16" fillId="11" borderId="0" xfId="4" applyFont="1" applyFill="1" applyBorder="1" applyAlignment="1" applyProtection="1">
      <alignment horizontal="right" vertical="center"/>
    </xf>
    <xf numFmtId="38" fontId="16" fillId="11" borderId="30" xfId="4" applyFont="1" applyFill="1" applyBorder="1" applyAlignment="1" applyProtection="1">
      <alignment horizontal="right" vertical="center"/>
    </xf>
    <xf numFmtId="38" fontId="16" fillId="3" borderId="12" xfId="4" applyFont="1" applyFill="1" applyBorder="1" applyAlignment="1" applyProtection="1">
      <alignment horizontal="right" vertical="center" wrapText="1"/>
    </xf>
    <xf numFmtId="38" fontId="16" fillId="3" borderId="23" xfId="4" applyFont="1" applyFill="1" applyBorder="1" applyAlignment="1" applyProtection="1">
      <alignment horizontal="right" vertical="center" wrapText="1"/>
    </xf>
    <xf numFmtId="0" fontId="16" fillId="3" borderId="122" xfId="0" applyFont="1" applyFill="1" applyBorder="1" applyAlignment="1">
      <alignment horizontal="left" vertical="center" wrapText="1"/>
    </xf>
    <xf numFmtId="0" fontId="16" fillId="0" borderId="12" xfId="3" applyFont="1" applyBorder="1" applyAlignment="1" applyProtection="1">
      <alignment horizontal="left" vertical="center" wrapText="1"/>
      <protection locked="0"/>
    </xf>
    <xf numFmtId="0" fontId="16" fillId="4" borderId="42" xfId="3" applyFont="1" applyFill="1" applyBorder="1" applyAlignment="1">
      <alignment horizontal="center" vertical="center"/>
    </xf>
    <xf numFmtId="0" fontId="16" fillId="4" borderId="43" xfId="3" applyFont="1" applyFill="1" applyBorder="1" applyAlignment="1">
      <alignment horizontal="center" vertical="center"/>
    </xf>
    <xf numFmtId="0" fontId="16" fillId="4" borderId="42" xfId="3" applyFont="1" applyFill="1" applyBorder="1" applyAlignment="1">
      <alignment horizontal="right" vertical="center"/>
    </xf>
    <xf numFmtId="0" fontId="16" fillId="4" borderId="43" xfId="3" applyFont="1" applyFill="1" applyBorder="1" applyAlignment="1">
      <alignment horizontal="right" vertical="center"/>
    </xf>
    <xf numFmtId="0" fontId="40" fillId="4" borderId="32" xfId="3" applyFont="1" applyFill="1" applyBorder="1" applyAlignment="1">
      <alignment horizontal="left" vertical="center"/>
    </xf>
    <xf numFmtId="0" fontId="40" fillId="4" borderId="15" xfId="3" applyFont="1" applyFill="1" applyBorder="1" applyAlignment="1">
      <alignment horizontal="left" vertical="center"/>
    </xf>
    <xf numFmtId="0" fontId="16" fillId="0" borderId="8" xfId="3" applyFont="1" applyBorder="1" applyAlignment="1" applyProtection="1">
      <alignment horizontal="left" vertical="center"/>
      <protection locked="0"/>
    </xf>
    <xf numFmtId="0" fontId="16" fillId="0" borderId="54" xfId="3" applyFont="1" applyBorder="1" applyAlignment="1" applyProtection="1">
      <alignment horizontal="left" vertical="center"/>
      <protection locked="0"/>
    </xf>
    <xf numFmtId="0" fontId="16" fillId="0" borderId="55" xfId="3" applyFont="1" applyBorder="1" applyAlignment="1" applyProtection="1">
      <alignment horizontal="left" vertical="center"/>
      <protection locked="0"/>
    </xf>
    <xf numFmtId="0" fontId="16" fillId="0" borderId="9" xfId="3" applyFont="1" applyBorder="1" applyAlignment="1" applyProtection="1">
      <alignment horizontal="left" vertical="center"/>
      <protection locked="0"/>
    </xf>
    <xf numFmtId="0" fontId="16" fillId="0" borderId="36" xfId="3" applyFont="1" applyBorder="1" applyAlignment="1" applyProtection="1">
      <alignment horizontal="left" vertical="center"/>
      <protection locked="0"/>
    </xf>
    <xf numFmtId="0" fontId="16" fillId="0" borderId="51" xfId="3" applyFont="1" applyBorder="1" applyAlignment="1" applyProtection="1">
      <alignment horizontal="left" vertical="center"/>
      <protection locked="0"/>
    </xf>
    <xf numFmtId="0" fontId="16" fillId="0" borderId="189" xfId="3" applyFont="1" applyBorder="1" applyAlignment="1" applyProtection="1">
      <alignment horizontal="left" vertical="center"/>
      <protection locked="0"/>
    </xf>
    <xf numFmtId="0" fontId="16" fillId="0" borderId="26" xfId="3" applyFont="1" applyBorder="1" applyAlignment="1" applyProtection="1">
      <alignment horizontal="left" vertical="center"/>
      <protection locked="0"/>
    </xf>
    <xf numFmtId="0" fontId="16" fillId="0" borderId="78" xfId="3" applyFont="1" applyBorder="1" applyAlignment="1" applyProtection="1">
      <alignment horizontal="left" vertical="center"/>
      <protection locked="0"/>
    </xf>
    <xf numFmtId="0" fontId="16" fillId="2" borderId="27" xfId="3" applyFont="1" applyFill="1" applyBorder="1" applyAlignment="1">
      <alignment horizontal="left" vertical="center"/>
    </xf>
    <xf numFmtId="0" fontId="16" fillId="2" borderId="115" xfId="3" applyFont="1" applyFill="1" applyBorder="1" applyAlignment="1">
      <alignment horizontal="left" vertical="center"/>
    </xf>
    <xf numFmtId="1" fontId="16" fillId="4" borderId="15" xfId="1" applyNumberFormat="1" applyFont="1" applyFill="1" applyBorder="1" applyAlignment="1" applyProtection="1">
      <alignment horizontal="center" vertical="center"/>
    </xf>
    <xf numFmtId="0" fontId="16" fillId="2" borderId="117" xfId="3" applyFont="1" applyFill="1" applyBorder="1" applyAlignment="1">
      <alignment horizontal="center" vertical="center"/>
    </xf>
    <xf numFmtId="0" fontId="16" fillId="4" borderId="35" xfId="3" applyFont="1" applyFill="1" applyBorder="1" applyAlignment="1">
      <alignment horizontal="left" vertical="center"/>
    </xf>
    <xf numFmtId="0" fontId="16" fillId="4" borderId="51" xfId="3" applyFont="1" applyFill="1" applyBorder="1" applyAlignment="1">
      <alignment horizontal="left" vertical="center"/>
    </xf>
    <xf numFmtId="0" fontId="16" fillId="4" borderId="154" xfId="3" applyFont="1" applyFill="1" applyBorder="1" applyAlignment="1">
      <alignment horizontal="left" vertical="center"/>
    </xf>
    <xf numFmtId="0" fontId="16" fillId="4" borderId="187" xfId="3" applyFont="1" applyFill="1" applyBorder="1" applyAlignment="1">
      <alignment horizontal="left" vertical="center"/>
    </xf>
    <xf numFmtId="178" fontId="16" fillId="3" borderId="70" xfId="3" applyNumberFormat="1" applyFont="1" applyFill="1" applyBorder="1">
      <alignment vertical="center"/>
    </xf>
    <xf numFmtId="178" fontId="16" fillId="3" borderId="71" xfId="3" applyNumberFormat="1" applyFont="1" applyFill="1" applyBorder="1">
      <alignment vertical="center"/>
    </xf>
    <xf numFmtId="178" fontId="16" fillId="3" borderId="76" xfId="3" applyNumberFormat="1" applyFont="1" applyFill="1" applyBorder="1">
      <alignment vertical="center"/>
    </xf>
    <xf numFmtId="0" fontId="16" fillId="4" borderId="33" xfId="3" applyFont="1" applyFill="1" applyBorder="1" applyAlignment="1">
      <alignment horizontal="left" vertical="center"/>
    </xf>
    <xf numFmtId="0" fontId="16" fillId="4" borderId="55" xfId="3" applyFont="1" applyFill="1" applyBorder="1" applyAlignment="1">
      <alignment horizontal="left" vertical="center"/>
    </xf>
    <xf numFmtId="178" fontId="16" fillId="3" borderId="33" xfId="1" applyNumberFormat="1" applyFont="1" applyFill="1" applyBorder="1" applyAlignment="1" applyProtection="1">
      <alignment vertical="center"/>
    </xf>
    <xf numFmtId="178" fontId="16" fillId="3" borderId="54" xfId="1" applyNumberFormat="1" applyFont="1" applyFill="1" applyBorder="1" applyAlignment="1" applyProtection="1">
      <alignment vertical="center"/>
    </xf>
    <xf numFmtId="178" fontId="16" fillId="3" borderId="77" xfId="1" applyNumberFormat="1" applyFont="1" applyFill="1" applyBorder="1" applyAlignment="1" applyProtection="1">
      <alignment vertical="center"/>
    </xf>
    <xf numFmtId="0" fontId="16" fillId="0" borderId="0" xfId="3" applyFont="1" applyAlignment="1" applyProtection="1">
      <alignment horizontal="left" vertical="top" wrapText="1"/>
      <protection locked="0"/>
    </xf>
    <xf numFmtId="0" fontId="16" fillId="0" borderId="0" xfId="3" applyFont="1" applyAlignment="1" applyProtection="1">
      <alignment horizontal="left" vertical="top"/>
      <protection locked="0"/>
    </xf>
    <xf numFmtId="38" fontId="16" fillId="3" borderId="11" xfId="4" applyFont="1" applyFill="1" applyBorder="1" applyAlignment="1" applyProtection="1">
      <alignment horizontal="right" vertical="center"/>
    </xf>
    <xf numFmtId="38" fontId="16" fillId="3" borderId="22" xfId="4" applyFont="1" applyFill="1" applyBorder="1" applyAlignment="1" applyProtection="1">
      <alignment horizontal="right" vertical="center"/>
    </xf>
    <xf numFmtId="38" fontId="16" fillId="3" borderId="12" xfId="4" applyFont="1" applyFill="1" applyBorder="1" applyAlignment="1" applyProtection="1">
      <alignment horizontal="right" vertical="center"/>
    </xf>
    <xf numFmtId="38" fontId="16" fillId="3" borderId="23" xfId="4" applyFont="1" applyFill="1" applyBorder="1" applyAlignment="1" applyProtection="1">
      <alignment horizontal="right" vertical="center"/>
    </xf>
    <xf numFmtId="38" fontId="16" fillId="3" borderId="69" xfId="4" applyFont="1" applyFill="1" applyBorder="1" applyAlignment="1" applyProtection="1">
      <alignment horizontal="right" vertical="center"/>
    </xf>
    <xf numFmtId="38" fontId="16" fillId="3" borderId="81" xfId="4" applyFont="1" applyFill="1" applyBorder="1" applyAlignment="1" applyProtection="1">
      <alignment horizontal="right" vertical="center"/>
    </xf>
    <xf numFmtId="0" fontId="16" fillId="0" borderId="13" xfId="3" applyFont="1" applyBorder="1" applyAlignment="1" applyProtection="1">
      <alignment horizontal="left" vertical="center" wrapText="1"/>
      <protection locked="0"/>
    </xf>
    <xf numFmtId="0" fontId="16" fillId="0" borderId="3" xfId="3" applyFont="1" applyBorder="1" applyAlignment="1" applyProtection="1">
      <alignment horizontal="left" vertical="center" wrapText="1"/>
      <protection locked="0"/>
    </xf>
    <xf numFmtId="177" fontId="16" fillId="3" borderId="113" xfId="3" applyNumberFormat="1" applyFont="1" applyFill="1" applyBorder="1" applyAlignment="1">
      <alignment horizontal="right" vertical="top"/>
    </xf>
    <xf numFmtId="177" fontId="16" fillId="3" borderId="112" xfId="3" applyNumberFormat="1" applyFont="1" applyFill="1" applyBorder="1" applyAlignment="1">
      <alignment horizontal="right" vertical="top"/>
    </xf>
    <xf numFmtId="177" fontId="16" fillId="3" borderId="114" xfId="3" applyNumberFormat="1" applyFont="1" applyFill="1" applyBorder="1" applyAlignment="1">
      <alignment horizontal="right" vertical="top"/>
    </xf>
    <xf numFmtId="0" fontId="16" fillId="4" borderId="15" xfId="3" applyFont="1" applyFill="1" applyBorder="1" applyAlignment="1">
      <alignment horizontal="center" vertical="center"/>
    </xf>
    <xf numFmtId="177" fontId="16" fillId="3" borderId="110" xfId="3" applyNumberFormat="1" applyFont="1" applyFill="1" applyBorder="1" applyAlignment="1">
      <alignment horizontal="right" vertical="top"/>
    </xf>
    <xf numFmtId="0" fontId="16" fillId="0" borderId="69" xfId="3" applyFont="1" applyBorder="1" applyAlignment="1" applyProtection="1">
      <alignment horizontal="left" vertical="center" wrapText="1"/>
      <protection locked="0"/>
    </xf>
    <xf numFmtId="0" fontId="16" fillId="11" borderId="25" xfId="3" applyFont="1" applyFill="1" applyBorder="1" applyAlignment="1">
      <alignment horizontal="center" vertical="top" textRotation="255"/>
    </xf>
    <xf numFmtId="0" fontId="16" fillId="0" borderId="0" xfId="3" applyFont="1" applyAlignment="1" applyProtection="1">
      <alignment vertical="top" wrapText="1"/>
      <protection locked="0"/>
    </xf>
    <xf numFmtId="1" fontId="51" fillId="4" borderId="41" xfId="1" applyNumberFormat="1" applyFont="1" applyFill="1" applyBorder="1" applyAlignment="1" applyProtection="1">
      <alignment horizontal="center" vertical="center"/>
    </xf>
    <xf numFmtId="1" fontId="51" fillId="4" borderId="50" xfId="1" applyNumberFormat="1" applyFont="1" applyFill="1" applyBorder="1" applyAlignment="1" applyProtection="1">
      <alignment horizontal="center" vertical="center"/>
    </xf>
    <xf numFmtId="185" fontId="16" fillId="0" borderId="56" xfId="3" applyNumberFormat="1" applyFont="1" applyBorder="1" applyAlignment="1" applyProtection="1">
      <alignment horizontal="center" vertical="center"/>
      <protection locked="0"/>
    </xf>
    <xf numFmtId="185" fontId="16" fillId="0" borderId="49" xfId="3" applyNumberFormat="1" applyFont="1" applyBorder="1" applyAlignment="1" applyProtection="1">
      <alignment horizontal="center" vertical="center"/>
      <protection locked="0"/>
    </xf>
    <xf numFmtId="191" fontId="16" fillId="0" borderId="70" xfId="3" applyNumberFormat="1" applyFont="1" applyBorder="1" applyAlignment="1" applyProtection="1">
      <alignment vertical="center" shrinkToFit="1"/>
      <protection locked="0"/>
    </xf>
    <xf numFmtId="191" fontId="16" fillId="0" borderId="71" xfId="3" applyNumberFormat="1" applyFont="1" applyBorder="1" applyAlignment="1" applyProtection="1">
      <alignment vertical="center" shrinkToFit="1"/>
      <protection locked="0"/>
    </xf>
    <xf numFmtId="191" fontId="16" fillId="0" borderId="83" xfId="3" applyNumberFormat="1" applyFont="1" applyBorder="1" applyAlignment="1" applyProtection="1">
      <alignment vertical="center" shrinkToFit="1"/>
      <protection locked="0"/>
    </xf>
    <xf numFmtId="190" fontId="16" fillId="0" borderId="70" xfId="3" applyNumberFormat="1" applyFont="1" applyBorder="1" applyAlignment="1" applyProtection="1">
      <alignment vertical="center" shrinkToFit="1"/>
      <protection locked="0"/>
    </xf>
    <xf numFmtId="190" fontId="16" fillId="0" borderId="71" xfId="3" applyNumberFormat="1" applyFont="1" applyBorder="1" applyAlignment="1" applyProtection="1">
      <alignment vertical="center" shrinkToFit="1"/>
      <protection locked="0"/>
    </xf>
    <xf numFmtId="190" fontId="16" fillId="0" borderId="76" xfId="3" applyNumberFormat="1" applyFont="1" applyBorder="1" applyAlignment="1" applyProtection="1">
      <alignment vertical="center" shrinkToFit="1"/>
      <protection locked="0"/>
    </xf>
    <xf numFmtId="0" fontId="16" fillId="4" borderId="44" xfId="3" applyFont="1" applyFill="1" applyBorder="1" applyAlignment="1">
      <alignment horizontal="center" vertical="center" wrapText="1"/>
    </xf>
    <xf numFmtId="0" fontId="16" fillId="4" borderId="72" xfId="3" applyFont="1" applyFill="1" applyBorder="1" applyAlignment="1">
      <alignment horizontal="center" vertical="center" wrapText="1"/>
    </xf>
    <xf numFmtId="176" fontId="16" fillId="3" borderId="87" xfId="3" applyNumberFormat="1" applyFont="1" applyFill="1" applyBorder="1">
      <alignment vertical="center"/>
    </xf>
    <xf numFmtId="176" fontId="16" fillId="3" borderId="95" xfId="3" applyNumberFormat="1" applyFont="1" applyFill="1" applyBorder="1">
      <alignment vertical="center"/>
    </xf>
    <xf numFmtId="191" fontId="16" fillId="3" borderId="33" xfId="3" applyNumberFormat="1" applyFont="1" applyFill="1" applyBorder="1" applyAlignment="1">
      <alignment vertical="center" shrinkToFit="1"/>
    </xf>
    <xf numFmtId="191" fontId="16" fillId="3" borderId="54" xfId="3" applyNumberFormat="1" applyFont="1" applyFill="1" applyBorder="1" applyAlignment="1">
      <alignment vertical="center" shrinkToFit="1"/>
    </xf>
    <xf numFmtId="191" fontId="16" fillId="3" borderId="77" xfId="3" applyNumberFormat="1" applyFont="1" applyFill="1" applyBorder="1" applyAlignment="1">
      <alignment vertical="center" shrinkToFit="1"/>
    </xf>
    <xf numFmtId="181" fontId="65" fillId="5" borderId="44" xfId="0" applyNumberFormat="1" applyFont="1" applyFill="1" applyBorder="1" applyAlignment="1">
      <alignment horizontal="center" vertical="center" wrapText="1" shrinkToFit="1"/>
    </xf>
    <xf numFmtId="181" fontId="65" fillId="5" borderId="72" xfId="0" applyNumberFormat="1" applyFont="1" applyFill="1" applyBorder="1" applyAlignment="1">
      <alignment horizontal="center" vertical="center" wrapText="1" shrinkToFit="1"/>
    </xf>
    <xf numFmtId="176" fontId="41" fillId="5" borderId="8" xfId="3" applyNumberFormat="1" applyFont="1" applyFill="1" applyBorder="1" applyAlignment="1">
      <alignment horizontal="center" vertical="center"/>
    </xf>
    <xf numFmtId="176" fontId="41" fillId="5" borderId="55" xfId="3" applyNumberFormat="1" applyFont="1" applyFill="1" applyBorder="1" applyAlignment="1">
      <alignment horizontal="center" vertical="center"/>
    </xf>
    <xf numFmtId="185" fontId="41" fillId="0" borderId="10" xfId="3" applyNumberFormat="1" applyFont="1" applyBorder="1" applyAlignment="1" applyProtection="1">
      <alignment horizontal="right" vertical="center"/>
      <protection locked="0"/>
    </xf>
    <xf numFmtId="185" fontId="41" fillId="0" borderId="83" xfId="3" applyNumberFormat="1" applyFont="1" applyBorder="1" applyAlignment="1" applyProtection="1">
      <alignment horizontal="right" vertical="center"/>
      <protection locked="0"/>
    </xf>
    <xf numFmtId="177" fontId="51" fillId="4" borderId="41" xfId="3" applyNumberFormat="1" applyFont="1" applyFill="1" applyBorder="1" applyAlignment="1">
      <alignment horizontal="center" vertical="center"/>
    </xf>
    <xf numFmtId="177" fontId="51" fillId="4" borderId="49" xfId="3" applyNumberFormat="1" applyFont="1" applyFill="1" applyBorder="1" applyAlignment="1">
      <alignment horizontal="center" vertical="center"/>
    </xf>
    <xf numFmtId="177" fontId="39" fillId="4" borderId="41" xfId="3" applyNumberFormat="1" applyFont="1" applyFill="1" applyBorder="1" applyAlignment="1">
      <alignment horizontal="center" vertical="center" shrinkToFit="1"/>
    </xf>
    <xf numFmtId="177" fontId="39" fillId="4" borderId="49" xfId="3" applyNumberFormat="1" applyFont="1" applyFill="1" applyBorder="1" applyAlignment="1">
      <alignment horizontal="center" vertical="center" shrinkToFit="1"/>
    </xf>
    <xf numFmtId="0" fontId="16" fillId="0" borderId="41" xfId="3" applyFont="1" applyBorder="1" applyAlignment="1" applyProtection="1">
      <alignment horizontal="center" vertical="center"/>
      <protection locked="0"/>
    </xf>
    <xf numFmtId="0" fontId="16" fillId="0" borderId="75" xfId="3" applyFont="1" applyBorder="1" applyAlignment="1" applyProtection="1">
      <alignment horizontal="center" vertical="center"/>
      <protection locked="0"/>
    </xf>
    <xf numFmtId="0" fontId="16" fillId="3" borderId="32" xfId="3" applyFont="1" applyFill="1" applyBorder="1" applyAlignment="1">
      <alignment horizontal="center" vertical="center" shrinkToFit="1"/>
    </xf>
    <xf numFmtId="0" fontId="16" fillId="3" borderId="15" xfId="3" applyFont="1" applyFill="1" applyBorder="1" applyAlignment="1">
      <alignment horizontal="center" vertical="center" shrinkToFit="1"/>
    </xf>
    <xf numFmtId="0" fontId="16" fillId="3" borderId="54" xfId="3" applyFont="1" applyFill="1" applyBorder="1" applyAlignment="1">
      <alignment horizontal="center" vertical="center" shrinkToFit="1"/>
    </xf>
    <xf numFmtId="0" fontId="16" fillId="3" borderId="77" xfId="3" applyFont="1" applyFill="1" applyBorder="1" applyAlignment="1">
      <alignment horizontal="center" vertical="center" shrinkToFit="1"/>
    </xf>
    <xf numFmtId="0" fontId="44" fillId="3" borderId="1" xfId="5" applyFont="1" applyFill="1" applyBorder="1" applyAlignment="1">
      <alignment vertical="center" wrapText="1"/>
    </xf>
    <xf numFmtId="0" fontId="44" fillId="4" borderId="1" xfId="5" applyFont="1" applyFill="1" applyBorder="1" applyAlignment="1">
      <alignment horizontal="center" vertical="center"/>
    </xf>
    <xf numFmtId="183" fontId="31" fillId="4" borderId="17" xfId="5" applyNumberFormat="1" applyFont="1" applyFill="1" applyBorder="1" applyAlignment="1">
      <alignment horizontal="center" vertical="center" shrinkToFit="1"/>
    </xf>
    <xf numFmtId="183" fontId="31" fillId="4" borderId="26" xfId="5" applyNumberFormat="1" applyFont="1" applyFill="1" applyBorder="1" applyAlignment="1">
      <alignment horizontal="center" vertical="center" shrinkToFit="1"/>
    </xf>
    <xf numFmtId="183" fontId="31" fillId="4" borderId="78" xfId="5" applyNumberFormat="1" applyFont="1" applyFill="1" applyBorder="1" applyAlignment="1">
      <alignment horizontal="center" vertical="center" shrinkToFit="1"/>
    </xf>
    <xf numFmtId="176" fontId="31" fillId="3" borderId="56" xfId="4" applyNumberFormat="1" applyFont="1" applyFill="1" applyBorder="1" applyAlignment="1" applyProtection="1">
      <alignment horizontal="center" vertical="center"/>
    </xf>
    <xf numFmtId="176" fontId="31" fillId="3" borderId="41" xfId="4" applyNumberFormat="1" applyFont="1" applyFill="1" applyBorder="1" applyAlignment="1" applyProtection="1">
      <alignment horizontal="center" vertical="center"/>
    </xf>
    <xf numFmtId="176" fontId="31" fillId="3" borderId="49" xfId="4" applyNumberFormat="1" applyFont="1" applyFill="1" applyBorder="1" applyAlignment="1" applyProtection="1">
      <alignment horizontal="center" vertical="center"/>
    </xf>
    <xf numFmtId="185" fontId="30" fillId="0" borderId="10" xfId="4" applyNumberFormat="1" applyFont="1" applyFill="1" applyBorder="1" applyAlignment="1" applyProtection="1">
      <alignment horizontal="center" vertical="center"/>
      <protection locked="0"/>
    </xf>
    <xf numFmtId="185" fontId="30" fillId="0" borderId="83" xfId="4" applyNumberFormat="1" applyFont="1" applyFill="1" applyBorder="1" applyAlignment="1" applyProtection="1">
      <alignment horizontal="center" vertical="center"/>
      <protection locked="0"/>
    </xf>
    <xf numFmtId="185" fontId="31" fillId="0" borderId="10" xfId="4" applyNumberFormat="1" applyFont="1" applyBorder="1" applyAlignment="1" applyProtection="1">
      <alignment horizontal="center" vertical="center"/>
      <protection locked="0"/>
    </xf>
    <xf numFmtId="185" fontId="31" fillId="0" borderId="76" xfId="4" applyNumberFormat="1" applyFont="1" applyBorder="1" applyAlignment="1" applyProtection="1">
      <alignment horizontal="center" vertical="center"/>
      <protection locked="0"/>
    </xf>
    <xf numFmtId="0" fontId="31" fillId="4" borderId="6" xfId="5" applyFont="1" applyFill="1" applyBorder="1" applyAlignment="1">
      <alignment horizontal="center" vertical="center"/>
    </xf>
    <xf numFmtId="0" fontId="31" fillId="4" borderId="13" xfId="5" applyFont="1" applyFill="1" applyBorder="1" applyAlignment="1">
      <alignment horizontal="center" vertical="center"/>
    </xf>
    <xf numFmtId="0" fontId="31" fillId="4" borderId="24" xfId="5" applyFont="1" applyFill="1" applyBorder="1" applyAlignment="1">
      <alignment horizontal="right" vertical="center"/>
    </xf>
    <xf numFmtId="0" fontId="31" fillId="4" borderId="18" xfId="5" applyFont="1" applyFill="1" applyBorder="1" applyAlignment="1">
      <alignment horizontal="right" vertical="center"/>
    </xf>
    <xf numFmtId="0" fontId="31" fillId="4" borderId="19" xfId="5" applyFont="1" applyFill="1" applyBorder="1" applyAlignment="1">
      <alignment horizontal="right" vertical="center"/>
    </xf>
    <xf numFmtId="0" fontId="31" fillId="4" borderId="48" xfId="5" applyFont="1" applyFill="1" applyBorder="1" applyAlignment="1">
      <alignment horizontal="center" vertical="center"/>
    </xf>
    <xf numFmtId="0" fontId="31" fillId="4" borderId="41" xfId="5" applyFont="1" applyFill="1" applyBorder="1" applyAlignment="1">
      <alignment horizontal="center" vertical="center"/>
    </xf>
    <xf numFmtId="0" fontId="31" fillId="4" borderId="75" xfId="5" applyFont="1" applyFill="1" applyBorder="1" applyAlignment="1">
      <alignment horizontal="center" vertical="center"/>
    </xf>
    <xf numFmtId="0" fontId="31" fillId="4" borderId="99" xfId="5" applyFont="1" applyFill="1" applyBorder="1" applyAlignment="1">
      <alignment horizontal="right" vertical="center" shrinkToFit="1"/>
    </xf>
    <xf numFmtId="0" fontId="31" fillId="4" borderId="101" xfId="5" applyFont="1" applyFill="1" applyBorder="1" applyAlignment="1">
      <alignment horizontal="right" vertical="center" shrinkToFit="1"/>
    </xf>
    <xf numFmtId="0" fontId="68" fillId="4" borderId="32" xfId="0" applyFont="1" applyFill="1" applyBorder="1" applyAlignment="1">
      <alignment horizontal="center" vertical="center" shrinkToFit="1"/>
    </xf>
    <xf numFmtId="0" fontId="68" fillId="4" borderId="96" xfId="0" applyFont="1" applyFill="1" applyBorder="1" applyAlignment="1">
      <alignment horizontal="center" vertical="center" shrinkToFit="1"/>
    </xf>
    <xf numFmtId="38" fontId="68" fillId="4" borderId="3" xfId="4" applyFont="1" applyFill="1" applyBorder="1" applyAlignment="1" applyProtection="1">
      <alignment horizontal="center" vertical="center"/>
    </xf>
    <xf numFmtId="0" fontId="31" fillId="4" borderId="44" xfId="5" applyFont="1" applyFill="1" applyBorder="1" applyAlignment="1">
      <alignment horizontal="center" vertical="center"/>
    </xf>
    <xf numFmtId="0" fontId="31" fillId="4" borderId="88" xfId="5" applyFont="1" applyFill="1" applyBorder="1" applyAlignment="1">
      <alignment horizontal="center" vertical="center"/>
    </xf>
    <xf numFmtId="0" fontId="31" fillId="4" borderId="87" xfId="5" applyFont="1" applyFill="1" applyBorder="1" applyAlignment="1">
      <alignment horizontal="center" vertical="center"/>
    </xf>
    <xf numFmtId="181" fontId="31" fillId="0" borderId="20" xfId="5" applyNumberFormat="1" applyFont="1" applyBorder="1" applyAlignment="1" applyProtection="1">
      <alignment horizontal="center" vertical="center" shrinkToFit="1"/>
      <protection locked="0"/>
    </xf>
    <xf numFmtId="181" fontId="31" fillId="0" borderId="12" xfId="5" applyNumberFormat="1" applyFont="1" applyBorder="1" applyAlignment="1" applyProtection="1">
      <alignment horizontal="center" vertical="center" shrinkToFit="1"/>
      <protection locked="0"/>
    </xf>
    <xf numFmtId="0" fontId="31" fillId="4" borderId="44" xfId="5" applyFont="1" applyFill="1" applyBorder="1" applyAlignment="1">
      <alignment horizontal="center" vertical="center" shrinkToFit="1"/>
    </xf>
    <xf numFmtId="0" fontId="31" fillId="4" borderId="88" xfId="5" applyFont="1" applyFill="1" applyBorder="1" applyAlignment="1">
      <alignment horizontal="center" vertical="center" shrinkToFit="1"/>
    </xf>
    <xf numFmtId="0" fontId="31" fillId="4" borderId="42" xfId="5" applyFont="1" applyFill="1" applyBorder="1" applyAlignment="1">
      <alignment horizontal="center" vertical="center" shrinkToFit="1"/>
    </xf>
    <xf numFmtId="0" fontId="31" fillId="4" borderId="43" xfId="5" applyFont="1" applyFill="1" applyBorder="1" applyAlignment="1">
      <alignment horizontal="center" vertical="center" shrinkToFit="1"/>
    </xf>
    <xf numFmtId="0" fontId="31" fillId="4" borderId="72" xfId="5" applyFont="1" applyFill="1" applyBorder="1" applyAlignment="1">
      <alignment horizontal="center" vertical="center"/>
    </xf>
    <xf numFmtId="0" fontId="31" fillId="4" borderId="73" xfId="5" applyFont="1" applyFill="1" applyBorder="1" applyAlignment="1">
      <alignment horizontal="center" vertical="center"/>
    </xf>
    <xf numFmtId="191" fontId="31" fillId="0" borderId="73" xfId="5" applyNumberFormat="1" applyFont="1" applyBorder="1" applyAlignment="1" applyProtection="1">
      <alignment horizontal="right" vertical="center"/>
      <protection locked="0"/>
    </xf>
    <xf numFmtId="0" fontId="31" fillId="4" borderId="42" xfId="5" applyFont="1" applyFill="1" applyBorder="1" applyAlignment="1">
      <alignment horizontal="center" vertical="center"/>
    </xf>
    <xf numFmtId="0" fontId="31" fillId="4" borderId="43" xfId="5" applyFont="1" applyFill="1" applyBorder="1" applyAlignment="1">
      <alignment horizontal="center" vertical="center"/>
    </xf>
    <xf numFmtId="185" fontId="31" fillId="3" borderId="43" xfId="5" applyNumberFormat="1" applyFont="1" applyFill="1" applyBorder="1" applyAlignment="1">
      <alignment vertical="center"/>
    </xf>
    <xf numFmtId="185" fontId="31" fillId="3" borderId="14" xfId="5" applyNumberFormat="1" applyFont="1" applyFill="1" applyBorder="1" applyAlignment="1">
      <alignment vertical="center"/>
    </xf>
    <xf numFmtId="183" fontId="31" fillId="4" borderId="75" xfId="5" applyNumberFormat="1" applyFont="1" applyFill="1" applyBorder="1" applyAlignment="1">
      <alignment horizontal="center" vertical="center" wrapText="1"/>
    </xf>
    <xf numFmtId="183" fontId="31" fillId="4" borderId="43" xfId="5" applyNumberFormat="1" applyFont="1" applyFill="1" applyBorder="1" applyAlignment="1">
      <alignment horizontal="center" vertical="center" wrapText="1"/>
    </xf>
    <xf numFmtId="185" fontId="31" fillId="3" borderId="73" xfId="5" applyNumberFormat="1" applyFont="1" applyFill="1" applyBorder="1" applyAlignment="1">
      <alignment vertical="center"/>
    </xf>
    <xf numFmtId="185" fontId="31" fillId="3" borderId="95" xfId="5" applyNumberFormat="1" applyFont="1" applyFill="1" applyBorder="1" applyAlignment="1">
      <alignment vertical="center"/>
    </xf>
    <xf numFmtId="183" fontId="31" fillId="4" borderId="78" xfId="5" applyNumberFormat="1" applyFont="1" applyFill="1" applyBorder="1" applyAlignment="1">
      <alignment horizontal="center" vertical="center" wrapText="1"/>
    </xf>
    <xf numFmtId="183" fontId="31" fillId="4" borderId="73" xfId="5" applyNumberFormat="1" applyFont="1" applyFill="1" applyBorder="1" applyAlignment="1">
      <alignment horizontal="center" vertical="center" wrapText="1"/>
    </xf>
    <xf numFmtId="181" fontId="31" fillId="0" borderId="79" xfId="5" applyNumberFormat="1" applyFont="1" applyBorder="1" applyAlignment="1" applyProtection="1">
      <alignment horizontal="center" vertical="center" shrinkToFit="1"/>
      <protection locked="0"/>
    </xf>
    <xf numFmtId="181" fontId="31" fillId="0" borderId="11" xfId="5" applyNumberFormat="1" applyFont="1" applyBorder="1" applyAlignment="1" applyProtection="1">
      <alignment horizontal="center" vertical="center" shrinkToFit="1"/>
      <protection locked="0"/>
    </xf>
    <xf numFmtId="0" fontId="68" fillId="4" borderId="17" xfId="0" applyFont="1" applyFill="1" applyBorder="1" applyAlignment="1">
      <alignment horizontal="center" vertical="center" shrinkToFit="1"/>
    </xf>
    <xf numFmtId="0" fontId="68" fillId="4" borderId="78" xfId="0" applyFont="1" applyFill="1" applyBorder="1" applyAlignment="1">
      <alignment horizontal="center" vertical="center" shrinkToFit="1"/>
    </xf>
    <xf numFmtId="185" fontId="30" fillId="0" borderId="13" xfId="4" applyNumberFormat="1" applyFont="1" applyFill="1" applyBorder="1" applyAlignment="1" applyProtection="1">
      <alignment horizontal="center" vertical="center"/>
      <protection locked="0"/>
    </xf>
    <xf numFmtId="187" fontId="31" fillId="3" borderId="56" xfId="5" applyNumberFormat="1" applyFont="1" applyFill="1" applyBorder="1" applyAlignment="1">
      <alignment horizontal="center" vertical="center" wrapText="1"/>
    </xf>
    <xf numFmtId="187" fontId="29" fillId="0" borderId="49" xfId="0" applyNumberFormat="1" applyFont="1" applyBorder="1" applyAlignment="1">
      <alignment horizontal="center" vertical="center" wrapText="1"/>
    </xf>
    <xf numFmtId="0" fontId="31" fillId="4" borderId="56" xfId="5" applyFont="1" applyFill="1" applyBorder="1" applyAlignment="1">
      <alignment horizontal="center" vertical="center" shrinkToFit="1"/>
    </xf>
    <xf numFmtId="0" fontId="31" fillId="4" borderId="2" xfId="5" applyFont="1" applyFill="1" applyBorder="1" applyAlignment="1">
      <alignment horizontal="center" vertical="center"/>
    </xf>
    <xf numFmtId="0" fontId="31" fillId="4" borderId="3" xfId="5" applyFont="1" applyFill="1" applyBorder="1" applyAlignment="1">
      <alignment horizontal="center" vertical="center"/>
    </xf>
    <xf numFmtId="185" fontId="31" fillId="0" borderId="10" xfId="4" applyNumberFormat="1" applyFont="1" applyFill="1" applyBorder="1" applyAlignment="1" applyProtection="1">
      <alignment horizontal="center" vertical="center"/>
      <protection locked="0"/>
    </xf>
    <xf numFmtId="185" fontId="31" fillId="0" borderId="76" xfId="4" applyNumberFormat="1" applyFont="1" applyFill="1" applyBorder="1" applyAlignment="1" applyProtection="1">
      <alignment horizontal="center" vertical="center"/>
      <protection locked="0"/>
    </xf>
    <xf numFmtId="192" fontId="30" fillId="5" borderId="48" xfId="0" applyNumberFormat="1" applyFont="1" applyFill="1" applyBorder="1" applyAlignment="1">
      <alignment horizontal="center" vertical="center" shrinkToFit="1"/>
    </xf>
    <xf numFmtId="0" fontId="30" fillId="5" borderId="41" xfId="0" applyFont="1" applyFill="1" applyBorder="1" applyAlignment="1">
      <alignment horizontal="center" vertical="center" shrinkToFit="1"/>
    </xf>
    <xf numFmtId="192" fontId="31" fillId="3" borderId="56" xfId="5" applyNumberFormat="1" applyFont="1" applyFill="1" applyBorder="1" applyAlignment="1">
      <alignment horizontal="center" vertical="center" wrapText="1"/>
    </xf>
    <xf numFmtId="0" fontId="29" fillId="0" borderId="41" xfId="0" applyFont="1" applyBorder="1" applyAlignment="1">
      <alignment horizontal="center" vertical="center" wrapText="1"/>
    </xf>
    <xf numFmtId="184" fontId="31" fillId="3" borderId="3" xfId="5" applyNumberFormat="1" applyFont="1" applyFill="1" applyBorder="1" applyAlignment="1">
      <alignment vertical="center"/>
    </xf>
    <xf numFmtId="184" fontId="31" fillId="3" borderId="8" xfId="5" applyNumberFormat="1" applyFont="1" applyFill="1" applyBorder="1" applyAlignment="1">
      <alignment vertical="center"/>
    </xf>
    <xf numFmtId="185" fontId="31" fillId="0" borderId="10" xfId="6" applyNumberFormat="1" applyFont="1" applyFill="1" applyBorder="1" applyAlignment="1" applyProtection="1">
      <alignment horizontal="center" vertical="center"/>
      <protection locked="0"/>
    </xf>
    <xf numFmtId="185" fontId="31" fillId="0" borderId="76" xfId="6" applyNumberFormat="1" applyFont="1" applyFill="1" applyBorder="1" applyAlignment="1" applyProtection="1">
      <alignment horizontal="center" vertical="center"/>
      <protection locked="0"/>
    </xf>
    <xf numFmtId="0" fontId="31" fillId="4" borderId="99" xfId="5" applyFont="1" applyFill="1" applyBorder="1" applyAlignment="1" applyProtection="1">
      <alignment horizontal="right" vertical="center" shrinkToFit="1"/>
      <protection locked="0"/>
    </xf>
    <xf numFmtId="0" fontId="31" fillId="4" borderId="101" xfId="5" applyFont="1" applyFill="1" applyBorder="1" applyAlignment="1" applyProtection="1">
      <alignment horizontal="right" vertical="center" shrinkToFit="1"/>
      <protection locked="0"/>
    </xf>
    <xf numFmtId="191" fontId="31" fillId="3" borderId="3" xfId="5" applyNumberFormat="1" applyFont="1" applyFill="1" applyBorder="1" applyAlignment="1">
      <alignment vertical="center"/>
    </xf>
    <xf numFmtId="191" fontId="31" fillId="3" borderId="8" xfId="5" applyNumberFormat="1" applyFont="1" applyFill="1" applyBorder="1" applyAlignment="1">
      <alignment vertical="center"/>
    </xf>
    <xf numFmtId="0" fontId="31" fillId="4" borderId="42" xfId="5" applyFont="1" applyFill="1" applyBorder="1" applyAlignment="1" applyProtection="1">
      <alignment horizontal="center" vertical="center" shrinkToFit="1"/>
      <protection locked="0"/>
    </xf>
    <xf numFmtId="0" fontId="31" fillId="4" borderId="43" xfId="5" applyFont="1" applyFill="1" applyBorder="1" applyAlignment="1" applyProtection="1">
      <alignment horizontal="center" vertical="center" shrinkToFit="1"/>
      <protection locked="0"/>
    </xf>
    <xf numFmtId="184" fontId="31" fillId="0" borderId="73" xfId="5" applyNumberFormat="1" applyFont="1" applyBorder="1" applyAlignment="1" applyProtection="1">
      <alignment horizontal="right" vertical="center"/>
      <protection locked="0"/>
    </xf>
    <xf numFmtId="178" fontId="31" fillId="3" borderId="43" xfId="5" applyNumberFormat="1" applyFont="1" applyFill="1" applyBorder="1" applyAlignment="1">
      <alignment vertical="center" shrinkToFit="1"/>
    </xf>
    <xf numFmtId="178" fontId="31" fillId="3" borderId="14" xfId="5" applyNumberFormat="1" applyFont="1" applyFill="1" applyBorder="1" applyAlignment="1">
      <alignment vertical="center" shrinkToFit="1"/>
    </xf>
    <xf numFmtId="0" fontId="31" fillId="4" borderId="75" xfId="5" applyFont="1" applyFill="1" applyBorder="1" applyAlignment="1">
      <alignment horizontal="center" vertical="center" shrinkToFit="1"/>
    </xf>
    <xf numFmtId="0" fontId="31" fillId="4" borderId="72" xfId="5" applyFont="1" applyFill="1" applyBorder="1" applyAlignment="1">
      <alignment horizontal="center" vertical="center" shrinkToFit="1"/>
    </xf>
    <xf numFmtId="0" fontId="31" fillId="4" borderId="73" xfId="5" applyFont="1" applyFill="1" applyBorder="1" applyAlignment="1">
      <alignment horizontal="center" vertical="center" shrinkToFit="1"/>
    </xf>
    <xf numFmtId="178" fontId="31" fillId="3" borderId="73" xfId="5" applyNumberFormat="1" applyFont="1" applyFill="1" applyBorder="1" applyAlignment="1">
      <alignment vertical="center" shrinkToFit="1"/>
    </xf>
    <xf numFmtId="178" fontId="31" fillId="3" borderId="95" xfId="5" applyNumberFormat="1" applyFont="1" applyFill="1" applyBorder="1" applyAlignment="1">
      <alignment vertical="center" shrinkToFit="1"/>
    </xf>
    <xf numFmtId="0" fontId="31" fillId="4" borderId="78" xfId="5" applyFont="1" applyFill="1" applyBorder="1" applyAlignment="1">
      <alignment horizontal="center" vertical="center" shrinkToFit="1"/>
    </xf>
    <xf numFmtId="38" fontId="31" fillId="3" borderId="43" xfId="5" applyNumberFormat="1" applyFont="1" applyFill="1" applyBorder="1" applyAlignment="1">
      <alignment horizontal="center" vertical="center" shrinkToFit="1"/>
    </xf>
    <xf numFmtId="38" fontId="31" fillId="3" borderId="14" xfId="5" applyNumberFormat="1" applyFont="1" applyFill="1" applyBorder="1" applyAlignment="1">
      <alignment horizontal="center" vertical="center" shrinkToFit="1"/>
    </xf>
    <xf numFmtId="178" fontId="31" fillId="3" borderId="88" xfId="5" applyNumberFormat="1" applyFont="1" applyFill="1" applyBorder="1" applyAlignment="1">
      <alignment vertical="center" shrinkToFit="1"/>
    </xf>
    <xf numFmtId="178" fontId="31" fillId="3" borderId="87" xfId="5" applyNumberFormat="1" applyFont="1" applyFill="1" applyBorder="1" applyAlignment="1">
      <alignment vertical="center" shrinkToFit="1"/>
    </xf>
    <xf numFmtId="0" fontId="31" fillId="4" borderId="91" xfId="5" applyFont="1" applyFill="1" applyBorder="1" applyAlignment="1">
      <alignment horizontal="center" vertical="center" shrinkToFit="1"/>
    </xf>
    <xf numFmtId="0" fontId="31" fillId="4" borderId="101" xfId="5" applyFont="1" applyFill="1" applyBorder="1" applyAlignment="1">
      <alignment horizontal="center" vertical="center" shrinkToFit="1"/>
    </xf>
    <xf numFmtId="0" fontId="29" fillId="0" borderId="0" xfId="3" applyFont="1" applyAlignment="1" applyProtection="1">
      <alignment horizontal="left" vertical="top" wrapText="1"/>
      <protection locked="0"/>
    </xf>
    <xf numFmtId="184" fontId="31" fillId="0" borderId="56" xfId="5" applyNumberFormat="1" applyFont="1" applyBorder="1" applyAlignment="1" applyProtection="1">
      <alignment horizontal="right" vertical="center"/>
      <protection locked="0"/>
    </xf>
    <xf numFmtId="184" fontId="31" fillId="0" borderId="75" xfId="5" applyNumberFormat="1" applyFont="1" applyBorder="1" applyAlignment="1" applyProtection="1">
      <alignment horizontal="right" vertical="center"/>
      <protection locked="0"/>
    </xf>
    <xf numFmtId="184" fontId="31" fillId="3" borderId="77" xfId="5" applyNumberFormat="1" applyFont="1" applyFill="1" applyBorder="1" applyAlignment="1">
      <alignment vertical="center"/>
    </xf>
    <xf numFmtId="0" fontId="41" fillId="0" borderId="9" xfId="10" applyFont="1" applyBorder="1" applyAlignment="1">
      <alignment horizontal="left" vertical="top" wrapText="1"/>
    </xf>
    <xf numFmtId="0" fontId="41" fillId="0" borderId="36" xfId="10" applyFont="1" applyBorder="1" applyAlignment="1">
      <alignment horizontal="left" vertical="top" wrapText="1"/>
    </xf>
    <xf numFmtId="0" fontId="41" fillId="0" borderId="51" xfId="10" applyFont="1" applyBorder="1" applyAlignment="1">
      <alignment horizontal="left" vertical="top" wrapText="1"/>
    </xf>
    <xf numFmtId="0" fontId="41" fillId="3" borderId="9" xfId="10" applyFont="1" applyFill="1" applyBorder="1" applyAlignment="1">
      <alignment horizontal="left" vertical="center"/>
    </xf>
    <xf numFmtId="0" fontId="41" fillId="3" borderId="36" xfId="10" applyFont="1" applyFill="1" applyBorder="1" applyAlignment="1">
      <alignment horizontal="left" vertical="center"/>
    </xf>
    <xf numFmtId="0" fontId="41" fillId="3" borderId="51" xfId="10" applyFont="1" applyFill="1" applyBorder="1" applyAlignment="1">
      <alignment horizontal="left" vertical="center"/>
    </xf>
    <xf numFmtId="0" fontId="41" fillId="0" borderId="0" xfId="10" applyFont="1" applyAlignment="1">
      <alignment horizontal="center" vertical="center"/>
    </xf>
    <xf numFmtId="0" fontId="41" fillId="0" borderId="9" xfId="10" applyFont="1" applyBorder="1" applyAlignment="1">
      <alignment horizontal="left" vertical="center"/>
    </xf>
    <xf numFmtId="0" fontId="41" fillId="0" borderId="36" xfId="10" applyFont="1" applyBorder="1" applyAlignment="1">
      <alignment horizontal="left" vertical="center"/>
    </xf>
    <xf numFmtId="0" fontId="41" fillId="0" borderId="51" xfId="10" applyFont="1" applyBorder="1" applyAlignment="1">
      <alignment horizontal="left" vertical="center"/>
    </xf>
    <xf numFmtId="0" fontId="41" fillId="0" borderId="0" xfId="11" applyFont="1" applyAlignment="1">
      <alignment horizontal="center" vertical="center"/>
    </xf>
    <xf numFmtId="14" fontId="41" fillId="3" borderId="9" xfId="11" applyNumberFormat="1" applyFont="1" applyFill="1" applyBorder="1" applyAlignment="1">
      <alignment horizontal="left" vertical="center"/>
    </xf>
    <xf numFmtId="0" fontId="41" fillId="3" borderId="36" xfId="11" applyFont="1" applyFill="1" applyBorder="1" applyAlignment="1">
      <alignment horizontal="left" vertical="center"/>
    </xf>
    <xf numFmtId="0" fontId="41" fillId="3" borderId="51" xfId="11" applyFont="1" applyFill="1" applyBorder="1" applyAlignment="1">
      <alignment horizontal="left" vertical="center"/>
    </xf>
    <xf numFmtId="0" fontId="41" fillId="0" borderId="0" xfId="10" applyFont="1" applyAlignment="1">
      <alignment horizontal="left" vertical="center"/>
    </xf>
    <xf numFmtId="0" fontId="41" fillId="3" borderId="9" xfId="10" applyFont="1" applyFill="1" applyBorder="1" applyAlignment="1">
      <alignment horizontal="left" vertical="center" wrapText="1"/>
    </xf>
    <xf numFmtId="0" fontId="41" fillId="3" borderId="36" xfId="10" applyFont="1" applyFill="1" applyBorder="1" applyAlignment="1">
      <alignment horizontal="left" vertical="center" wrapText="1"/>
    </xf>
    <xf numFmtId="0" fontId="41" fillId="3" borderId="51" xfId="10" applyFont="1" applyFill="1" applyBorder="1" applyAlignment="1">
      <alignment horizontal="left" vertical="center" wrapText="1"/>
    </xf>
    <xf numFmtId="0" fontId="41" fillId="0" borderId="9" xfId="10" applyFont="1" applyBorder="1" applyAlignment="1">
      <alignment horizontal="left" vertical="center" wrapText="1"/>
    </xf>
    <xf numFmtId="0" fontId="41" fillId="0" borderId="36" xfId="10" applyFont="1" applyBorder="1" applyAlignment="1">
      <alignment horizontal="left" vertical="center" wrapText="1"/>
    </xf>
    <xf numFmtId="0" fontId="41" fillId="0" borderId="51" xfId="10" applyFont="1" applyBorder="1" applyAlignment="1">
      <alignment horizontal="left" vertical="center" wrapText="1"/>
    </xf>
    <xf numFmtId="0" fontId="41" fillId="0" borderId="9" xfId="11" applyFont="1" applyBorder="1" applyAlignment="1">
      <alignment horizontal="left" vertical="center"/>
    </xf>
    <xf numFmtId="0" fontId="41" fillId="0" borderId="36" xfId="11" applyFont="1" applyBorder="1" applyAlignment="1">
      <alignment horizontal="left" vertical="center"/>
    </xf>
    <xf numFmtId="0" fontId="41" fillId="0" borderId="51" xfId="11" applyFont="1" applyBorder="1" applyAlignment="1">
      <alignment horizontal="left" vertical="center"/>
    </xf>
    <xf numFmtId="0" fontId="41" fillId="0" borderId="9" xfId="11" applyFont="1" applyBorder="1" applyAlignment="1">
      <alignment horizontal="left" vertical="top" wrapText="1"/>
    </xf>
    <xf numFmtId="0" fontId="41" fillId="0" borderId="36" xfId="11" applyFont="1" applyBorder="1" applyAlignment="1">
      <alignment horizontal="left" vertical="top" wrapText="1"/>
    </xf>
    <xf numFmtId="0" fontId="41" fillId="0" borderId="51" xfId="11" applyFont="1" applyBorder="1" applyAlignment="1">
      <alignment horizontal="left" vertical="top" wrapText="1"/>
    </xf>
    <xf numFmtId="0" fontId="41" fillId="0" borderId="0" xfId="11" applyFont="1" applyAlignment="1">
      <alignment horizontal="left" vertical="center"/>
    </xf>
    <xf numFmtId="0" fontId="41" fillId="0" borderId="9" xfId="11" applyFont="1" applyBorder="1" applyAlignment="1">
      <alignment horizontal="left" vertical="center" wrapText="1"/>
    </xf>
    <xf numFmtId="0" fontId="41" fillId="0" borderId="36" xfId="11" applyFont="1" applyBorder="1" applyAlignment="1">
      <alignment horizontal="left" vertical="center" wrapText="1"/>
    </xf>
    <xf numFmtId="0" fontId="41" fillId="0" borderId="51" xfId="11" applyFont="1" applyBorder="1" applyAlignment="1">
      <alignment horizontal="left" vertical="center" wrapText="1"/>
    </xf>
    <xf numFmtId="195" fontId="41" fillId="0" borderId="9" xfId="11" applyNumberFormat="1" applyFont="1" applyBorder="1" applyAlignment="1">
      <alignment horizontal="left" vertical="center" wrapText="1"/>
    </xf>
    <xf numFmtId="195" fontId="41" fillId="0" borderId="36" xfId="11" applyNumberFormat="1" applyFont="1" applyBorder="1" applyAlignment="1">
      <alignment horizontal="left" vertical="center" wrapText="1"/>
    </xf>
    <xf numFmtId="195" fontId="41" fillId="0" borderId="51" xfId="11" applyNumberFormat="1" applyFont="1" applyBorder="1" applyAlignment="1">
      <alignment horizontal="left" vertical="center" wrapText="1"/>
    </xf>
  </cellXfs>
  <cellStyles count="13">
    <cellStyle name="パーセント 2" xfId="1" xr:uid="{00000000-0005-0000-0000-000000000000}"/>
    <cellStyle name="ハイパーリンク" xfId="12" builtinId="8"/>
    <cellStyle name="桁区切り" xfId="4" builtinId="6"/>
    <cellStyle name="桁区切り 2" xfId="2"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 name="標準 4" xfId="7" xr:uid="{00000000-0005-0000-0000-000007000000}"/>
    <cellStyle name="標準 4 2" xfId="9" xr:uid="{FAF96865-33BA-455F-B226-C33D462CD956}"/>
    <cellStyle name="標準 5" xfId="8" xr:uid="{00000000-0005-0000-0000-000008000000}"/>
    <cellStyle name="標準 5 2 3" xfId="11" xr:uid="{34E58A15-04EE-44AC-B464-38F9F46F07DA}"/>
    <cellStyle name="標準 6" xfId="10" xr:uid="{07C4EB77-AFA8-4070-8DC2-45D1865F7C2D}"/>
  </cellStyles>
  <dxfs count="76">
    <dxf>
      <fill>
        <patternFill>
          <bgColor rgb="FFFFC000"/>
        </patternFill>
      </fill>
    </dxf>
    <dxf>
      <fill>
        <patternFill>
          <bgColor rgb="FFFFC000"/>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rgb="FFEAEAEA"/>
        </patternFill>
      </fill>
    </dxf>
    <dxf>
      <fill>
        <patternFill>
          <bgColor rgb="FFEAEAEA"/>
        </patternFill>
      </fill>
    </dxf>
    <dxf>
      <font>
        <color theme="0"/>
      </font>
      <fill>
        <patternFill patternType="solid">
          <bgColor theme="0"/>
        </patternFill>
      </fill>
      <border>
        <left/>
        <right/>
        <top/>
        <bottom/>
      </border>
    </dxf>
    <dxf>
      <font>
        <strike val="0"/>
      </font>
      <fill>
        <patternFill>
          <bgColor theme="2"/>
        </patternFill>
      </fill>
    </dxf>
    <dxf>
      <fill>
        <patternFill>
          <bgColor rgb="FFFFC000"/>
        </patternFill>
      </fill>
    </dxf>
    <dxf>
      <fill>
        <patternFill>
          <bgColor theme="7"/>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B0F0"/>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75"/>
    </tableStyle>
    <tableStyle name="ピボットテーブル スタイル 1" table="0" count="2" xr9:uid="{00000000-0011-0000-FFFF-FFFF01000000}">
      <tableStyleElement type="wholeTable" dxfId="74"/>
      <tableStyleElement type="headerRow" dxfId="73"/>
    </tableStyle>
  </tableStyles>
  <colors>
    <mruColors>
      <color rgb="FFCCFFFF"/>
      <color rgb="FFEAEAEA"/>
      <color rgb="FFDDDDDD"/>
      <color rgb="FFC0C0C0"/>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508000</xdr:colOff>
          <xdr:row>27</xdr:row>
          <xdr:rowOff>222250</xdr:rowOff>
        </xdr:from>
        <xdr:to>
          <xdr:col>5</xdr:col>
          <xdr:colOff>228600</xdr:colOff>
          <xdr:row>29</xdr:row>
          <xdr:rowOff>38100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0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184150</xdr:colOff>
          <xdr:row>27</xdr:row>
          <xdr:rowOff>209550</xdr:rowOff>
        </xdr:from>
        <xdr:to>
          <xdr:col>6</xdr:col>
          <xdr:colOff>488950</xdr:colOff>
          <xdr:row>29</xdr:row>
          <xdr:rowOff>31750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0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508000</xdr:colOff>
          <xdr:row>30</xdr:row>
          <xdr:rowOff>228600</xdr:rowOff>
        </xdr:from>
        <xdr:to>
          <xdr:col>5</xdr:col>
          <xdr:colOff>247650</xdr:colOff>
          <xdr:row>32</xdr:row>
          <xdr:rowOff>31750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0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184150</xdr:colOff>
          <xdr:row>30</xdr:row>
          <xdr:rowOff>241300</xdr:rowOff>
        </xdr:from>
        <xdr:to>
          <xdr:col>6</xdr:col>
          <xdr:colOff>495300</xdr:colOff>
          <xdr:row>32</xdr:row>
          <xdr:rowOff>38100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0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34</xdr:row>
          <xdr:rowOff>209550</xdr:rowOff>
        </xdr:from>
        <xdr:to>
          <xdr:col>2</xdr:col>
          <xdr:colOff>317500</xdr:colOff>
          <xdr:row>36</xdr:row>
          <xdr:rowOff>19050</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0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37</xdr:row>
          <xdr:rowOff>222250</xdr:rowOff>
        </xdr:from>
        <xdr:to>
          <xdr:col>2</xdr:col>
          <xdr:colOff>317500</xdr:colOff>
          <xdr:row>39</xdr:row>
          <xdr:rowOff>31750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0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35</xdr:row>
          <xdr:rowOff>222250</xdr:rowOff>
        </xdr:from>
        <xdr:to>
          <xdr:col>3</xdr:col>
          <xdr:colOff>279400</xdr:colOff>
          <xdr:row>37</xdr:row>
          <xdr:rowOff>31750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0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36</xdr:row>
          <xdr:rowOff>222250</xdr:rowOff>
        </xdr:from>
        <xdr:to>
          <xdr:col>3</xdr:col>
          <xdr:colOff>285750</xdr:colOff>
          <xdr:row>38</xdr:row>
          <xdr:rowOff>31750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0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5</xdr:row>
          <xdr:rowOff>0</xdr:rowOff>
        </xdr:from>
        <xdr:to>
          <xdr:col>0</xdr:col>
          <xdr:colOff>412750</xdr:colOff>
          <xdr:row>6</xdr:row>
          <xdr:rowOff>12700</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0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6</xdr:row>
          <xdr:rowOff>0</xdr:rowOff>
        </xdr:from>
        <xdr:to>
          <xdr:col>0</xdr:col>
          <xdr:colOff>412750</xdr:colOff>
          <xdr:row>7</xdr:row>
          <xdr:rowOff>12700</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0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xdr:row>
          <xdr:rowOff>0</xdr:rowOff>
        </xdr:from>
        <xdr:to>
          <xdr:col>1</xdr:col>
          <xdr:colOff>381000</xdr:colOff>
          <xdr:row>10</xdr:row>
          <xdr:rowOff>12700</xdr:rowOff>
        </xdr:to>
        <xdr:sp macro="" textlink="">
          <xdr:nvSpPr>
            <xdr:cNvPr id="24588" name="Check Box 12" hidden="1">
              <a:extLst>
                <a:ext uri="{63B3BB69-23CF-44E3-9099-C40C66FF867C}">
                  <a14:compatExt spid="_x0000_s24588"/>
                </a:ext>
                <a:ext uri="{FF2B5EF4-FFF2-40B4-BE49-F238E27FC236}">
                  <a16:creationId xmlns:a16="http://schemas.microsoft.com/office/drawing/2014/main" id="{00000000-0008-0000-00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10</xdr:row>
          <xdr:rowOff>0</xdr:rowOff>
        </xdr:from>
        <xdr:to>
          <xdr:col>1</xdr:col>
          <xdr:colOff>381000</xdr:colOff>
          <xdr:row>11</xdr:row>
          <xdr:rowOff>12700</xdr:rowOff>
        </xdr:to>
        <xdr:sp macro="" textlink="">
          <xdr:nvSpPr>
            <xdr:cNvPr id="24589" name="Check Box 13" hidden="1">
              <a:extLst>
                <a:ext uri="{63B3BB69-23CF-44E3-9099-C40C66FF867C}">
                  <a14:compatExt spid="_x0000_s24589"/>
                </a:ext>
                <a:ext uri="{FF2B5EF4-FFF2-40B4-BE49-F238E27FC236}">
                  <a16:creationId xmlns:a16="http://schemas.microsoft.com/office/drawing/2014/main" id="{00000000-0008-0000-00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11</xdr:row>
          <xdr:rowOff>0</xdr:rowOff>
        </xdr:from>
        <xdr:to>
          <xdr:col>1</xdr:col>
          <xdr:colOff>381000</xdr:colOff>
          <xdr:row>12</xdr:row>
          <xdr:rowOff>12700</xdr:rowOff>
        </xdr:to>
        <xdr:sp macro="" textlink="">
          <xdr:nvSpPr>
            <xdr:cNvPr id="24590" name="Check Box 14" hidden="1">
              <a:extLst>
                <a:ext uri="{63B3BB69-23CF-44E3-9099-C40C66FF867C}">
                  <a14:compatExt spid="_x0000_s24590"/>
                </a:ext>
                <a:ext uri="{FF2B5EF4-FFF2-40B4-BE49-F238E27FC236}">
                  <a16:creationId xmlns:a16="http://schemas.microsoft.com/office/drawing/2014/main" id="{00000000-0008-0000-00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12</xdr:row>
          <xdr:rowOff>0</xdr:rowOff>
        </xdr:from>
        <xdr:to>
          <xdr:col>1</xdr:col>
          <xdr:colOff>381000</xdr:colOff>
          <xdr:row>13</xdr:row>
          <xdr:rowOff>19050</xdr:rowOff>
        </xdr:to>
        <xdr:sp macro="" textlink="">
          <xdr:nvSpPr>
            <xdr:cNvPr id="24591" name="Check Box 15" hidden="1">
              <a:extLst>
                <a:ext uri="{63B3BB69-23CF-44E3-9099-C40C66FF867C}">
                  <a14:compatExt spid="_x0000_s24591"/>
                </a:ext>
                <a:ext uri="{FF2B5EF4-FFF2-40B4-BE49-F238E27FC236}">
                  <a16:creationId xmlns:a16="http://schemas.microsoft.com/office/drawing/2014/main" id="{00000000-0008-0000-00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1</xdr:col>
          <xdr:colOff>381000</xdr:colOff>
          <xdr:row>14</xdr:row>
          <xdr:rowOff>19050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0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0</xdr:rowOff>
        </xdr:from>
        <xdr:to>
          <xdr:col>1</xdr:col>
          <xdr:colOff>381000</xdr:colOff>
          <xdr:row>15</xdr:row>
          <xdr:rowOff>12700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0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5</xdr:row>
          <xdr:rowOff>228600</xdr:rowOff>
        </xdr:from>
        <xdr:to>
          <xdr:col>10</xdr:col>
          <xdr:colOff>374650</xdr:colOff>
          <xdr:row>7</xdr:row>
          <xdr:rowOff>0</xdr:rowOff>
        </xdr:to>
        <xdr:sp macro="" textlink="">
          <xdr:nvSpPr>
            <xdr:cNvPr id="24597" name="Check Box 21" hidden="1">
              <a:extLst>
                <a:ext uri="{63B3BB69-23CF-44E3-9099-C40C66FF867C}">
                  <a14:compatExt spid="_x0000_s24597"/>
                </a:ext>
                <a:ext uri="{FF2B5EF4-FFF2-40B4-BE49-F238E27FC236}">
                  <a16:creationId xmlns:a16="http://schemas.microsoft.com/office/drawing/2014/main" id="{00000000-0008-0000-0000-00001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6</xdr:row>
          <xdr:rowOff>228600</xdr:rowOff>
        </xdr:from>
        <xdr:to>
          <xdr:col>10</xdr:col>
          <xdr:colOff>374650</xdr:colOff>
          <xdr:row>8</xdr:row>
          <xdr:rowOff>0</xdr:rowOff>
        </xdr:to>
        <xdr:sp macro="" textlink="">
          <xdr:nvSpPr>
            <xdr:cNvPr id="24598" name="Check Box 22" hidden="1">
              <a:extLst>
                <a:ext uri="{63B3BB69-23CF-44E3-9099-C40C66FF867C}">
                  <a14:compatExt spid="_x0000_s24598"/>
                </a:ext>
                <a:ext uri="{FF2B5EF4-FFF2-40B4-BE49-F238E27FC236}">
                  <a16:creationId xmlns:a16="http://schemas.microsoft.com/office/drawing/2014/main" id="{00000000-0008-0000-0000-00001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xdr:row>
          <xdr:rowOff>12700</xdr:rowOff>
        </xdr:from>
        <xdr:to>
          <xdr:col>10</xdr:col>
          <xdr:colOff>19050</xdr:colOff>
          <xdr:row>6</xdr:row>
          <xdr:rowOff>19050</xdr:rowOff>
        </xdr:to>
        <xdr:sp macro="" textlink="">
          <xdr:nvSpPr>
            <xdr:cNvPr id="24602" name="Check Box 26" hidden="1">
              <a:extLst>
                <a:ext uri="{63B3BB69-23CF-44E3-9099-C40C66FF867C}">
                  <a14:compatExt spid="_x0000_s24602"/>
                </a:ext>
                <a:ext uri="{FF2B5EF4-FFF2-40B4-BE49-F238E27FC236}">
                  <a16:creationId xmlns:a16="http://schemas.microsoft.com/office/drawing/2014/main" id="{00000000-0008-0000-0000-00001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12</xdr:row>
          <xdr:rowOff>12700</xdr:rowOff>
        </xdr:from>
        <xdr:to>
          <xdr:col>10</xdr:col>
          <xdr:colOff>19050</xdr:colOff>
          <xdr:row>13</xdr:row>
          <xdr:rowOff>19050</xdr:rowOff>
        </xdr:to>
        <xdr:sp macro="" textlink="">
          <xdr:nvSpPr>
            <xdr:cNvPr id="24603" name="Check Box 27" hidden="1">
              <a:extLst>
                <a:ext uri="{63B3BB69-23CF-44E3-9099-C40C66FF867C}">
                  <a14:compatExt spid="_x0000_s24603"/>
                </a:ext>
                <a:ext uri="{FF2B5EF4-FFF2-40B4-BE49-F238E27FC236}">
                  <a16:creationId xmlns:a16="http://schemas.microsoft.com/office/drawing/2014/main" id="{00000000-0008-0000-0000-00001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14</xdr:row>
          <xdr:rowOff>12700</xdr:rowOff>
        </xdr:from>
        <xdr:to>
          <xdr:col>10</xdr:col>
          <xdr:colOff>19050</xdr:colOff>
          <xdr:row>15</xdr:row>
          <xdr:rowOff>19050</xdr:rowOff>
        </xdr:to>
        <xdr:sp macro="" textlink="">
          <xdr:nvSpPr>
            <xdr:cNvPr id="24604" name="Check Box 28" hidden="1">
              <a:extLst>
                <a:ext uri="{63B3BB69-23CF-44E3-9099-C40C66FF867C}">
                  <a14:compatExt spid="_x0000_s24604"/>
                </a:ext>
                <a:ext uri="{FF2B5EF4-FFF2-40B4-BE49-F238E27FC236}">
                  <a16:creationId xmlns:a16="http://schemas.microsoft.com/office/drawing/2014/main" id="{00000000-0008-0000-0000-00001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285750</xdr:colOff>
      <xdr:row>16</xdr:row>
      <xdr:rowOff>28575</xdr:rowOff>
    </xdr:from>
    <xdr:to>
      <xdr:col>10</xdr:col>
      <xdr:colOff>331469</xdr:colOff>
      <xdr:row>21</xdr:row>
      <xdr:rowOff>228600</xdr:rowOff>
    </xdr:to>
    <xdr:sp macro="" textlink="">
      <xdr:nvSpPr>
        <xdr:cNvPr id="30" name="左大かっこ 29">
          <a:extLst>
            <a:ext uri="{FF2B5EF4-FFF2-40B4-BE49-F238E27FC236}">
              <a16:creationId xmlns:a16="http://schemas.microsoft.com/office/drawing/2014/main" id="{00000000-0008-0000-0000-00001E000000}"/>
            </a:ext>
          </a:extLst>
        </xdr:cNvPr>
        <xdr:cNvSpPr/>
      </xdr:nvSpPr>
      <xdr:spPr>
        <a:xfrm>
          <a:off x="5019675" y="3838575"/>
          <a:ext cx="45719" cy="13906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16</xdr:row>
      <xdr:rowOff>19050</xdr:rowOff>
    </xdr:from>
    <xdr:to>
      <xdr:col>13</xdr:col>
      <xdr:colOff>76200</xdr:colOff>
      <xdr:row>21</xdr:row>
      <xdr:rowOff>228600</xdr:rowOff>
    </xdr:to>
    <xdr:sp macro="" textlink="">
      <xdr:nvSpPr>
        <xdr:cNvPr id="31" name="右大かっこ 30">
          <a:extLst>
            <a:ext uri="{FF2B5EF4-FFF2-40B4-BE49-F238E27FC236}">
              <a16:creationId xmlns:a16="http://schemas.microsoft.com/office/drawing/2014/main" id="{00000000-0008-0000-0000-00001F000000}"/>
            </a:ext>
          </a:extLst>
        </xdr:cNvPr>
        <xdr:cNvSpPr/>
      </xdr:nvSpPr>
      <xdr:spPr>
        <a:xfrm>
          <a:off x="7048500" y="3829050"/>
          <a:ext cx="76200" cy="14001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42</xdr:row>
          <xdr:rowOff>57150</xdr:rowOff>
        </xdr:from>
        <xdr:to>
          <xdr:col>1</xdr:col>
          <xdr:colOff>0</xdr:colOff>
          <xdr:row>42</xdr:row>
          <xdr:rowOff>304800</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0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69850</xdr:rowOff>
        </xdr:from>
        <xdr:to>
          <xdr:col>3</xdr:col>
          <xdr:colOff>19050</xdr:colOff>
          <xdr:row>42</xdr:row>
          <xdr:rowOff>317500</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0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18</xdr:row>
          <xdr:rowOff>0</xdr:rowOff>
        </xdr:from>
        <xdr:to>
          <xdr:col>1</xdr:col>
          <xdr:colOff>381000</xdr:colOff>
          <xdr:row>19</xdr:row>
          <xdr:rowOff>12700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0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19</xdr:row>
          <xdr:rowOff>0</xdr:rowOff>
        </xdr:from>
        <xdr:to>
          <xdr:col>1</xdr:col>
          <xdr:colOff>381000</xdr:colOff>
          <xdr:row>20</xdr:row>
          <xdr:rowOff>12700</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0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20</xdr:row>
          <xdr:rowOff>0</xdr:rowOff>
        </xdr:from>
        <xdr:to>
          <xdr:col>1</xdr:col>
          <xdr:colOff>381000</xdr:colOff>
          <xdr:row>21</xdr:row>
          <xdr:rowOff>12700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0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xdr:row>
          <xdr:rowOff>0</xdr:rowOff>
        </xdr:from>
        <xdr:to>
          <xdr:col>1</xdr:col>
          <xdr:colOff>381000</xdr:colOff>
          <xdr:row>10</xdr:row>
          <xdr:rowOff>12700</xdr:rowOff>
        </xdr:to>
        <xdr:sp macro="" textlink="">
          <xdr:nvSpPr>
            <xdr:cNvPr id="24613" name="Check Box 37" hidden="1">
              <a:extLst>
                <a:ext uri="{63B3BB69-23CF-44E3-9099-C40C66FF867C}">
                  <a14:compatExt spid="_x0000_s24613"/>
                </a:ext>
                <a:ext uri="{FF2B5EF4-FFF2-40B4-BE49-F238E27FC236}">
                  <a16:creationId xmlns:a16="http://schemas.microsoft.com/office/drawing/2014/main" id="{00000000-0008-0000-0000-00002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10</xdr:row>
          <xdr:rowOff>0</xdr:rowOff>
        </xdr:from>
        <xdr:to>
          <xdr:col>1</xdr:col>
          <xdr:colOff>381000</xdr:colOff>
          <xdr:row>11</xdr:row>
          <xdr:rowOff>12700</xdr:rowOff>
        </xdr:to>
        <xdr:sp macro="" textlink="">
          <xdr:nvSpPr>
            <xdr:cNvPr id="24614" name="Check Box 38" hidden="1">
              <a:extLst>
                <a:ext uri="{63B3BB69-23CF-44E3-9099-C40C66FF867C}">
                  <a14:compatExt spid="_x0000_s24614"/>
                </a:ext>
                <a:ext uri="{FF2B5EF4-FFF2-40B4-BE49-F238E27FC236}">
                  <a16:creationId xmlns:a16="http://schemas.microsoft.com/office/drawing/2014/main" id="{00000000-0008-0000-0000-00002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11</xdr:row>
          <xdr:rowOff>0</xdr:rowOff>
        </xdr:from>
        <xdr:to>
          <xdr:col>1</xdr:col>
          <xdr:colOff>381000</xdr:colOff>
          <xdr:row>12</xdr:row>
          <xdr:rowOff>12700</xdr:rowOff>
        </xdr:to>
        <xdr:sp macro="" textlink="">
          <xdr:nvSpPr>
            <xdr:cNvPr id="24615" name="Check Box 39" hidden="1">
              <a:extLst>
                <a:ext uri="{63B3BB69-23CF-44E3-9099-C40C66FF867C}">
                  <a14:compatExt spid="_x0000_s24615"/>
                </a:ext>
                <a:ext uri="{FF2B5EF4-FFF2-40B4-BE49-F238E27FC236}">
                  <a16:creationId xmlns:a16="http://schemas.microsoft.com/office/drawing/2014/main" id="{00000000-0008-0000-0000-00002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12</xdr:row>
          <xdr:rowOff>0</xdr:rowOff>
        </xdr:from>
        <xdr:to>
          <xdr:col>1</xdr:col>
          <xdr:colOff>381000</xdr:colOff>
          <xdr:row>13</xdr:row>
          <xdr:rowOff>19050</xdr:rowOff>
        </xdr:to>
        <xdr:sp macro="" textlink="">
          <xdr:nvSpPr>
            <xdr:cNvPr id="24616" name="Check Box 40" hidden="1">
              <a:extLst>
                <a:ext uri="{63B3BB69-23CF-44E3-9099-C40C66FF867C}">
                  <a14:compatExt spid="_x0000_s24616"/>
                </a:ext>
                <a:ext uri="{FF2B5EF4-FFF2-40B4-BE49-F238E27FC236}">
                  <a16:creationId xmlns:a16="http://schemas.microsoft.com/office/drawing/2014/main" id="{00000000-0008-0000-0000-00002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1</xdr:col>
          <xdr:colOff>381000</xdr:colOff>
          <xdr:row>14</xdr:row>
          <xdr:rowOff>19050</xdr:rowOff>
        </xdr:to>
        <xdr:sp macro="" textlink="">
          <xdr:nvSpPr>
            <xdr:cNvPr id="24617" name="Check Box 41" hidden="1">
              <a:extLst>
                <a:ext uri="{63B3BB69-23CF-44E3-9099-C40C66FF867C}">
                  <a14:compatExt spid="_x0000_s24617"/>
                </a:ext>
                <a:ext uri="{FF2B5EF4-FFF2-40B4-BE49-F238E27FC236}">
                  <a16:creationId xmlns:a16="http://schemas.microsoft.com/office/drawing/2014/main" id="{00000000-0008-0000-0000-00002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0</xdr:rowOff>
        </xdr:from>
        <xdr:to>
          <xdr:col>1</xdr:col>
          <xdr:colOff>381000</xdr:colOff>
          <xdr:row>15</xdr:row>
          <xdr:rowOff>12700</xdr:rowOff>
        </xdr:to>
        <xdr:sp macro="" textlink="">
          <xdr:nvSpPr>
            <xdr:cNvPr id="24618" name="Check Box 42" hidden="1">
              <a:extLst>
                <a:ext uri="{63B3BB69-23CF-44E3-9099-C40C66FF867C}">
                  <a14:compatExt spid="_x0000_s24618"/>
                </a:ext>
                <a:ext uri="{FF2B5EF4-FFF2-40B4-BE49-F238E27FC236}">
                  <a16:creationId xmlns:a16="http://schemas.microsoft.com/office/drawing/2014/main" id="{00000000-0008-0000-0000-00002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xdr:row>
          <xdr:rowOff>0</xdr:rowOff>
        </xdr:from>
        <xdr:to>
          <xdr:col>1</xdr:col>
          <xdr:colOff>381000</xdr:colOff>
          <xdr:row>10</xdr:row>
          <xdr:rowOff>12700</xdr:rowOff>
        </xdr:to>
        <xdr:sp macro="" textlink="">
          <xdr:nvSpPr>
            <xdr:cNvPr id="24628" name="Check Box 52" hidden="1">
              <a:extLst>
                <a:ext uri="{63B3BB69-23CF-44E3-9099-C40C66FF867C}">
                  <a14:compatExt spid="_x0000_s24628"/>
                </a:ext>
                <a:ext uri="{FF2B5EF4-FFF2-40B4-BE49-F238E27FC236}">
                  <a16:creationId xmlns:a16="http://schemas.microsoft.com/office/drawing/2014/main" id="{00000000-0008-0000-0000-00003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10</xdr:row>
          <xdr:rowOff>0</xdr:rowOff>
        </xdr:from>
        <xdr:to>
          <xdr:col>1</xdr:col>
          <xdr:colOff>381000</xdr:colOff>
          <xdr:row>11</xdr:row>
          <xdr:rowOff>12700</xdr:rowOff>
        </xdr:to>
        <xdr:sp macro="" textlink="">
          <xdr:nvSpPr>
            <xdr:cNvPr id="24629" name="Check Box 53" hidden="1">
              <a:extLst>
                <a:ext uri="{63B3BB69-23CF-44E3-9099-C40C66FF867C}">
                  <a14:compatExt spid="_x0000_s24629"/>
                </a:ext>
                <a:ext uri="{FF2B5EF4-FFF2-40B4-BE49-F238E27FC236}">
                  <a16:creationId xmlns:a16="http://schemas.microsoft.com/office/drawing/2014/main" id="{00000000-0008-0000-0000-00003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11</xdr:row>
          <xdr:rowOff>0</xdr:rowOff>
        </xdr:from>
        <xdr:to>
          <xdr:col>1</xdr:col>
          <xdr:colOff>381000</xdr:colOff>
          <xdr:row>12</xdr:row>
          <xdr:rowOff>12700</xdr:rowOff>
        </xdr:to>
        <xdr:sp macro="" textlink="">
          <xdr:nvSpPr>
            <xdr:cNvPr id="24630" name="Check Box 54" hidden="1">
              <a:extLst>
                <a:ext uri="{63B3BB69-23CF-44E3-9099-C40C66FF867C}">
                  <a14:compatExt spid="_x0000_s24630"/>
                </a:ext>
                <a:ext uri="{FF2B5EF4-FFF2-40B4-BE49-F238E27FC236}">
                  <a16:creationId xmlns:a16="http://schemas.microsoft.com/office/drawing/2014/main" id="{00000000-0008-0000-0000-00003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12</xdr:row>
          <xdr:rowOff>0</xdr:rowOff>
        </xdr:from>
        <xdr:to>
          <xdr:col>1</xdr:col>
          <xdr:colOff>381000</xdr:colOff>
          <xdr:row>13</xdr:row>
          <xdr:rowOff>19050</xdr:rowOff>
        </xdr:to>
        <xdr:sp macro="" textlink="">
          <xdr:nvSpPr>
            <xdr:cNvPr id="24631" name="Check Box 55" hidden="1">
              <a:extLst>
                <a:ext uri="{63B3BB69-23CF-44E3-9099-C40C66FF867C}">
                  <a14:compatExt spid="_x0000_s24631"/>
                </a:ext>
                <a:ext uri="{FF2B5EF4-FFF2-40B4-BE49-F238E27FC236}">
                  <a16:creationId xmlns:a16="http://schemas.microsoft.com/office/drawing/2014/main" id="{00000000-0008-0000-0000-00003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1</xdr:col>
          <xdr:colOff>381000</xdr:colOff>
          <xdr:row>14</xdr:row>
          <xdr:rowOff>19050</xdr:rowOff>
        </xdr:to>
        <xdr:sp macro="" textlink="">
          <xdr:nvSpPr>
            <xdr:cNvPr id="24632" name="Check Box 56" hidden="1">
              <a:extLst>
                <a:ext uri="{63B3BB69-23CF-44E3-9099-C40C66FF867C}">
                  <a14:compatExt spid="_x0000_s24632"/>
                </a:ext>
                <a:ext uri="{FF2B5EF4-FFF2-40B4-BE49-F238E27FC236}">
                  <a16:creationId xmlns:a16="http://schemas.microsoft.com/office/drawing/2014/main" id="{00000000-0008-0000-0000-00003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0</xdr:rowOff>
        </xdr:from>
        <xdr:to>
          <xdr:col>1</xdr:col>
          <xdr:colOff>381000</xdr:colOff>
          <xdr:row>15</xdr:row>
          <xdr:rowOff>12700</xdr:rowOff>
        </xdr:to>
        <xdr:sp macro="" textlink="">
          <xdr:nvSpPr>
            <xdr:cNvPr id="24633" name="Check Box 57" hidden="1">
              <a:extLst>
                <a:ext uri="{63B3BB69-23CF-44E3-9099-C40C66FF867C}">
                  <a14:compatExt spid="_x0000_s24633"/>
                </a:ext>
                <a:ext uri="{FF2B5EF4-FFF2-40B4-BE49-F238E27FC236}">
                  <a16:creationId xmlns:a16="http://schemas.microsoft.com/office/drawing/2014/main" id="{00000000-0008-0000-0000-00003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15</xdr:row>
          <xdr:rowOff>0</xdr:rowOff>
        </xdr:from>
        <xdr:to>
          <xdr:col>1</xdr:col>
          <xdr:colOff>381000</xdr:colOff>
          <xdr:row>16</xdr:row>
          <xdr:rowOff>12700</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0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16</xdr:row>
          <xdr:rowOff>0</xdr:rowOff>
        </xdr:from>
        <xdr:to>
          <xdr:col>1</xdr:col>
          <xdr:colOff>381000</xdr:colOff>
          <xdr:row>17</xdr:row>
          <xdr:rowOff>12700</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0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17</xdr:row>
          <xdr:rowOff>0</xdr:rowOff>
        </xdr:from>
        <xdr:to>
          <xdr:col>1</xdr:col>
          <xdr:colOff>381000</xdr:colOff>
          <xdr:row>18</xdr:row>
          <xdr:rowOff>12700</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0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8</xdr:row>
          <xdr:rowOff>0</xdr:rowOff>
        </xdr:from>
        <xdr:to>
          <xdr:col>1</xdr:col>
          <xdr:colOff>381000</xdr:colOff>
          <xdr:row>9</xdr:row>
          <xdr:rowOff>12700</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0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xdr:col>
      <xdr:colOff>57150</xdr:colOff>
      <xdr:row>12</xdr:row>
      <xdr:rowOff>142875</xdr:rowOff>
    </xdr:from>
    <xdr:to>
      <xdr:col>9</xdr:col>
      <xdr:colOff>95250</xdr:colOff>
      <xdr:row>16</xdr:row>
      <xdr:rowOff>9525</xdr:rowOff>
    </xdr:to>
    <xdr:sp macro="" textlink="">
      <xdr:nvSpPr>
        <xdr:cNvPr id="2" name="四角形: 角を丸くする 1">
          <a:extLst>
            <a:ext uri="{FF2B5EF4-FFF2-40B4-BE49-F238E27FC236}">
              <a16:creationId xmlns:a16="http://schemas.microsoft.com/office/drawing/2014/main" id="{9AEAD8A6-83B5-4BB9-B970-1B4D6545C7EF}"/>
            </a:ext>
          </a:extLst>
        </xdr:cNvPr>
        <xdr:cNvSpPr/>
      </xdr:nvSpPr>
      <xdr:spPr>
        <a:xfrm>
          <a:off x="4181475" y="2600325"/>
          <a:ext cx="2324100" cy="819150"/>
        </a:xfrm>
        <a:prstGeom prst="roundRect">
          <a:avLst/>
        </a:prstGeom>
        <a:solidFill>
          <a:schemeClr val="accent2">
            <a:lumMod val="40000"/>
            <a:lumOff val="6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85724</xdr:colOff>
      <xdr:row>13</xdr:row>
      <xdr:rowOff>28574</xdr:rowOff>
    </xdr:from>
    <xdr:to>
      <xdr:col>9</xdr:col>
      <xdr:colOff>57149</xdr:colOff>
      <xdr:row>16</xdr:row>
      <xdr:rowOff>38099</xdr:rowOff>
    </xdr:to>
    <xdr:sp macro="" textlink="">
      <xdr:nvSpPr>
        <xdr:cNvPr id="3" name="テキスト ボックス 2">
          <a:extLst>
            <a:ext uri="{FF2B5EF4-FFF2-40B4-BE49-F238E27FC236}">
              <a16:creationId xmlns:a16="http://schemas.microsoft.com/office/drawing/2014/main" id="{07496D3D-F747-49FC-B601-052A14CD5FF2}"/>
            </a:ext>
          </a:extLst>
        </xdr:cNvPr>
        <xdr:cNvSpPr txBox="1"/>
      </xdr:nvSpPr>
      <xdr:spPr>
        <a:xfrm>
          <a:off x="4210049" y="2676524"/>
          <a:ext cx="2257425" cy="771525"/>
        </a:xfrm>
        <a:prstGeom prst="rect">
          <a:avLst/>
        </a:prstGeom>
        <a:noFill/>
        <a:ln w="28575" cap="rnd" cmpd="sng">
          <a:noFill/>
          <a:extLst>
            <a:ext uri="{C807C97D-BFC1-408E-A445-0C87EB9F89A2}">
              <ask:lineSketchStyleProps xmlns:ask="http://schemas.microsoft.com/office/drawing/2018/sketchyshapes" sd="1219033472">
                <a:custGeom>
                  <a:avLst/>
                  <a:gdLst>
                    <a:gd name="connsiteX0" fmla="*/ 0 w 2257425"/>
                    <a:gd name="connsiteY0" fmla="*/ 0 h 752475"/>
                    <a:gd name="connsiteX1" fmla="*/ 2257425 w 2257425"/>
                    <a:gd name="connsiteY1" fmla="*/ 0 h 752475"/>
                    <a:gd name="connsiteX2" fmla="*/ 2257425 w 2257425"/>
                    <a:gd name="connsiteY2" fmla="*/ 752475 h 752475"/>
                    <a:gd name="connsiteX3" fmla="*/ 0 w 2257425"/>
                    <a:gd name="connsiteY3" fmla="*/ 752475 h 752475"/>
                    <a:gd name="connsiteX4" fmla="*/ 0 w 2257425"/>
                    <a:gd name="connsiteY4" fmla="*/ 0 h 75247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57425" h="752475" fill="none" extrusionOk="0">
                      <a:moveTo>
                        <a:pt x="0" y="0"/>
                      </a:moveTo>
                      <a:cubicBezTo>
                        <a:pt x="1125822" y="-49533"/>
                        <a:pt x="1677115" y="-14809"/>
                        <a:pt x="2257425" y="0"/>
                      </a:cubicBezTo>
                      <a:cubicBezTo>
                        <a:pt x="2264838" y="292513"/>
                        <a:pt x="2297933" y="382633"/>
                        <a:pt x="2257425" y="752475"/>
                      </a:cubicBezTo>
                      <a:cubicBezTo>
                        <a:pt x="1179112" y="704244"/>
                        <a:pt x="1024738" y="836930"/>
                        <a:pt x="0" y="752475"/>
                      </a:cubicBezTo>
                      <a:cubicBezTo>
                        <a:pt x="-41276" y="569400"/>
                        <a:pt x="-8512" y="360986"/>
                        <a:pt x="0" y="0"/>
                      </a:cubicBezTo>
                      <a:close/>
                    </a:path>
                    <a:path w="2257425" h="752475" stroke="0" extrusionOk="0">
                      <a:moveTo>
                        <a:pt x="0" y="0"/>
                      </a:moveTo>
                      <a:cubicBezTo>
                        <a:pt x="690159" y="118645"/>
                        <a:pt x="1834373" y="116012"/>
                        <a:pt x="2257425" y="0"/>
                      </a:cubicBezTo>
                      <a:cubicBezTo>
                        <a:pt x="2195278" y="168495"/>
                        <a:pt x="2243301" y="501487"/>
                        <a:pt x="2257425" y="752475"/>
                      </a:cubicBezTo>
                      <a:cubicBezTo>
                        <a:pt x="1962958" y="887075"/>
                        <a:pt x="436281" y="595279"/>
                        <a:pt x="0" y="752475"/>
                      </a:cubicBezTo>
                      <a:cubicBezTo>
                        <a:pt x="57341" y="420306"/>
                        <a:pt x="50727" y="336645"/>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rgbClr val="FF0000"/>
              </a:solidFill>
              <a:latin typeface="ＭＳ ゴシック" panose="020B0609070205080204" pitchFamily="49" charset="-128"/>
              <a:ea typeface="ＭＳ ゴシック" panose="020B0609070205080204" pitchFamily="49" charset="-128"/>
            </a:rPr>
            <a:t>変更理由は具体的にご記入ください。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33464;&#27963;&#35506;&#65289;\R7\02_&#30003;&#35531;&#26360;\01_&#22522;&#37329;\R7_16_kikin_choikiteki_shinse_0310.xlsx" TargetMode="External"/><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33464;&#27963;&#35506;&#65289;/R7/02_&#30003;&#35531;&#26360;/01_&#22522;&#37329;/R7_16_kikin_choikiteki_shinse_031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m-handa\Desktop\datas&#12402;&#12394;&#244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22269;&#38555;(&#20316;&#26989;&#29992;)\1&#19978;&#21322;&#26399;\&#27096;&#24335;\0928\R4_yobo_1-kokusai(kaigai)_0928.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kosaka\AppData\Local\Temp\MicrosoftEdgeDownloads\a57c5d80-b825-4942-9adb-37b7bb45448a\R7_11_kikin_kihon_shinsei_0311.xlsx" TargetMode="External"/><Relationship Id="rId1" Type="http://schemas.openxmlformats.org/officeDocument/2006/relationships/externalLinkPath" Target="file:///C:\Users\s-kosaka\AppData\Local\Temp\MicrosoftEdgeDownloads\a57c5d80-b825-4942-9adb-37b7bb45448a\R7_11_kikin_kihon_shinsei_031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21215;&#38598;&#26696;&#20869;\&#21215;&#38598;&#26696;&#20869;&#65288;R7&#65289;\R7&#21215;&#38598;&#26696;&#20869;_&#22522;&#37329;&#12539;&#33310;&#21488;&#33464;&#34899;&#32654;&#34899;(&#20316;&#26989;&#29992;)\&#9679;_&#12304;&#35352;&#20837;&#20363;&#12305;R7_11&#65374;16_kikin_yobo&#65288;&#36229;&#22495;&#30340;&#20197;&#22806;&#65289;.xlsx" TargetMode="External"/><Relationship Id="rId1" Type="http://schemas.openxmlformats.org/officeDocument/2006/relationships/externalLinkPath" Target="/&#22522;&#37329;&#37096;/&#22522;&#37329;&#37096;&#20840;&#20307;&#20849;&#29992;&#12501;&#12457;&#12523;&#12480;/&#21215;&#38598;&#26696;&#20869;/&#21215;&#38598;&#26696;&#20869;&#65288;R7&#65289;/R7&#21215;&#38598;&#26696;&#20869;_&#22522;&#37329;&#12539;&#33310;&#21488;&#33464;&#34899;&#32654;&#34899;(&#20316;&#26989;&#29992;)/&#9679;_&#12304;&#35352;&#20837;&#20363;&#12305;R7_11&#65374;16_kikin_yobo&#65288;&#36229;&#22495;&#30340;&#20197;&#22806;&#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2522;&#37329;&#37096;/&#22522;&#37329;&#37096;&#20840;&#20307;&#20849;&#29992;&#12501;&#12457;&#12523;&#12480;/&#21215;&#38598;&#26696;&#20869;/&#21215;&#38598;&#26696;&#20869;&#65288;R4&#65289;/R4&#21215;&#38598;&#26696;&#20869;_&#12381;&#12398;1(&#20316;&#26989;&#29992;)/&#27096;&#24335;&#26696;/&#19968;&#37096;&#20462;&#27491;&#65288;&#946;&#29256;_0805&#65289;R4_13_kikin_dentou_yobo.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21215;&#38598;&#26696;&#20869;\&#21215;&#38598;&#26696;&#20869;&#65288;R6&#65289;\R6&#21215;&#38598;&#26696;&#20869;_&#35036;&#21161;&#37329;&#12539;&#33310;&#21488;&#65288;&#20316;&#26989;&#29992;&#65289;\R6&#21215;&#38598;&#26696;&#20869;&#12288;&#21029;&#20874;1-1&#65288;&#20844;&#28436;&#21109;&#36896;&#27963;&#21205;&#65289;\&#35201;&#26395;&#26360;&#26696;\R6_yobo_koen_c.xlsx" TargetMode="External"/><Relationship Id="rId1" Type="http://schemas.openxmlformats.org/officeDocument/2006/relationships/externalLinkPath" Target="file:///\\N011HDPNS001\UserData\&#22522;&#37329;&#37096;\&#22522;&#37329;&#37096;&#20840;&#20307;&#20849;&#29992;&#12501;&#12457;&#12523;&#12480;\&#21215;&#38598;&#26696;&#20869;\&#21215;&#38598;&#26696;&#20869;&#65288;R6&#65289;\R6&#21215;&#38598;&#26696;&#20869;_&#35036;&#21161;&#37329;&#12539;&#33310;&#21488;&#65288;&#20316;&#26989;&#29992;&#65289;\R6&#21215;&#38598;&#26696;&#20869;&#12288;&#21029;&#20874;1-1&#65288;&#20844;&#28436;&#21109;&#36896;&#27963;&#21205;&#65289;\&#35201;&#26395;&#26360;&#26696;\R6_yobo_koen_c.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22269;&#38555;(&#20316;&#26989;&#29992;)\1&#19978;&#21322;&#26399;\&#27096;&#24335;\0928\R4_yobo_2-kokusai(kyodo-kaigai)092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22269;&#38555;(&#20316;&#26989;&#29992;)\1&#19978;&#21322;&#26399;\&#27096;&#24335;\0921_1\R4_yobo_3-kokusai(kyodo-kokunai)09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
      <sheetName val="個表"/>
      <sheetName val="個表　別紙"/>
      <sheetName val="収入"/>
      <sheetName val="別紙　入場料詳細"/>
      <sheetName val="支出"/>
      <sheetName val="変更理由書"/>
      <sheetName val="変更理由書記入例"/>
      <sheetName val="《非表示》記載可能経費一覧"/>
      <sheetName val="《非表示》分野・ジャンル"/>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ow r="2">
          <cell r="B2" t="str">
            <v>作品借料</v>
          </cell>
        </row>
        <row r="3">
          <cell r="B3" t="str">
            <v>作品保険料</v>
          </cell>
        </row>
        <row r="4">
          <cell r="B4" t="str">
            <v>作品制作謝金</v>
          </cell>
        </row>
        <row r="5">
          <cell r="B5" t="str">
            <v>作品制作材料費</v>
          </cell>
        </row>
        <row r="20">
          <cell r="B20" t="str">
            <v>指揮料</v>
          </cell>
        </row>
        <row r="21">
          <cell r="B21" t="str">
            <v>演奏料</v>
          </cell>
        </row>
        <row r="22">
          <cell r="B22" t="str">
            <v>ソリスト料</v>
          </cell>
        </row>
        <row r="23">
          <cell r="B23" t="str">
            <v>合唱料</v>
          </cell>
        </row>
        <row r="24">
          <cell r="B24" t="str">
            <v>出演料</v>
          </cell>
        </row>
        <row r="69">
          <cell r="B69" t="str">
            <v>作曲料</v>
          </cell>
        </row>
        <row r="70">
          <cell r="B70" t="str">
            <v>編曲料</v>
          </cell>
        </row>
        <row r="71">
          <cell r="B71" t="str">
            <v>作詞料</v>
          </cell>
        </row>
        <row r="72">
          <cell r="B72" t="str">
            <v>訳詞料</v>
          </cell>
        </row>
        <row r="73">
          <cell r="B73" t="str">
            <v>音楽制作料</v>
          </cell>
        </row>
        <row r="74">
          <cell r="B74" t="str">
            <v>調律料</v>
          </cell>
        </row>
        <row r="75">
          <cell r="B75" t="str">
            <v>コレペティ料</v>
          </cell>
        </row>
        <row r="76">
          <cell r="B76" t="str">
            <v>稽古ピアニスト料</v>
          </cell>
        </row>
        <row r="77">
          <cell r="B77" t="str">
            <v>楽器借料</v>
          </cell>
        </row>
        <row r="78">
          <cell r="B78" t="str">
            <v>楽譜借料</v>
          </cell>
        </row>
        <row r="79">
          <cell r="B79" t="str">
            <v>楽譜製作料</v>
          </cell>
        </row>
        <row r="80">
          <cell r="B80" t="str">
            <v>合唱指揮料</v>
          </cell>
        </row>
        <row r="81">
          <cell r="B81" t="str">
            <v>プロンプター料</v>
          </cell>
        </row>
        <row r="174">
          <cell r="B174" t="str">
            <v>演出料</v>
          </cell>
        </row>
        <row r="175">
          <cell r="B175" t="str">
            <v>演出助手料</v>
          </cell>
        </row>
        <row r="176">
          <cell r="B176" t="str">
            <v>構成料</v>
          </cell>
        </row>
        <row r="177">
          <cell r="B177" t="str">
            <v>振付料</v>
          </cell>
        </row>
        <row r="178">
          <cell r="B178" t="str">
            <v>振付助手料</v>
          </cell>
        </row>
        <row r="179">
          <cell r="B179" t="str">
            <v>バレエマスター・バレエミストレス料</v>
          </cell>
        </row>
        <row r="180">
          <cell r="B180" t="str">
            <v>脚本料</v>
          </cell>
        </row>
        <row r="181">
          <cell r="B181" t="str">
            <v>脚色料・補綴料</v>
          </cell>
        </row>
        <row r="182">
          <cell r="B182" t="str">
            <v>翻訳料</v>
          </cell>
        </row>
        <row r="183">
          <cell r="B183" t="str">
            <v>字幕原稿作成・翻訳料</v>
          </cell>
        </row>
        <row r="184">
          <cell r="B184" t="str">
            <v>音声ガイド原稿作成・翻訳料</v>
          </cell>
        </row>
        <row r="185">
          <cell r="B185" t="str">
            <v>舞台監督料</v>
          </cell>
        </row>
        <row r="186">
          <cell r="B186" t="str">
            <v>舞台監督助手料</v>
          </cell>
        </row>
        <row r="187">
          <cell r="B187" t="str">
            <v>舞台美術デザイン料</v>
          </cell>
        </row>
        <row r="188">
          <cell r="B188" t="str">
            <v>人形美術デザイン料</v>
          </cell>
        </row>
        <row r="189">
          <cell r="B189" t="str">
            <v>照明プラン料</v>
          </cell>
        </row>
        <row r="190">
          <cell r="B190" t="str">
            <v>衣装デザイン料</v>
          </cell>
        </row>
        <row r="191">
          <cell r="B191" t="str">
            <v>音楽プラン料</v>
          </cell>
        </row>
        <row r="192">
          <cell r="B192" t="str">
            <v>音響プラン料</v>
          </cell>
        </row>
        <row r="193">
          <cell r="B193" t="str">
            <v>映像プラン料</v>
          </cell>
        </row>
        <row r="194">
          <cell r="B194" t="str">
            <v>特殊効果プラン料</v>
          </cell>
        </row>
        <row r="195">
          <cell r="B195" t="str">
            <v>各種指導料</v>
          </cell>
        </row>
        <row r="196">
          <cell r="B196" t="str">
            <v>権利等使用料</v>
          </cell>
        </row>
        <row r="197">
          <cell r="B197" t="str">
            <v>企画制作料</v>
          </cell>
        </row>
        <row r="260">
          <cell r="B260" t="str">
            <v>道具運搬費</v>
          </cell>
        </row>
        <row r="261">
          <cell r="B261" t="str">
            <v>楽器運搬費</v>
          </cell>
        </row>
        <row r="262">
          <cell r="B262" t="str">
            <v>作品運搬費</v>
          </cell>
        </row>
      </sheetData>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入力例】"/>
      <sheetName val="datas"/>
      <sheetName val="様式の種類"/>
      <sheetName val="総表サンプル"/>
    </sheetNames>
    <sheetDataSet>
      <sheetData sheetId="0" refreshError="1"/>
      <sheetData sheetId="1" refreshError="1"/>
      <sheetData sheetId="2" refreshError="1"/>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ｂ)"/>
      <sheetName val="総表1（押印用）"/>
      <sheetName val="総表2"/>
      <sheetName val="datas"/>
      <sheetName val="個表"/>
      <sheetName val="支出予算書"/>
      <sheetName val="【非表示】経費一覧"/>
      <sheetName val="収支計画書"/>
      <sheetName val="別紙入場料詳細"/>
      <sheetName val="団体概要"/>
      <sheetName val="団体概要別紙"/>
      <sheetName val="団体概要【中核団体】"/>
      <sheetName val="団体概要別紙【中核団体】"/>
      <sheetName val="個人略歴1"/>
      <sheetName val="個人略歴2"/>
      <sheetName val="確認書"/>
      <sheetName val="【非表示】分野・ジャンル"/>
    </sheetNames>
    <sheetDataSet>
      <sheetData sheetId="0"/>
      <sheetData sheetId="1"/>
      <sheetData sheetId="2"/>
      <sheetData sheetId="3"/>
      <sheetData sheetId="4"/>
      <sheetData sheetId="5">
        <row r="12">
          <cell r="H12">
            <v>0</v>
          </cell>
        </row>
      </sheetData>
      <sheetData sheetId="6">
        <row r="56">
          <cell r="C56" t="str">
            <v>大道具費</v>
          </cell>
        </row>
        <row r="57">
          <cell r="C57" t="str">
            <v>小道具費</v>
          </cell>
        </row>
        <row r="58">
          <cell r="C58" t="str">
            <v>舞台スタッフ費</v>
          </cell>
        </row>
        <row r="59">
          <cell r="C59" t="str">
            <v>道具スタッフ費</v>
          </cell>
        </row>
        <row r="60">
          <cell r="C60" t="str">
            <v>人形製作費</v>
          </cell>
        </row>
        <row r="61">
          <cell r="C61" t="str">
            <v>衣装費</v>
          </cell>
        </row>
        <row r="62">
          <cell r="C62" t="str">
            <v>装束料</v>
          </cell>
        </row>
        <row r="63">
          <cell r="C63" t="str">
            <v>衣装スタッフ費</v>
          </cell>
        </row>
        <row r="64">
          <cell r="C64" t="str">
            <v>履物費</v>
          </cell>
        </row>
        <row r="65">
          <cell r="C65" t="str">
            <v>かつら（床山）費</v>
          </cell>
        </row>
        <row r="66">
          <cell r="C66" t="str">
            <v>メイク費</v>
          </cell>
        </row>
        <row r="67">
          <cell r="C67" t="str">
            <v>照明費</v>
          </cell>
        </row>
        <row r="68">
          <cell r="C68" t="str">
            <v>照明スタッフ費</v>
          </cell>
        </row>
        <row r="69">
          <cell r="C69" t="str">
            <v>音響費</v>
          </cell>
        </row>
        <row r="70">
          <cell r="C70" t="str">
            <v>音響スタッフ費</v>
          </cell>
        </row>
        <row r="71">
          <cell r="C71" t="str">
            <v>映像費</v>
          </cell>
        </row>
        <row r="72">
          <cell r="C72" t="str">
            <v>映像スタッフ費</v>
          </cell>
        </row>
        <row r="73">
          <cell r="C73" t="str">
            <v>特殊効果費</v>
          </cell>
        </row>
        <row r="74">
          <cell r="C74" t="str">
            <v>機材借料</v>
          </cell>
        </row>
        <row r="75">
          <cell r="C75" t="str">
            <v>字幕費</v>
          </cell>
        </row>
        <row r="76">
          <cell r="C76" t="str">
            <v>渡航費</v>
          </cell>
        </row>
        <row r="77">
          <cell r="C77" t="str">
            <v>海外現地交通費</v>
          </cell>
        </row>
        <row r="78">
          <cell r="C78" t="str">
            <v>海外宿泊費</v>
          </cell>
        </row>
      </sheetData>
      <sheetData sheetId="7"/>
      <sheetData sheetId="8"/>
      <sheetData sheetId="9"/>
      <sheetData sheetId="10"/>
      <sheetData sheetId="11"/>
      <sheetData sheetId="12"/>
      <sheetData sheetId="13"/>
      <sheetData sheetId="14"/>
      <sheetData sheetId="15"/>
      <sheetData sheetId="16">
        <row r="1">
          <cell r="A1" t="str">
            <v>音楽</v>
          </cell>
          <cell r="B1" t="str">
            <v>舞踊</v>
          </cell>
          <cell r="C1" t="str">
            <v>演劇</v>
          </cell>
          <cell r="D1" t="str">
            <v>伝統芸能</v>
          </cell>
          <cell r="E1" t="str">
            <v>大衆芸能</v>
          </cell>
          <cell r="F1" t="str">
            <v>多分野共同等</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
      <sheetName val="個表"/>
      <sheetName val="個表　別紙"/>
      <sheetName val="収入"/>
      <sheetName val="別紙　入場料詳細"/>
      <sheetName val="支出"/>
      <sheetName val="変更理由書"/>
      <sheetName val="変更理由書記入例"/>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row r="1">
          <cell r="A1" t="str">
            <v>現代舞台芸術創造普及活動・音楽</v>
          </cell>
          <cell r="B1" t="str">
            <v>現代舞台芸術創造普及活動・舞踊</v>
          </cell>
          <cell r="C1" t="str">
            <v>現代舞台芸術創造普及活動・演劇</v>
          </cell>
          <cell r="D1" t="str">
            <v>伝統芸能・大衆芸能の公開活動</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超域以外）"/>
      <sheetName val="総表（演劇）"/>
      <sheetName val="総表（伝統大衆）"/>
      <sheetName val="団体概要（全分野）"/>
      <sheetName val="活動実績（全分野）"/>
      <sheetName val="個人略歴1（全分野）"/>
      <sheetName val="個人略歴1（演劇）"/>
      <sheetName val="個表（超域以外）"/>
      <sheetName val="個表 (演劇)"/>
      <sheetName val="個表（伝統大衆）"/>
      <sheetName val="収入（超域以外）"/>
      <sheetName val="収入 (演劇・伝統大衆)"/>
      <sheetName val="別紙　入場料詳細（超域以外）"/>
      <sheetName val="支出（超域以外）"/>
      <sheetName val="支出 (演劇)"/>
      <sheetName val="支出（伝統大衆）"/>
      <sheetName val="応募要件等確認書（超域以外）"/>
      <sheetName val="《非表示》記載可能経費一覧"/>
      <sheetName val="《非表示》分野・ジャンル"/>
      <sheetName val="Sheet1"/>
      <sheetName val="活動実績（超域以外）"/>
      <sheetName val="応募要件等確認書（全分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0">
          <cell r="D10">
            <v>4000</v>
          </cell>
        </row>
      </sheetData>
      <sheetData sheetId="19" refreshError="1"/>
      <sheetData sheetId="20" refreshError="1"/>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row r="15">
          <cell r="B15" t="str">
            <v>演奏料</v>
          </cell>
        </row>
        <row r="16">
          <cell r="B16" t="str">
            <v>舞踊家・俳優・後見等出演料</v>
          </cell>
        </row>
        <row r="57">
          <cell r="B57" t="str">
            <v>作曲料</v>
          </cell>
        </row>
        <row r="58">
          <cell r="B58" t="str">
            <v>作調（編曲）料</v>
          </cell>
        </row>
        <row r="59">
          <cell r="B59" t="str">
            <v>作詞料</v>
          </cell>
        </row>
        <row r="60">
          <cell r="B60" t="str">
            <v>調律料</v>
          </cell>
        </row>
        <row r="61">
          <cell r="B61" t="str">
            <v>楽器借料</v>
          </cell>
        </row>
        <row r="62">
          <cell r="B62" t="str">
            <v>楽譜借料</v>
          </cell>
        </row>
        <row r="143">
          <cell r="B143" t="str">
            <v>脚本料</v>
          </cell>
        </row>
        <row r="144">
          <cell r="B144" t="str">
            <v>脚色料</v>
          </cell>
        </row>
        <row r="145">
          <cell r="B145" t="str">
            <v>台本印刷料</v>
          </cell>
        </row>
        <row r="146">
          <cell r="B146" t="str">
            <v>演出料</v>
          </cell>
        </row>
        <row r="147">
          <cell r="B147" t="str">
            <v>演出助手料</v>
          </cell>
        </row>
        <row r="148">
          <cell r="B148" t="str">
            <v>監修料</v>
          </cell>
        </row>
        <row r="149">
          <cell r="B149" t="str">
            <v>補綴料</v>
          </cell>
        </row>
        <row r="150">
          <cell r="B150" t="str">
            <v>振付料</v>
          </cell>
        </row>
        <row r="151">
          <cell r="B151" t="str">
            <v>振付助手料</v>
          </cell>
        </row>
        <row r="152">
          <cell r="B152" t="str">
            <v>翻訳料</v>
          </cell>
        </row>
        <row r="153">
          <cell r="B153" t="str">
            <v>字幕原稿翻訳・作成料</v>
          </cell>
        </row>
        <row r="154">
          <cell r="B154" t="str">
            <v>舞台監督料</v>
          </cell>
        </row>
        <row r="155">
          <cell r="B155" t="str">
            <v>舞台監督助手料</v>
          </cell>
        </row>
        <row r="156">
          <cell r="B156" t="str">
            <v>舞台美術デザイン料</v>
          </cell>
        </row>
        <row r="157">
          <cell r="B157" t="str">
            <v>人形美術デザイン料</v>
          </cell>
        </row>
        <row r="158">
          <cell r="B158" t="str">
            <v>照明プラン料</v>
          </cell>
        </row>
        <row r="159">
          <cell r="B159" t="str">
            <v>衣装デザイン料</v>
          </cell>
        </row>
        <row r="160">
          <cell r="B160" t="str">
            <v>音楽プラン料</v>
          </cell>
        </row>
        <row r="161">
          <cell r="B161" t="str">
            <v>音響プラン料</v>
          </cell>
        </row>
        <row r="162">
          <cell r="B162" t="str">
            <v>映像プラン費</v>
          </cell>
        </row>
        <row r="163">
          <cell r="B163" t="str">
            <v>特殊効果プラン料</v>
          </cell>
        </row>
        <row r="164">
          <cell r="B164" t="str">
            <v>言語指導料</v>
          </cell>
        </row>
        <row r="165">
          <cell r="B165" t="str">
            <v>方言指導料</v>
          </cell>
        </row>
        <row r="166">
          <cell r="B166" t="str">
            <v>剣術指導料</v>
          </cell>
        </row>
        <row r="167">
          <cell r="B167" t="str">
            <v>所作指導料</v>
          </cell>
        </row>
        <row r="168">
          <cell r="B168" t="str">
            <v>著作権使用料</v>
          </cell>
        </row>
        <row r="169">
          <cell r="B169" t="str">
            <v>企画制作料</v>
          </cell>
        </row>
      </sheetData>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要件チェック"/>
      <sheetName val="総表"/>
      <sheetName val="datas"/>
      <sheetName val="個表"/>
      <sheetName val="(別紙)個表"/>
      <sheetName val="支出予算書"/>
      <sheetName val="(別紙)稽古費・出演料内訳表"/>
      <sheetName val="(別紙)舞台費内訳書"/>
      <sheetName val="収支計画書"/>
      <sheetName val="(別紙)入場料詳細"/>
      <sheetName val="【非表示】経費一覧"/>
      <sheetName val="【非表示】分野・ジャンル"/>
    </sheetNames>
    <sheetDataSet>
      <sheetData sheetId="0">
        <row r="6">
          <cell r="P6" t="str">
            <v>・要望取下げ</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C2" t="str">
            <v>稽古料</v>
          </cell>
        </row>
        <row r="68">
          <cell r="C68" t="str">
            <v>配信用録音録画・編集費</v>
          </cell>
        </row>
        <row r="69">
          <cell r="C69" t="str">
            <v>配信用機材借料</v>
          </cell>
        </row>
        <row r="70">
          <cell r="C70" t="str">
            <v>配信サイト作成・利用料</v>
          </cell>
        </row>
      </sheetData>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ｂ)"/>
      <sheetName val="総表1（押印用）"/>
      <sheetName val="総表2"/>
      <sheetName val="datas"/>
      <sheetName val="個表"/>
      <sheetName val="支出予算書"/>
      <sheetName val="【非表示】経費一覧"/>
      <sheetName val="収支計画書"/>
      <sheetName val="別紙入場料詳細"/>
      <sheetName val="団体概要"/>
      <sheetName val="団体概要別紙"/>
      <sheetName val="団体概要【中核団体】"/>
      <sheetName val="団体概要別紙【中核団体】"/>
      <sheetName val="個人略歴1"/>
      <sheetName val="個人略歴2"/>
      <sheetName val="個人略歴3"/>
      <sheetName val="個人略歴4"/>
      <sheetName val="確認書"/>
      <sheetName val="【非表示】分野・ジャンル"/>
    </sheetNames>
    <sheetDataSet>
      <sheetData sheetId="0"/>
      <sheetData sheetId="1"/>
      <sheetData sheetId="2"/>
      <sheetData sheetId="3"/>
      <sheetData sheetId="4"/>
      <sheetData sheetId="5"/>
      <sheetData sheetId="6">
        <row r="16">
          <cell r="C16" t="str">
            <v>演出料</v>
          </cell>
        </row>
        <row r="17">
          <cell r="C17" t="str">
            <v>演出助手料</v>
          </cell>
        </row>
        <row r="18">
          <cell r="C18" t="str">
            <v>構成料</v>
          </cell>
        </row>
        <row r="19">
          <cell r="C19" t="str">
            <v>ドラマトゥルク料</v>
          </cell>
        </row>
        <row r="20">
          <cell r="C20" t="str">
            <v>振付料</v>
          </cell>
        </row>
        <row r="21">
          <cell r="C21" t="str">
            <v>振付助手料</v>
          </cell>
        </row>
        <row r="22">
          <cell r="C22" t="str">
            <v>脚本料</v>
          </cell>
        </row>
        <row r="23">
          <cell r="C23" t="str">
            <v>台本料</v>
          </cell>
        </row>
        <row r="24">
          <cell r="C24" t="str">
            <v>台本印刷料</v>
          </cell>
        </row>
        <row r="25">
          <cell r="C25" t="str">
            <v>脚色料</v>
          </cell>
        </row>
        <row r="26">
          <cell r="C26" t="str">
            <v>補綴料</v>
          </cell>
        </row>
        <row r="27">
          <cell r="C27" t="str">
            <v>翻訳料</v>
          </cell>
        </row>
        <row r="28">
          <cell r="C28" t="str">
            <v>舞台監督料</v>
          </cell>
        </row>
        <row r="29">
          <cell r="C29" t="str">
            <v>舞台監督助手料</v>
          </cell>
        </row>
        <row r="30">
          <cell r="C30" t="str">
            <v>舞台美術デザイン料</v>
          </cell>
        </row>
        <row r="31">
          <cell r="C31" t="str">
            <v>人形美術デザイン料</v>
          </cell>
        </row>
        <row r="32">
          <cell r="C32" t="str">
            <v>照明プラン料</v>
          </cell>
        </row>
        <row r="33">
          <cell r="C33" t="str">
            <v>衣装デザイン料</v>
          </cell>
        </row>
        <row r="34">
          <cell r="C34" t="str">
            <v>音響プラン料</v>
          </cell>
        </row>
        <row r="35">
          <cell r="C35" t="str">
            <v>音楽プラン料</v>
          </cell>
        </row>
        <row r="36">
          <cell r="C36" t="str">
            <v>映像プラン料</v>
          </cell>
        </row>
        <row r="37">
          <cell r="C37" t="str">
            <v>特殊効果プラン料</v>
          </cell>
        </row>
        <row r="38">
          <cell r="C38" t="str">
            <v>バレエマスター料</v>
          </cell>
        </row>
        <row r="39">
          <cell r="C39" t="str">
            <v>バレエミストレス料</v>
          </cell>
        </row>
        <row r="40">
          <cell r="C40" t="str">
            <v>プロンプター料</v>
          </cell>
        </row>
        <row r="41">
          <cell r="C41" t="str">
            <v>原語指導料</v>
          </cell>
        </row>
        <row r="42">
          <cell r="C42" t="str">
            <v>言語指導料</v>
          </cell>
        </row>
        <row r="43">
          <cell r="C43" t="str">
            <v>方言指導料</v>
          </cell>
        </row>
        <row r="44">
          <cell r="C44" t="str">
            <v>剣術指導料</v>
          </cell>
        </row>
        <row r="45">
          <cell r="C45" t="str">
            <v>所作指導料</v>
          </cell>
        </row>
        <row r="46">
          <cell r="C46" t="str">
            <v>合唱指導料</v>
          </cell>
        </row>
        <row r="47">
          <cell r="C47" t="str">
            <v>歌唱指導料</v>
          </cell>
        </row>
        <row r="48">
          <cell r="C48" t="str">
            <v>振付指導料</v>
          </cell>
        </row>
        <row r="49">
          <cell r="C49" t="str">
            <v>字幕原稿翻訳料</v>
          </cell>
        </row>
        <row r="50">
          <cell r="C50" t="str">
            <v>字幕原稿作成料</v>
          </cell>
        </row>
        <row r="51">
          <cell r="C51" t="str">
            <v>著作権使用料</v>
          </cell>
        </row>
        <row r="52">
          <cell r="C52" t="str">
            <v>ライセンス料</v>
          </cell>
        </row>
        <row r="53">
          <cell r="C53" t="str">
            <v>ロイヤリティ</v>
          </cell>
        </row>
        <row r="54">
          <cell r="C54" t="str">
            <v>企画制作料</v>
          </cell>
        </row>
      </sheetData>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ｂ)"/>
      <sheetName val="総表1"/>
      <sheetName val="総表"/>
      <sheetName val="datas"/>
      <sheetName val="個表"/>
      <sheetName val="支出予算書"/>
      <sheetName val="【非表示】経費一覧"/>
      <sheetName val="収支計画書"/>
      <sheetName val="別紙入場料詳細"/>
      <sheetName val="団体概要"/>
      <sheetName val="団体概要別紙"/>
      <sheetName val="団体概要【中核団体】"/>
      <sheetName val="団体概要別紙【中核団体】"/>
      <sheetName val="個人略歴1"/>
      <sheetName val="個人略歴2"/>
      <sheetName val="確認書"/>
      <sheetName val="【非表示】分野・ジャンル"/>
    </sheetNames>
    <sheetDataSet>
      <sheetData sheetId="0"/>
      <sheetData sheetId="1"/>
      <sheetData sheetId="2"/>
      <sheetData sheetId="3"/>
      <sheetData sheetId="4"/>
      <sheetData sheetId="5"/>
      <sheetData sheetId="6">
        <row r="16">
          <cell r="C16" t="str">
            <v>演出料</v>
          </cell>
        </row>
        <row r="17">
          <cell r="C17" t="str">
            <v>演出助手料</v>
          </cell>
        </row>
        <row r="18">
          <cell r="C18" t="str">
            <v>構成料</v>
          </cell>
        </row>
        <row r="19">
          <cell r="C19" t="str">
            <v>ドラマトゥルク料</v>
          </cell>
        </row>
        <row r="20">
          <cell r="C20" t="str">
            <v>振付料</v>
          </cell>
        </row>
        <row r="21">
          <cell r="C21" t="str">
            <v>振付助手料</v>
          </cell>
        </row>
        <row r="22">
          <cell r="C22" t="str">
            <v>脚本料</v>
          </cell>
        </row>
        <row r="23">
          <cell r="C23" t="str">
            <v>台本料</v>
          </cell>
        </row>
        <row r="24">
          <cell r="C24" t="str">
            <v>台本印刷料</v>
          </cell>
        </row>
        <row r="25">
          <cell r="C25" t="str">
            <v>脚色料</v>
          </cell>
        </row>
        <row r="26">
          <cell r="C26" t="str">
            <v>補綴料</v>
          </cell>
        </row>
        <row r="27">
          <cell r="C27" t="str">
            <v>翻訳料</v>
          </cell>
        </row>
        <row r="28">
          <cell r="C28" t="str">
            <v>舞台監督料</v>
          </cell>
        </row>
        <row r="29">
          <cell r="C29" t="str">
            <v>舞台監督助手料</v>
          </cell>
        </row>
        <row r="30">
          <cell r="C30" t="str">
            <v>舞台美術デザイン料</v>
          </cell>
        </row>
        <row r="31">
          <cell r="C31" t="str">
            <v>人形美術デザイン料</v>
          </cell>
        </row>
        <row r="32">
          <cell r="C32" t="str">
            <v>照明プラン料</v>
          </cell>
        </row>
        <row r="33">
          <cell r="C33" t="str">
            <v>衣装デザイン料</v>
          </cell>
        </row>
        <row r="34">
          <cell r="C34" t="str">
            <v>音響プラン料</v>
          </cell>
        </row>
        <row r="35">
          <cell r="C35" t="str">
            <v>音楽プラン料</v>
          </cell>
        </row>
        <row r="36">
          <cell r="C36" t="str">
            <v>映像プラン料</v>
          </cell>
        </row>
        <row r="37">
          <cell r="C37" t="str">
            <v>特殊効果プラン料</v>
          </cell>
        </row>
        <row r="38">
          <cell r="C38" t="str">
            <v>バレエマスター料</v>
          </cell>
        </row>
        <row r="39">
          <cell r="C39" t="str">
            <v>バレエミストレス料</v>
          </cell>
        </row>
        <row r="40">
          <cell r="C40" t="str">
            <v>プロンプター料</v>
          </cell>
        </row>
        <row r="41">
          <cell r="C41" t="str">
            <v>原語指導料</v>
          </cell>
        </row>
        <row r="42">
          <cell r="C42" t="str">
            <v>言語指導料</v>
          </cell>
        </row>
        <row r="43">
          <cell r="C43" t="str">
            <v>方言指導料</v>
          </cell>
        </row>
        <row r="44">
          <cell r="C44" t="str">
            <v>剣術指導料</v>
          </cell>
        </row>
        <row r="45">
          <cell r="C45" t="str">
            <v>所作指導料</v>
          </cell>
        </row>
        <row r="46">
          <cell r="C46" t="str">
            <v>合唱指導料</v>
          </cell>
        </row>
        <row r="47">
          <cell r="C47" t="str">
            <v>歌唱指導料</v>
          </cell>
        </row>
        <row r="48">
          <cell r="C48" t="str">
            <v>振付指導料</v>
          </cell>
        </row>
        <row r="49">
          <cell r="C49" t="str">
            <v>字幕原稿翻訳料</v>
          </cell>
        </row>
        <row r="50">
          <cell r="C50" t="str">
            <v>字幕原稿作成料</v>
          </cell>
        </row>
        <row r="51">
          <cell r="C51" t="str">
            <v>著作権使用料</v>
          </cell>
        </row>
        <row r="52">
          <cell r="C52" t="str">
            <v>ライセンス料</v>
          </cell>
        </row>
        <row r="53">
          <cell r="C53" t="str">
            <v>ロイヤリティ</v>
          </cell>
        </row>
        <row r="54">
          <cell r="C54" t="str">
            <v>企画制作料</v>
          </cell>
        </row>
      </sheetData>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sheetPr>
  <dimension ref="A1:S50"/>
  <sheetViews>
    <sheetView view="pageBreakPreview" zoomScale="80" zoomScaleNormal="100" zoomScaleSheetLayoutView="80" workbookViewId="0">
      <selection sqref="A1:N1"/>
    </sheetView>
  </sheetViews>
  <sheetFormatPr defaultColWidth="9" defaultRowHeight="18"/>
  <cols>
    <col min="1" max="1" width="5.75" style="14" customWidth="1"/>
    <col min="2" max="2" width="5.33203125" style="14" customWidth="1"/>
    <col min="3" max="3" width="4.25" style="14" customWidth="1"/>
    <col min="4" max="4" width="16.25" style="14" customWidth="1"/>
    <col min="5" max="5" width="7.5" style="14" customWidth="1"/>
    <col min="6" max="7" width="6.83203125" style="14" customWidth="1"/>
    <col min="8" max="8" width="1.75" style="14" customWidth="1"/>
    <col min="9" max="9" width="2.58203125" style="14" customWidth="1"/>
    <col min="10" max="10" width="4.83203125" style="14" customWidth="1"/>
    <col min="11" max="11" width="5" style="14" customWidth="1"/>
    <col min="12" max="12" width="8.58203125" style="14" customWidth="1"/>
    <col min="13" max="13" width="16.75" style="14" customWidth="1"/>
    <col min="14" max="14" width="19.5" style="14" customWidth="1"/>
    <col min="15" max="15" width="12.33203125" style="14" customWidth="1"/>
    <col min="16" max="16" width="53.33203125" style="14" customWidth="1"/>
    <col min="17" max="16384" width="9" style="14"/>
  </cols>
  <sheetData>
    <row r="1" spans="1:18" ht="25.5" customHeight="1">
      <c r="A1" s="618" t="s">
        <v>512</v>
      </c>
      <c r="B1" s="618"/>
      <c r="C1" s="618"/>
      <c r="D1" s="618"/>
      <c r="E1" s="618"/>
      <c r="F1" s="618"/>
      <c r="G1" s="618"/>
      <c r="H1" s="618"/>
      <c r="I1" s="618"/>
      <c r="J1" s="618"/>
      <c r="K1" s="618"/>
      <c r="L1" s="618"/>
      <c r="M1" s="618"/>
      <c r="N1" s="618"/>
      <c r="O1" s="13"/>
      <c r="P1" s="619"/>
      <c r="Q1" s="619"/>
    </row>
    <row r="2" spans="1:18" ht="19.5" customHeight="1">
      <c r="A2" s="620" t="s">
        <v>199</v>
      </c>
      <c r="B2" s="620"/>
      <c r="C2" s="621">
        <f>総表!C26</f>
        <v>0</v>
      </c>
      <c r="D2" s="621"/>
      <c r="E2" s="621"/>
      <c r="F2" s="621"/>
      <c r="G2" s="621"/>
      <c r="H2" s="621"/>
      <c r="I2" s="621"/>
      <c r="J2" s="621"/>
      <c r="K2" s="621"/>
      <c r="L2" s="621"/>
      <c r="M2" s="621"/>
      <c r="N2" s="621"/>
      <c r="O2" s="15"/>
      <c r="P2" s="622"/>
      <c r="Q2" s="622"/>
    </row>
    <row r="3" spans="1:18" ht="19.5" customHeight="1">
      <c r="A3" s="620" t="s">
        <v>200</v>
      </c>
      <c r="B3" s="620"/>
      <c r="C3" s="621">
        <f>総表!C13</f>
        <v>0</v>
      </c>
      <c r="D3" s="621"/>
      <c r="E3" s="621"/>
      <c r="F3" s="621"/>
      <c r="G3" s="621"/>
      <c r="H3" s="621"/>
      <c r="I3" s="621"/>
      <c r="J3" s="621"/>
      <c r="K3" s="621"/>
      <c r="L3" s="621"/>
      <c r="M3" s="621"/>
      <c r="N3" s="621"/>
      <c r="O3" s="15"/>
      <c r="P3" s="622"/>
      <c r="Q3" s="622"/>
    </row>
    <row r="4" spans="1:18" ht="7.5" customHeight="1">
      <c r="A4" s="16"/>
      <c r="B4" s="16"/>
      <c r="C4" s="16"/>
      <c r="D4" s="16"/>
      <c r="E4" s="16"/>
      <c r="F4" s="16"/>
      <c r="G4" s="16"/>
      <c r="H4" s="16"/>
      <c r="I4" s="16"/>
      <c r="J4" s="16"/>
      <c r="K4" s="16"/>
      <c r="L4" s="16"/>
      <c r="M4" s="16"/>
      <c r="N4" s="16"/>
      <c r="O4" s="16"/>
      <c r="P4" s="17"/>
    </row>
    <row r="5" spans="1:18" ht="21.75" customHeight="1">
      <c r="A5" s="18" t="s">
        <v>201</v>
      </c>
      <c r="B5" s="19"/>
      <c r="C5" s="19"/>
      <c r="D5" s="19"/>
      <c r="E5" s="19"/>
      <c r="F5" s="19"/>
      <c r="G5" s="19"/>
      <c r="H5" s="20"/>
      <c r="I5" s="21" t="s">
        <v>202</v>
      </c>
      <c r="J5" s="22"/>
      <c r="K5" s="22"/>
      <c r="L5" s="22"/>
      <c r="M5" s="22"/>
      <c r="N5" s="23"/>
      <c r="O5" s="16"/>
      <c r="P5" s="24" t="s">
        <v>203</v>
      </c>
    </row>
    <row r="6" spans="1:18" ht="18.75" customHeight="1">
      <c r="A6" s="25"/>
      <c r="B6" s="26" t="s">
        <v>204</v>
      </c>
      <c r="C6" s="26"/>
      <c r="D6" s="27"/>
      <c r="E6" s="27"/>
      <c r="F6" s="27"/>
      <c r="G6" s="27"/>
      <c r="H6" s="28"/>
      <c r="I6" s="25"/>
      <c r="J6" s="26"/>
      <c r="K6" s="26" t="s">
        <v>205</v>
      </c>
      <c r="L6" s="26"/>
      <c r="M6" s="26"/>
      <c r="N6" s="29"/>
      <c r="O6" s="16"/>
      <c r="P6" s="14" t="s">
        <v>206</v>
      </c>
    </row>
    <row r="7" spans="1:18" ht="18.75" customHeight="1">
      <c r="A7" s="25"/>
      <c r="B7" s="26" t="s">
        <v>207</v>
      </c>
      <c r="C7" s="26"/>
      <c r="D7" s="26"/>
      <c r="E7" s="26"/>
      <c r="F7" s="26"/>
      <c r="G7" s="26"/>
      <c r="H7" s="29"/>
      <c r="I7" s="25"/>
      <c r="J7" s="26"/>
      <c r="K7" s="26"/>
      <c r="L7" s="30" t="s">
        <v>513</v>
      </c>
      <c r="M7" s="26"/>
      <c r="N7" s="29"/>
      <c r="P7" s="540" t="s">
        <v>526</v>
      </c>
    </row>
    <row r="8" spans="1:18" ht="18.75" customHeight="1">
      <c r="A8" s="25"/>
      <c r="B8" s="31" t="s">
        <v>208</v>
      </c>
      <c r="C8" s="32"/>
      <c r="D8" s="32"/>
      <c r="E8" s="32"/>
      <c r="F8" s="32"/>
      <c r="G8" s="32"/>
      <c r="H8" s="33"/>
      <c r="I8" s="34"/>
      <c r="J8" s="26"/>
      <c r="K8" s="26"/>
      <c r="L8" s="30" t="s">
        <v>209</v>
      </c>
      <c r="M8" s="31"/>
      <c r="N8" s="29"/>
      <c r="P8" s="14" t="s">
        <v>210</v>
      </c>
    </row>
    <row r="9" spans="1:18" ht="18.75" customHeight="1">
      <c r="A9" s="25"/>
      <c r="B9" s="26"/>
      <c r="C9" s="26" t="s">
        <v>480</v>
      </c>
      <c r="D9" s="35"/>
      <c r="E9" s="35"/>
      <c r="F9" s="36"/>
      <c r="G9" s="36"/>
      <c r="H9" s="37"/>
      <c r="I9" s="25"/>
      <c r="J9" s="26"/>
      <c r="K9" s="26"/>
      <c r="L9" s="30"/>
      <c r="M9" s="31"/>
      <c r="N9" s="29"/>
      <c r="P9" s="14" t="s">
        <v>211</v>
      </c>
    </row>
    <row r="10" spans="1:18" ht="18.75" customHeight="1">
      <c r="A10" s="25"/>
      <c r="B10" s="26"/>
      <c r="C10" s="26" t="s">
        <v>212</v>
      </c>
      <c r="D10" s="35"/>
      <c r="E10" s="36"/>
      <c r="F10" s="36"/>
      <c r="G10" s="36"/>
      <c r="H10" s="37"/>
      <c r="I10" s="25"/>
      <c r="J10" s="26"/>
      <c r="K10" s="38"/>
      <c r="L10" s="39"/>
      <c r="M10" s="39"/>
      <c r="N10" s="40"/>
      <c r="P10" s="14" t="s">
        <v>213</v>
      </c>
    </row>
    <row r="11" spans="1:18" ht="18.75" customHeight="1">
      <c r="A11" s="25"/>
      <c r="B11" s="26"/>
      <c r="C11" s="26" t="s">
        <v>481</v>
      </c>
      <c r="E11" s="36"/>
      <c r="F11" s="36"/>
      <c r="G11" s="36"/>
      <c r="H11" s="37"/>
      <c r="I11" s="25"/>
      <c r="J11" s="26"/>
      <c r="L11" s="30"/>
      <c r="M11" s="41"/>
      <c r="N11" s="42"/>
      <c r="P11" s="14" t="s">
        <v>214</v>
      </c>
    </row>
    <row r="12" spans="1:18" ht="18.75" customHeight="1">
      <c r="A12" s="25"/>
      <c r="B12" s="26"/>
      <c r="C12" s="26" t="s">
        <v>482</v>
      </c>
      <c r="E12" s="36"/>
      <c r="F12" s="36"/>
      <c r="G12" s="36"/>
      <c r="H12" s="37"/>
      <c r="I12" s="25"/>
      <c r="J12" s="26"/>
      <c r="L12" s="30"/>
      <c r="M12" s="26"/>
      <c r="N12" s="29"/>
      <c r="O12" s="26"/>
      <c r="P12" s="14" t="s">
        <v>215</v>
      </c>
    </row>
    <row r="13" spans="1:18" ht="18.75" customHeight="1">
      <c r="A13" s="25"/>
      <c r="B13" s="26"/>
      <c r="C13" s="26" t="s">
        <v>356</v>
      </c>
      <c r="E13" s="36"/>
      <c r="F13" s="36"/>
      <c r="G13" s="36"/>
      <c r="H13" s="37"/>
      <c r="I13" s="25"/>
      <c r="J13" s="26"/>
      <c r="K13" s="26" t="s">
        <v>216</v>
      </c>
      <c r="L13" s="26"/>
      <c r="M13" s="26"/>
      <c r="N13" s="29"/>
      <c r="O13" s="26"/>
      <c r="P13" s="540" t="s">
        <v>527</v>
      </c>
    </row>
    <row r="14" spans="1:18" ht="18.75" customHeight="1">
      <c r="A14" s="25"/>
      <c r="B14" s="26"/>
      <c r="C14" s="26" t="s">
        <v>361</v>
      </c>
      <c r="E14" s="36"/>
      <c r="F14" s="36"/>
      <c r="G14" s="36"/>
      <c r="H14" s="37"/>
      <c r="I14" s="25"/>
      <c r="J14" s="26"/>
      <c r="K14" s="26"/>
      <c r="L14" s="26"/>
      <c r="M14" s="26"/>
      <c r="N14" s="29"/>
      <c r="O14" s="26"/>
      <c r="P14" s="14" t="s">
        <v>219</v>
      </c>
    </row>
    <row r="15" spans="1:18" ht="18.75" customHeight="1">
      <c r="A15" s="25"/>
      <c r="B15" s="26"/>
      <c r="C15" s="26" t="s">
        <v>360</v>
      </c>
      <c r="E15" s="36"/>
      <c r="F15" s="36"/>
      <c r="G15" s="36"/>
      <c r="H15" s="37"/>
      <c r="I15" s="25"/>
      <c r="J15" s="26"/>
      <c r="K15" s="26" t="s">
        <v>217</v>
      </c>
      <c r="L15" s="26"/>
      <c r="N15" s="43"/>
      <c r="O15" s="26"/>
      <c r="P15" s="14" t="s">
        <v>220</v>
      </c>
      <c r="Q15" s="26"/>
      <c r="R15" s="26"/>
    </row>
    <row r="16" spans="1:18" ht="18.75" customHeight="1">
      <c r="A16" s="25"/>
      <c r="B16" s="26"/>
      <c r="C16" s="26" t="s">
        <v>357</v>
      </c>
      <c r="E16" s="36"/>
      <c r="F16" s="36"/>
      <c r="G16" s="36"/>
      <c r="H16" s="37"/>
      <c r="I16" s="25"/>
      <c r="K16" s="44" t="s">
        <v>218</v>
      </c>
      <c r="N16" s="43"/>
      <c r="O16" s="45"/>
      <c r="P16" s="14" t="s">
        <v>222</v>
      </c>
    </row>
    <row r="17" spans="1:19" ht="18.75" customHeight="1">
      <c r="A17" s="25"/>
      <c r="B17" s="26"/>
      <c r="C17" s="26" t="s">
        <v>358</v>
      </c>
      <c r="E17" s="36"/>
      <c r="F17" s="36"/>
      <c r="G17" s="36"/>
      <c r="H17" s="37"/>
      <c r="I17" s="25"/>
      <c r="J17" s="26"/>
      <c r="L17" s="617"/>
      <c r="M17" s="617"/>
      <c r="N17" s="43"/>
      <c r="O17" s="46"/>
      <c r="P17" s="14" t="s">
        <v>224</v>
      </c>
      <c r="Q17" s="46"/>
      <c r="R17" s="46"/>
      <c r="S17" s="46"/>
    </row>
    <row r="18" spans="1:19" ht="18.75" customHeight="1">
      <c r="A18" s="25"/>
      <c r="B18" s="26"/>
      <c r="C18" s="26" t="s">
        <v>359</v>
      </c>
      <c r="E18" s="35"/>
      <c r="F18" s="35"/>
      <c r="G18" s="35"/>
      <c r="H18" s="47"/>
      <c r="I18" s="25"/>
      <c r="J18" s="26"/>
      <c r="L18" s="617"/>
      <c r="M18" s="617"/>
      <c r="N18" s="29"/>
      <c r="O18" s="44"/>
      <c r="P18" s="14" t="s">
        <v>229</v>
      </c>
    </row>
    <row r="19" spans="1:19" ht="18.75" customHeight="1">
      <c r="A19" s="25"/>
      <c r="B19" s="26"/>
      <c r="E19" s="36"/>
      <c r="F19" s="36"/>
      <c r="G19" s="36"/>
      <c r="H19" s="47"/>
      <c r="I19" s="25"/>
      <c r="J19" s="26"/>
      <c r="K19" s="26"/>
      <c r="L19" s="617"/>
      <c r="M19" s="617"/>
      <c r="N19" s="33"/>
      <c r="O19" s="44"/>
      <c r="P19" s="541" t="s">
        <v>232</v>
      </c>
    </row>
    <row r="20" spans="1:19" ht="18.75" customHeight="1">
      <c r="A20" s="25"/>
      <c r="B20" s="26"/>
      <c r="E20" s="36"/>
      <c r="F20" s="36"/>
      <c r="G20" s="36"/>
      <c r="H20" s="47"/>
      <c r="I20" s="25"/>
      <c r="J20" s="26"/>
      <c r="K20" s="26"/>
      <c r="L20" s="617"/>
      <c r="M20" s="617"/>
      <c r="N20" s="48"/>
      <c r="O20" s="44"/>
      <c r="P20" s="542" t="s">
        <v>529</v>
      </c>
    </row>
    <row r="21" spans="1:19" ht="18.75" customHeight="1">
      <c r="A21" s="25"/>
      <c r="B21" s="26"/>
      <c r="E21" s="36"/>
      <c r="F21" s="36"/>
      <c r="G21" s="36"/>
      <c r="H21" s="47"/>
      <c r="I21" s="25"/>
      <c r="J21" s="26"/>
      <c r="L21" s="617"/>
      <c r="M21" s="617"/>
      <c r="N21" s="29"/>
      <c r="O21" s="44"/>
    </row>
    <row r="22" spans="1:19" ht="18.75" customHeight="1">
      <c r="A22" s="25"/>
      <c r="B22" s="26"/>
      <c r="D22" s="35"/>
      <c r="E22" s="36"/>
      <c r="F22" s="36"/>
      <c r="G22" s="36"/>
      <c r="H22" s="47"/>
      <c r="I22" s="25"/>
      <c r="J22" s="26"/>
      <c r="L22" s="617"/>
      <c r="M22" s="617"/>
      <c r="N22" s="29"/>
      <c r="O22" s="44"/>
    </row>
    <row r="23" spans="1:19" ht="18.75" customHeight="1">
      <c r="A23" s="25"/>
      <c r="B23" s="26"/>
      <c r="D23" s="35"/>
      <c r="E23" s="36"/>
      <c r="F23" s="36"/>
      <c r="G23" s="36"/>
      <c r="H23" s="47"/>
      <c r="I23" s="25"/>
      <c r="J23" s="26"/>
      <c r="L23" s="106"/>
      <c r="M23" s="106"/>
      <c r="N23" s="29"/>
      <c r="O23" s="44"/>
    </row>
    <row r="24" spans="1:19" ht="18.75" customHeight="1">
      <c r="A24" s="25"/>
      <c r="B24" s="26"/>
      <c r="D24" s="35"/>
      <c r="E24" s="36"/>
      <c r="F24" s="36"/>
      <c r="G24" s="36"/>
      <c r="H24" s="47"/>
      <c r="I24" s="25"/>
      <c r="J24" s="26"/>
      <c r="L24" s="106"/>
      <c r="M24" s="106"/>
      <c r="N24" s="29"/>
      <c r="O24" s="44"/>
    </row>
    <row r="25" spans="1:19" ht="18.75" customHeight="1">
      <c r="A25" s="25"/>
      <c r="B25" s="26"/>
      <c r="D25" s="35"/>
      <c r="E25" s="35"/>
      <c r="F25" s="35"/>
      <c r="G25" s="35"/>
      <c r="H25" s="47"/>
      <c r="I25" s="25"/>
      <c r="J25" s="26"/>
      <c r="K25" s="26"/>
      <c r="L25" s="617"/>
      <c r="M25" s="617"/>
      <c r="N25" s="43"/>
      <c r="O25" s="44"/>
    </row>
    <row r="26" spans="1:19" ht="21.75" customHeight="1">
      <c r="A26" s="18" t="s">
        <v>221</v>
      </c>
      <c r="B26" s="49"/>
      <c r="C26" s="50"/>
      <c r="D26" s="50"/>
      <c r="E26" s="50"/>
      <c r="F26" s="50"/>
      <c r="G26" s="50"/>
      <c r="H26" s="50"/>
      <c r="I26" s="22"/>
      <c r="J26" s="623"/>
      <c r="K26" s="623"/>
      <c r="L26" s="623"/>
      <c r="M26" s="623"/>
      <c r="N26" s="51"/>
      <c r="O26" s="34"/>
    </row>
    <row r="27" spans="1:19" ht="14.25" customHeight="1">
      <c r="A27" s="52"/>
      <c r="B27" s="624" t="s">
        <v>223</v>
      </c>
      <c r="C27" s="624"/>
      <c r="D27" s="624"/>
      <c r="E27" s="624"/>
      <c r="F27" s="624"/>
      <c r="G27" s="624"/>
      <c r="H27" s="624"/>
      <c r="I27" s="26"/>
      <c r="J27" s="26"/>
      <c r="K27" s="45"/>
      <c r="L27" s="45"/>
      <c r="M27" s="45"/>
      <c r="N27" s="33"/>
    </row>
    <row r="28" spans="1:19" ht="18.75" customHeight="1">
      <c r="A28" s="25"/>
      <c r="B28" s="26" t="s">
        <v>225</v>
      </c>
      <c r="C28" s="26"/>
      <c r="D28" s="107" t="s">
        <v>226</v>
      </c>
      <c r="E28" s="625"/>
      <c r="F28" s="626"/>
      <c r="G28" s="626"/>
      <c r="H28" s="626"/>
      <c r="I28" s="53" t="s">
        <v>227</v>
      </c>
      <c r="J28" s="625" t="s">
        <v>228</v>
      </c>
      <c r="K28" s="627"/>
      <c r="L28" s="625"/>
      <c r="M28" s="627"/>
      <c r="N28" s="43"/>
    </row>
    <row r="29" spans="1:19" ht="18.75" customHeight="1">
      <c r="A29" s="34"/>
      <c r="B29" s="26"/>
      <c r="C29" s="26"/>
      <c r="D29" s="107" t="s">
        <v>230</v>
      </c>
      <c r="E29" s="630" t="s">
        <v>231</v>
      </c>
      <c r="F29" s="631"/>
      <c r="G29" s="631"/>
      <c r="H29" s="631"/>
      <c r="I29" s="631"/>
      <c r="J29" s="631"/>
      <c r="K29" s="631"/>
      <c r="L29" s="631"/>
      <c r="M29" s="632"/>
      <c r="N29" s="43"/>
    </row>
    <row r="30" spans="1:19" ht="85.5" customHeight="1">
      <c r="A30" s="34"/>
      <c r="B30" s="26"/>
      <c r="C30" s="26"/>
      <c r="D30" s="54" t="s">
        <v>233</v>
      </c>
      <c r="E30" s="625"/>
      <c r="F30" s="626"/>
      <c r="G30" s="626"/>
      <c r="H30" s="626"/>
      <c r="I30" s="626"/>
      <c r="J30" s="626"/>
      <c r="K30" s="626"/>
      <c r="L30" s="626"/>
      <c r="M30" s="627"/>
      <c r="N30" s="43"/>
    </row>
    <row r="31" spans="1:19" ht="21" customHeight="1">
      <c r="A31" s="25"/>
      <c r="B31" s="26" t="s">
        <v>234</v>
      </c>
      <c r="C31" s="26"/>
      <c r="D31" s="107" t="s">
        <v>226</v>
      </c>
      <c r="E31" s="625"/>
      <c r="F31" s="626"/>
      <c r="G31" s="626"/>
      <c r="H31" s="626"/>
      <c r="I31" s="53" t="s">
        <v>227</v>
      </c>
      <c r="J31" s="625" t="s">
        <v>228</v>
      </c>
      <c r="K31" s="627"/>
      <c r="L31" s="625"/>
      <c r="M31" s="627"/>
      <c r="N31" s="43"/>
    </row>
    <row r="32" spans="1:19" ht="18.75" customHeight="1">
      <c r="A32" s="25"/>
      <c r="C32" s="26"/>
      <c r="D32" s="107" t="s">
        <v>230</v>
      </c>
      <c r="E32" s="630" t="s">
        <v>231</v>
      </c>
      <c r="F32" s="631"/>
      <c r="G32" s="631"/>
      <c r="H32" s="631"/>
      <c r="I32" s="631"/>
      <c r="J32" s="631"/>
      <c r="K32" s="631"/>
      <c r="L32" s="631"/>
      <c r="M32" s="632"/>
      <c r="N32" s="43"/>
    </row>
    <row r="33" spans="1:18" ht="37.5" customHeight="1">
      <c r="A33" s="34"/>
      <c r="B33" s="26"/>
      <c r="C33" s="26"/>
      <c r="D33" s="54" t="s">
        <v>233</v>
      </c>
      <c r="E33" s="625"/>
      <c r="F33" s="626"/>
      <c r="G33" s="626"/>
      <c r="H33" s="626"/>
      <c r="I33" s="626"/>
      <c r="J33" s="626"/>
      <c r="K33" s="626"/>
      <c r="L33" s="626"/>
      <c r="M33" s="627"/>
      <c r="N33" s="43"/>
    </row>
    <row r="34" spans="1:18" ht="9.75" customHeight="1">
      <c r="A34" s="25"/>
      <c r="B34" s="26"/>
      <c r="C34" s="26"/>
      <c r="D34" s="26"/>
      <c r="E34" s="26"/>
      <c r="F34" s="26"/>
      <c r="G34" s="26"/>
      <c r="H34" s="26"/>
      <c r="I34" s="26"/>
      <c r="J34" s="55"/>
      <c r="K34" s="56"/>
      <c r="L34" s="26"/>
      <c r="M34" s="26"/>
      <c r="N34" s="43"/>
    </row>
    <row r="35" spans="1:18" ht="18.75" customHeight="1">
      <c r="A35" s="25"/>
      <c r="B35" s="26"/>
      <c r="C35" s="26" t="s">
        <v>235</v>
      </c>
      <c r="D35" s="57"/>
      <c r="E35" s="57"/>
      <c r="F35" s="57"/>
      <c r="G35" s="57"/>
      <c r="H35" s="57"/>
      <c r="I35" s="26"/>
      <c r="J35" s="55"/>
      <c r="K35" s="55"/>
      <c r="L35" s="26"/>
      <c r="M35" s="26"/>
      <c r="N35" s="43"/>
    </row>
    <row r="36" spans="1:18" ht="18.75" customHeight="1">
      <c r="A36" s="25"/>
      <c r="B36" s="44"/>
      <c r="C36" s="26" t="s">
        <v>236</v>
      </c>
      <c r="D36" s="26"/>
      <c r="E36" s="26"/>
      <c r="F36" s="26"/>
      <c r="G36" s="26"/>
      <c r="H36" s="26"/>
      <c r="I36" s="26"/>
      <c r="J36" s="26"/>
      <c r="K36" s="57"/>
      <c r="L36" s="57"/>
      <c r="M36" s="57"/>
      <c r="N36" s="29"/>
      <c r="O36" s="55"/>
      <c r="Q36" s="26"/>
      <c r="R36" s="26"/>
    </row>
    <row r="37" spans="1:18" ht="18.75" customHeight="1">
      <c r="A37" s="25"/>
      <c r="B37" s="26"/>
      <c r="C37" s="26" t="s">
        <v>237</v>
      </c>
      <c r="D37" s="26"/>
      <c r="E37" s="26"/>
      <c r="F37" s="26"/>
      <c r="G37" s="26"/>
      <c r="I37" s="633" t="s">
        <v>238</v>
      </c>
      <c r="J37" s="633"/>
      <c r="K37" s="634"/>
      <c r="L37" s="634"/>
      <c r="M37" s="26"/>
      <c r="N37" s="29"/>
      <c r="O37" s="55"/>
      <c r="P37" s="56"/>
    </row>
    <row r="38" spans="1:18" ht="18.75" customHeight="1">
      <c r="A38" s="25"/>
      <c r="B38" s="26"/>
      <c r="C38" s="26" t="s">
        <v>239</v>
      </c>
      <c r="H38" s="26"/>
      <c r="I38" s="26"/>
      <c r="J38" s="26"/>
      <c r="K38" s="26"/>
      <c r="L38" s="26"/>
      <c r="M38" s="58"/>
      <c r="N38" s="59"/>
      <c r="O38" s="60"/>
      <c r="P38" s="56"/>
    </row>
    <row r="39" spans="1:18" ht="18.75" customHeight="1">
      <c r="A39" s="25"/>
      <c r="C39" s="26" t="s">
        <v>240</v>
      </c>
      <c r="D39" s="26"/>
      <c r="H39" s="26"/>
      <c r="I39" s="61"/>
      <c r="J39" s="26"/>
      <c r="M39" s="26"/>
      <c r="N39" s="29"/>
      <c r="O39" s="55"/>
      <c r="P39" s="56"/>
    </row>
    <row r="40" spans="1:18" ht="7.5" customHeight="1">
      <c r="A40" s="25"/>
      <c r="H40" s="44"/>
      <c r="I40" s="26"/>
      <c r="J40" s="26"/>
      <c r="K40" s="26"/>
      <c r="M40" s="26"/>
      <c r="N40" s="62"/>
      <c r="O40" s="63"/>
      <c r="P40" s="63"/>
    </row>
    <row r="41" spans="1:18" ht="6.75" customHeight="1">
      <c r="A41" s="64"/>
      <c r="B41" s="65"/>
      <c r="C41" s="66"/>
      <c r="D41" s="66"/>
      <c r="E41" s="66"/>
      <c r="F41" s="66"/>
      <c r="G41" s="66"/>
      <c r="H41" s="66"/>
      <c r="I41" s="65"/>
      <c r="J41" s="65"/>
      <c r="K41" s="65"/>
      <c r="L41" s="67"/>
      <c r="M41" s="67"/>
      <c r="N41" s="68"/>
      <c r="O41" s="63"/>
      <c r="P41" s="63"/>
    </row>
    <row r="42" spans="1:18" ht="21.75" customHeight="1">
      <c r="A42" s="21" t="s">
        <v>241</v>
      </c>
      <c r="B42" s="22"/>
      <c r="C42" s="69"/>
      <c r="D42" s="69"/>
      <c r="E42" s="69"/>
      <c r="F42" s="69"/>
      <c r="G42" s="69"/>
      <c r="H42" s="69"/>
      <c r="I42" s="22"/>
      <c r="J42" s="22"/>
      <c r="K42" s="22"/>
      <c r="L42" s="22"/>
      <c r="M42" s="22"/>
      <c r="N42" s="23"/>
      <c r="O42" s="70"/>
    </row>
    <row r="43" spans="1:18" ht="27.75" customHeight="1">
      <c r="A43" s="25"/>
      <c r="B43" s="26" t="s">
        <v>242</v>
      </c>
      <c r="C43" s="26"/>
      <c r="D43" s="26" t="s">
        <v>243</v>
      </c>
      <c r="E43" s="628"/>
      <c r="F43" s="628"/>
      <c r="G43" s="628"/>
      <c r="H43" s="628"/>
      <c r="I43" s="628"/>
      <c r="J43" s="628"/>
      <c r="K43" s="628"/>
      <c r="L43" s="628"/>
      <c r="M43" s="628"/>
      <c r="N43" s="629"/>
      <c r="O43" s="70"/>
    </row>
    <row r="44" spans="1:18" ht="27.75" customHeight="1">
      <c r="A44" s="25"/>
      <c r="B44" s="26"/>
      <c r="C44" s="44"/>
      <c r="D44" s="71" t="s">
        <v>244</v>
      </c>
      <c r="E44" s="628"/>
      <c r="F44" s="628"/>
      <c r="G44" s="628"/>
      <c r="H44" s="628"/>
      <c r="I44" s="628"/>
      <c r="J44" s="628"/>
      <c r="K44" s="628"/>
      <c r="L44" s="628"/>
      <c r="M44" s="628"/>
      <c r="N44" s="629"/>
      <c r="O44" s="70"/>
    </row>
    <row r="45" spans="1:18" ht="27.75" customHeight="1">
      <c r="A45" s="25"/>
      <c r="B45" s="26"/>
      <c r="C45" s="26"/>
      <c r="E45" s="628"/>
      <c r="F45" s="628"/>
      <c r="G45" s="628"/>
      <c r="H45" s="628"/>
      <c r="I45" s="628"/>
      <c r="J45" s="628"/>
      <c r="K45" s="628"/>
      <c r="L45" s="628"/>
      <c r="M45" s="628"/>
      <c r="N45" s="629"/>
      <c r="O45" s="72"/>
      <c r="P45" s="72"/>
    </row>
    <row r="46" spans="1:18" ht="7.5" customHeight="1">
      <c r="A46" s="64"/>
      <c r="B46" s="65"/>
      <c r="C46" s="65"/>
      <c r="D46" s="65"/>
      <c r="E46" s="73"/>
      <c r="F46" s="73"/>
      <c r="G46" s="73"/>
      <c r="H46" s="73"/>
      <c r="I46" s="65"/>
      <c r="J46" s="65"/>
      <c r="K46" s="65"/>
      <c r="L46" s="65"/>
      <c r="M46" s="65"/>
      <c r="N46" s="74"/>
      <c r="O46" s="70"/>
    </row>
    <row r="47" spans="1:18" ht="6.75" customHeight="1">
      <c r="A47" s="75"/>
      <c r="B47" s="75"/>
      <c r="C47" s="76"/>
      <c r="D47" s="76"/>
      <c r="E47" s="76"/>
      <c r="F47" s="76"/>
      <c r="G47" s="76"/>
      <c r="H47" s="76"/>
      <c r="I47" s="75"/>
      <c r="J47" s="75"/>
      <c r="K47" s="75"/>
      <c r="L47" s="75"/>
      <c r="M47" s="75"/>
      <c r="N47" s="75"/>
      <c r="O47" s="70"/>
    </row>
    <row r="48" spans="1:18" ht="21.75" customHeight="1">
      <c r="A48" s="25" t="s">
        <v>245</v>
      </c>
      <c r="B48" s="26"/>
      <c r="C48" s="45"/>
      <c r="D48" s="45"/>
      <c r="E48" s="45"/>
      <c r="F48" s="45"/>
      <c r="G48" s="45"/>
      <c r="H48" s="45"/>
      <c r="I48" s="26"/>
      <c r="J48" s="26"/>
      <c r="K48" s="26"/>
      <c r="L48" s="26"/>
      <c r="M48" s="26"/>
      <c r="N48" s="29"/>
      <c r="O48" s="70"/>
    </row>
    <row r="49" spans="1:15" ht="48.75" customHeight="1">
      <c r="A49" s="64"/>
      <c r="B49" s="65"/>
      <c r="C49" s="65"/>
      <c r="D49" s="65"/>
      <c r="E49" s="65"/>
      <c r="F49" s="65"/>
      <c r="G49" s="65"/>
      <c r="H49" s="65"/>
      <c r="I49" s="65"/>
      <c r="J49" s="65"/>
      <c r="K49" s="65"/>
      <c r="L49" s="65"/>
      <c r="M49" s="65"/>
      <c r="N49" s="74"/>
      <c r="O49" s="26"/>
    </row>
    <row r="50" spans="1:15" ht="7.5" customHeight="1">
      <c r="A50" s="27"/>
      <c r="B50" s="27"/>
      <c r="C50" s="77"/>
      <c r="D50" s="77"/>
      <c r="E50" s="77"/>
      <c r="F50" s="77"/>
      <c r="G50" s="77"/>
      <c r="H50" s="77"/>
      <c r="I50" s="78"/>
      <c r="J50" s="78"/>
      <c r="K50" s="27"/>
      <c r="L50" s="78"/>
      <c r="M50" s="78"/>
      <c r="N50" s="78"/>
      <c r="O50" s="78"/>
    </row>
  </sheetData>
  <mergeCells count="31">
    <mergeCell ref="E45:N45"/>
    <mergeCell ref="E29:M29"/>
    <mergeCell ref="E30:M30"/>
    <mergeCell ref="E31:H31"/>
    <mergeCell ref="J31:K31"/>
    <mergeCell ref="L31:M31"/>
    <mergeCell ref="E32:M32"/>
    <mergeCell ref="E33:M33"/>
    <mergeCell ref="I37:J37"/>
    <mergeCell ref="K37:L37"/>
    <mergeCell ref="E43:N43"/>
    <mergeCell ref="E44:N44"/>
    <mergeCell ref="L25:M25"/>
    <mergeCell ref="J26:M26"/>
    <mergeCell ref="B27:H27"/>
    <mergeCell ref="E28:H28"/>
    <mergeCell ref="J28:K28"/>
    <mergeCell ref="L28:M28"/>
    <mergeCell ref="L22:M22"/>
    <mergeCell ref="A1:N1"/>
    <mergeCell ref="P1:Q1"/>
    <mergeCell ref="A2:B2"/>
    <mergeCell ref="C2:N2"/>
    <mergeCell ref="P2:Q3"/>
    <mergeCell ref="A3:B3"/>
    <mergeCell ref="C3:N3"/>
    <mergeCell ref="L17:M17"/>
    <mergeCell ref="L18:M18"/>
    <mergeCell ref="L19:M19"/>
    <mergeCell ref="L20:M20"/>
    <mergeCell ref="L21:M21"/>
  </mergeCells>
  <phoneticPr fontId="13"/>
  <dataValidations count="2">
    <dataValidation type="list" allowBlank="1" showInputMessage="1" showErrorMessage="1" sqref="E43:N45" xr:uid="{00000000-0002-0000-0000-000000000000}">
      <formula1>不適合理由</formula1>
    </dataValidation>
    <dataValidation type="list" allowBlank="1" showInputMessage="1" showErrorMessage="1" sqref="L17:M24" xr:uid="{00000000-0002-0000-0000-000001000000}">
      <formula1>"・提出期限,・活動期間,・活動数,・要望額,・重複応募,・団体要件,・実績要件,・活動要件"</formula1>
    </dataValidation>
  </dataValidations>
  <pageMargins left="0.7" right="0.7" top="0.75" bottom="0.75" header="0.3" footer="0.3"/>
  <pageSetup paperSize="9"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4</xdr:col>
                    <xdr:colOff>508000</xdr:colOff>
                    <xdr:row>27</xdr:row>
                    <xdr:rowOff>222250</xdr:rowOff>
                  </from>
                  <to>
                    <xdr:col>5</xdr:col>
                    <xdr:colOff>228600</xdr:colOff>
                    <xdr:row>29</xdr:row>
                    <xdr:rowOff>38100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6</xdr:col>
                    <xdr:colOff>184150</xdr:colOff>
                    <xdr:row>27</xdr:row>
                    <xdr:rowOff>209550</xdr:rowOff>
                  </from>
                  <to>
                    <xdr:col>6</xdr:col>
                    <xdr:colOff>488950</xdr:colOff>
                    <xdr:row>29</xdr:row>
                    <xdr:rowOff>31750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4</xdr:col>
                    <xdr:colOff>508000</xdr:colOff>
                    <xdr:row>30</xdr:row>
                    <xdr:rowOff>228600</xdr:rowOff>
                  </from>
                  <to>
                    <xdr:col>5</xdr:col>
                    <xdr:colOff>247650</xdr:colOff>
                    <xdr:row>32</xdr:row>
                    <xdr:rowOff>31750</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6</xdr:col>
                    <xdr:colOff>184150</xdr:colOff>
                    <xdr:row>30</xdr:row>
                    <xdr:rowOff>241300</xdr:rowOff>
                  </from>
                  <to>
                    <xdr:col>6</xdr:col>
                    <xdr:colOff>495300</xdr:colOff>
                    <xdr:row>32</xdr:row>
                    <xdr:rowOff>38100</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2</xdr:col>
                    <xdr:colOff>12700</xdr:colOff>
                    <xdr:row>34</xdr:row>
                    <xdr:rowOff>209550</xdr:rowOff>
                  </from>
                  <to>
                    <xdr:col>2</xdr:col>
                    <xdr:colOff>317500</xdr:colOff>
                    <xdr:row>36</xdr:row>
                    <xdr:rowOff>19050</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2</xdr:col>
                    <xdr:colOff>12700</xdr:colOff>
                    <xdr:row>37</xdr:row>
                    <xdr:rowOff>222250</xdr:rowOff>
                  </from>
                  <to>
                    <xdr:col>2</xdr:col>
                    <xdr:colOff>317500</xdr:colOff>
                    <xdr:row>39</xdr:row>
                    <xdr:rowOff>31750</xdr:rowOff>
                  </to>
                </anchor>
              </controlPr>
            </control>
          </mc:Choice>
        </mc:AlternateContent>
        <mc:AlternateContent xmlns:mc="http://schemas.openxmlformats.org/markup-compatibility/2006">
          <mc:Choice Requires="x14">
            <control shapeId="24583" r:id="rId10" name="Check Box 7">
              <controlPr defaultSize="0" autoFill="0" autoLine="0" autoPict="0">
                <anchor moveWithCells="1">
                  <from>
                    <xdr:col>2</xdr:col>
                    <xdr:colOff>298450</xdr:colOff>
                    <xdr:row>35</xdr:row>
                    <xdr:rowOff>222250</xdr:rowOff>
                  </from>
                  <to>
                    <xdr:col>3</xdr:col>
                    <xdr:colOff>279400</xdr:colOff>
                    <xdr:row>37</xdr:row>
                    <xdr:rowOff>31750</xdr:rowOff>
                  </to>
                </anchor>
              </controlPr>
            </control>
          </mc:Choice>
        </mc:AlternateContent>
        <mc:AlternateContent xmlns:mc="http://schemas.openxmlformats.org/markup-compatibility/2006">
          <mc:Choice Requires="x14">
            <control shapeId="24584" r:id="rId11" name="Check Box 8">
              <controlPr defaultSize="0" autoFill="0" autoLine="0" autoPict="0">
                <anchor moveWithCells="1">
                  <from>
                    <xdr:col>2</xdr:col>
                    <xdr:colOff>298450</xdr:colOff>
                    <xdr:row>36</xdr:row>
                    <xdr:rowOff>222250</xdr:rowOff>
                  </from>
                  <to>
                    <xdr:col>3</xdr:col>
                    <xdr:colOff>285750</xdr:colOff>
                    <xdr:row>38</xdr:row>
                    <xdr:rowOff>31750</xdr:rowOff>
                  </to>
                </anchor>
              </controlPr>
            </control>
          </mc:Choice>
        </mc:AlternateContent>
        <mc:AlternateContent xmlns:mc="http://schemas.openxmlformats.org/markup-compatibility/2006">
          <mc:Choice Requires="x14">
            <control shapeId="24585" r:id="rId12" name="Check Box 9">
              <controlPr defaultSize="0" autoFill="0" autoLine="0" autoPict="0">
                <anchor moveWithCells="1">
                  <from>
                    <xdr:col>0</xdr:col>
                    <xdr:colOff>107950</xdr:colOff>
                    <xdr:row>5</xdr:row>
                    <xdr:rowOff>0</xdr:rowOff>
                  </from>
                  <to>
                    <xdr:col>0</xdr:col>
                    <xdr:colOff>412750</xdr:colOff>
                    <xdr:row>6</xdr:row>
                    <xdr:rowOff>12700</xdr:rowOff>
                  </to>
                </anchor>
              </controlPr>
            </control>
          </mc:Choice>
        </mc:AlternateContent>
        <mc:AlternateContent xmlns:mc="http://schemas.openxmlformats.org/markup-compatibility/2006">
          <mc:Choice Requires="x14">
            <control shapeId="24586" r:id="rId13" name="Check Box 10">
              <controlPr defaultSize="0" autoFill="0" autoLine="0" autoPict="0">
                <anchor moveWithCells="1">
                  <from>
                    <xdr:col>0</xdr:col>
                    <xdr:colOff>107950</xdr:colOff>
                    <xdr:row>6</xdr:row>
                    <xdr:rowOff>0</xdr:rowOff>
                  </from>
                  <to>
                    <xdr:col>0</xdr:col>
                    <xdr:colOff>412750</xdr:colOff>
                    <xdr:row>7</xdr:row>
                    <xdr:rowOff>12700</xdr:rowOff>
                  </to>
                </anchor>
              </controlPr>
            </control>
          </mc:Choice>
        </mc:AlternateContent>
        <mc:AlternateContent xmlns:mc="http://schemas.openxmlformats.org/markup-compatibility/2006">
          <mc:Choice Requires="x14">
            <control shapeId="24588" r:id="rId14" name="Check Box 12">
              <controlPr defaultSize="0" autoFill="0" autoLine="0" autoPict="0">
                <anchor moveWithCells="1">
                  <from>
                    <xdr:col>1</xdr:col>
                    <xdr:colOff>76200</xdr:colOff>
                    <xdr:row>9</xdr:row>
                    <xdr:rowOff>0</xdr:rowOff>
                  </from>
                  <to>
                    <xdr:col>1</xdr:col>
                    <xdr:colOff>381000</xdr:colOff>
                    <xdr:row>10</xdr:row>
                    <xdr:rowOff>12700</xdr:rowOff>
                  </to>
                </anchor>
              </controlPr>
            </control>
          </mc:Choice>
        </mc:AlternateContent>
        <mc:AlternateContent xmlns:mc="http://schemas.openxmlformats.org/markup-compatibility/2006">
          <mc:Choice Requires="x14">
            <control shapeId="24589" r:id="rId15" name="Check Box 13">
              <controlPr defaultSize="0" autoFill="0" autoLine="0" autoPict="0">
                <anchor moveWithCells="1">
                  <from>
                    <xdr:col>1</xdr:col>
                    <xdr:colOff>76200</xdr:colOff>
                    <xdr:row>10</xdr:row>
                    <xdr:rowOff>0</xdr:rowOff>
                  </from>
                  <to>
                    <xdr:col>1</xdr:col>
                    <xdr:colOff>381000</xdr:colOff>
                    <xdr:row>11</xdr:row>
                    <xdr:rowOff>12700</xdr:rowOff>
                  </to>
                </anchor>
              </controlPr>
            </control>
          </mc:Choice>
        </mc:AlternateContent>
        <mc:AlternateContent xmlns:mc="http://schemas.openxmlformats.org/markup-compatibility/2006">
          <mc:Choice Requires="x14">
            <control shapeId="24590" r:id="rId16" name="Check Box 14">
              <controlPr defaultSize="0" autoFill="0" autoLine="0" autoPict="0">
                <anchor moveWithCells="1">
                  <from>
                    <xdr:col>1</xdr:col>
                    <xdr:colOff>76200</xdr:colOff>
                    <xdr:row>11</xdr:row>
                    <xdr:rowOff>0</xdr:rowOff>
                  </from>
                  <to>
                    <xdr:col>1</xdr:col>
                    <xdr:colOff>381000</xdr:colOff>
                    <xdr:row>12</xdr:row>
                    <xdr:rowOff>12700</xdr:rowOff>
                  </to>
                </anchor>
              </controlPr>
            </control>
          </mc:Choice>
        </mc:AlternateContent>
        <mc:AlternateContent xmlns:mc="http://schemas.openxmlformats.org/markup-compatibility/2006">
          <mc:Choice Requires="x14">
            <control shapeId="24591" r:id="rId17" name="Check Box 15">
              <controlPr defaultSize="0" autoFill="0" autoLine="0" autoPict="0">
                <anchor moveWithCells="1">
                  <from>
                    <xdr:col>1</xdr:col>
                    <xdr:colOff>76200</xdr:colOff>
                    <xdr:row>12</xdr:row>
                    <xdr:rowOff>0</xdr:rowOff>
                  </from>
                  <to>
                    <xdr:col>1</xdr:col>
                    <xdr:colOff>381000</xdr:colOff>
                    <xdr:row>13</xdr:row>
                    <xdr:rowOff>19050</xdr:rowOff>
                  </to>
                </anchor>
              </controlPr>
            </control>
          </mc:Choice>
        </mc:AlternateContent>
        <mc:AlternateContent xmlns:mc="http://schemas.openxmlformats.org/markup-compatibility/2006">
          <mc:Choice Requires="x14">
            <control shapeId="24592" r:id="rId18" name="Check Box 16">
              <controlPr defaultSize="0" autoFill="0" autoLine="0" autoPict="0">
                <anchor moveWithCells="1">
                  <from>
                    <xdr:col>1</xdr:col>
                    <xdr:colOff>76200</xdr:colOff>
                    <xdr:row>13</xdr:row>
                    <xdr:rowOff>0</xdr:rowOff>
                  </from>
                  <to>
                    <xdr:col>1</xdr:col>
                    <xdr:colOff>381000</xdr:colOff>
                    <xdr:row>14</xdr:row>
                    <xdr:rowOff>19050</xdr:rowOff>
                  </to>
                </anchor>
              </controlPr>
            </control>
          </mc:Choice>
        </mc:AlternateContent>
        <mc:AlternateContent xmlns:mc="http://schemas.openxmlformats.org/markup-compatibility/2006">
          <mc:Choice Requires="x14">
            <control shapeId="24593" r:id="rId19" name="Check Box 17">
              <controlPr defaultSize="0" autoFill="0" autoLine="0" autoPict="0">
                <anchor moveWithCells="1">
                  <from>
                    <xdr:col>1</xdr:col>
                    <xdr:colOff>76200</xdr:colOff>
                    <xdr:row>14</xdr:row>
                    <xdr:rowOff>0</xdr:rowOff>
                  </from>
                  <to>
                    <xdr:col>1</xdr:col>
                    <xdr:colOff>381000</xdr:colOff>
                    <xdr:row>15</xdr:row>
                    <xdr:rowOff>12700</xdr:rowOff>
                  </to>
                </anchor>
              </controlPr>
            </control>
          </mc:Choice>
        </mc:AlternateContent>
        <mc:AlternateContent xmlns:mc="http://schemas.openxmlformats.org/markup-compatibility/2006">
          <mc:Choice Requires="x14">
            <control shapeId="24597" r:id="rId20" name="Check Box 21">
              <controlPr defaultSize="0" autoFill="0" autoLine="0" autoPict="0">
                <anchor moveWithCells="1">
                  <from>
                    <xdr:col>10</xdr:col>
                    <xdr:colOff>69850</xdr:colOff>
                    <xdr:row>5</xdr:row>
                    <xdr:rowOff>228600</xdr:rowOff>
                  </from>
                  <to>
                    <xdr:col>10</xdr:col>
                    <xdr:colOff>374650</xdr:colOff>
                    <xdr:row>7</xdr:row>
                    <xdr:rowOff>0</xdr:rowOff>
                  </to>
                </anchor>
              </controlPr>
            </control>
          </mc:Choice>
        </mc:AlternateContent>
        <mc:AlternateContent xmlns:mc="http://schemas.openxmlformats.org/markup-compatibility/2006">
          <mc:Choice Requires="x14">
            <control shapeId="24598" r:id="rId21" name="Check Box 22">
              <controlPr defaultSize="0" autoFill="0" autoLine="0" autoPict="0">
                <anchor moveWithCells="1">
                  <from>
                    <xdr:col>10</xdr:col>
                    <xdr:colOff>69850</xdr:colOff>
                    <xdr:row>6</xdr:row>
                    <xdr:rowOff>228600</xdr:rowOff>
                  </from>
                  <to>
                    <xdr:col>10</xdr:col>
                    <xdr:colOff>374650</xdr:colOff>
                    <xdr:row>8</xdr:row>
                    <xdr:rowOff>0</xdr:rowOff>
                  </to>
                </anchor>
              </controlPr>
            </control>
          </mc:Choice>
        </mc:AlternateContent>
        <mc:AlternateContent xmlns:mc="http://schemas.openxmlformats.org/markup-compatibility/2006">
          <mc:Choice Requires="x14">
            <control shapeId="24602" r:id="rId22" name="Check Box 26">
              <controlPr defaultSize="0" autoFill="0" autoLine="0" autoPict="0">
                <anchor moveWithCells="1">
                  <from>
                    <xdr:col>9</xdr:col>
                    <xdr:colOff>88900</xdr:colOff>
                    <xdr:row>5</xdr:row>
                    <xdr:rowOff>12700</xdr:rowOff>
                  </from>
                  <to>
                    <xdr:col>10</xdr:col>
                    <xdr:colOff>19050</xdr:colOff>
                    <xdr:row>6</xdr:row>
                    <xdr:rowOff>19050</xdr:rowOff>
                  </to>
                </anchor>
              </controlPr>
            </control>
          </mc:Choice>
        </mc:AlternateContent>
        <mc:AlternateContent xmlns:mc="http://schemas.openxmlformats.org/markup-compatibility/2006">
          <mc:Choice Requires="x14">
            <control shapeId="24603" r:id="rId23" name="Check Box 27">
              <controlPr defaultSize="0" autoFill="0" autoLine="0" autoPict="0">
                <anchor moveWithCells="1">
                  <from>
                    <xdr:col>9</xdr:col>
                    <xdr:colOff>88900</xdr:colOff>
                    <xdr:row>12</xdr:row>
                    <xdr:rowOff>12700</xdr:rowOff>
                  </from>
                  <to>
                    <xdr:col>10</xdr:col>
                    <xdr:colOff>19050</xdr:colOff>
                    <xdr:row>13</xdr:row>
                    <xdr:rowOff>19050</xdr:rowOff>
                  </to>
                </anchor>
              </controlPr>
            </control>
          </mc:Choice>
        </mc:AlternateContent>
        <mc:AlternateContent xmlns:mc="http://schemas.openxmlformats.org/markup-compatibility/2006">
          <mc:Choice Requires="x14">
            <control shapeId="24604" r:id="rId24" name="Check Box 28">
              <controlPr defaultSize="0" autoFill="0" autoLine="0" autoPict="0">
                <anchor moveWithCells="1">
                  <from>
                    <xdr:col>9</xdr:col>
                    <xdr:colOff>88900</xdr:colOff>
                    <xdr:row>14</xdr:row>
                    <xdr:rowOff>12700</xdr:rowOff>
                  </from>
                  <to>
                    <xdr:col>10</xdr:col>
                    <xdr:colOff>19050</xdr:colOff>
                    <xdr:row>15</xdr:row>
                    <xdr:rowOff>19050</xdr:rowOff>
                  </to>
                </anchor>
              </controlPr>
            </control>
          </mc:Choice>
        </mc:AlternateContent>
        <mc:AlternateContent xmlns:mc="http://schemas.openxmlformats.org/markup-compatibility/2006">
          <mc:Choice Requires="x14">
            <control shapeId="24605" r:id="rId25" name="Check Box 29">
              <controlPr defaultSize="0" autoFill="0" autoLine="0" autoPict="0">
                <anchor moveWithCells="1">
                  <from>
                    <xdr:col>0</xdr:col>
                    <xdr:colOff>133350</xdr:colOff>
                    <xdr:row>42</xdr:row>
                    <xdr:rowOff>57150</xdr:rowOff>
                  </from>
                  <to>
                    <xdr:col>1</xdr:col>
                    <xdr:colOff>0</xdr:colOff>
                    <xdr:row>42</xdr:row>
                    <xdr:rowOff>304800</xdr:rowOff>
                  </to>
                </anchor>
              </controlPr>
            </control>
          </mc:Choice>
        </mc:AlternateContent>
        <mc:AlternateContent xmlns:mc="http://schemas.openxmlformats.org/markup-compatibility/2006">
          <mc:Choice Requires="x14">
            <control shapeId="24606" r:id="rId26" name="Check Box 30">
              <controlPr defaultSize="0" autoFill="0" autoLine="0" autoPict="0">
                <anchor moveWithCells="1">
                  <from>
                    <xdr:col>2</xdr:col>
                    <xdr:colOff>38100</xdr:colOff>
                    <xdr:row>42</xdr:row>
                    <xdr:rowOff>69850</xdr:rowOff>
                  </from>
                  <to>
                    <xdr:col>3</xdr:col>
                    <xdr:colOff>19050</xdr:colOff>
                    <xdr:row>42</xdr:row>
                    <xdr:rowOff>317500</xdr:rowOff>
                  </to>
                </anchor>
              </controlPr>
            </control>
          </mc:Choice>
        </mc:AlternateContent>
        <mc:AlternateContent xmlns:mc="http://schemas.openxmlformats.org/markup-compatibility/2006">
          <mc:Choice Requires="x14">
            <control shapeId="24607" r:id="rId27" name="Check Box 31">
              <controlPr defaultSize="0" autoFill="0" autoLine="0" autoPict="0">
                <anchor moveWithCells="1">
                  <from>
                    <xdr:col>1</xdr:col>
                    <xdr:colOff>76200</xdr:colOff>
                    <xdr:row>18</xdr:row>
                    <xdr:rowOff>0</xdr:rowOff>
                  </from>
                  <to>
                    <xdr:col>1</xdr:col>
                    <xdr:colOff>381000</xdr:colOff>
                    <xdr:row>19</xdr:row>
                    <xdr:rowOff>12700</xdr:rowOff>
                  </to>
                </anchor>
              </controlPr>
            </control>
          </mc:Choice>
        </mc:AlternateContent>
        <mc:AlternateContent xmlns:mc="http://schemas.openxmlformats.org/markup-compatibility/2006">
          <mc:Choice Requires="x14">
            <control shapeId="24608" r:id="rId28" name="Check Box 32">
              <controlPr defaultSize="0" autoFill="0" autoLine="0" autoPict="0">
                <anchor moveWithCells="1">
                  <from>
                    <xdr:col>1</xdr:col>
                    <xdr:colOff>76200</xdr:colOff>
                    <xdr:row>19</xdr:row>
                    <xdr:rowOff>0</xdr:rowOff>
                  </from>
                  <to>
                    <xdr:col>1</xdr:col>
                    <xdr:colOff>381000</xdr:colOff>
                    <xdr:row>20</xdr:row>
                    <xdr:rowOff>12700</xdr:rowOff>
                  </to>
                </anchor>
              </controlPr>
            </control>
          </mc:Choice>
        </mc:AlternateContent>
        <mc:AlternateContent xmlns:mc="http://schemas.openxmlformats.org/markup-compatibility/2006">
          <mc:Choice Requires="x14">
            <control shapeId="24609" r:id="rId29" name="Check Box 33">
              <controlPr defaultSize="0" autoFill="0" autoLine="0" autoPict="0">
                <anchor moveWithCells="1">
                  <from>
                    <xdr:col>1</xdr:col>
                    <xdr:colOff>76200</xdr:colOff>
                    <xdr:row>20</xdr:row>
                    <xdr:rowOff>0</xdr:rowOff>
                  </from>
                  <to>
                    <xdr:col>1</xdr:col>
                    <xdr:colOff>381000</xdr:colOff>
                    <xdr:row>21</xdr:row>
                    <xdr:rowOff>12700</xdr:rowOff>
                  </to>
                </anchor>
              </controlPr>
            </control>
          </mc:Choice>
        </mc:AlternateContent>
        <mc:AlternateContent xmlns:mc="http://schemas.openxmlformats.org/markup-compatibility/2006">
          <mc:Choice Requires="x14">
            <control shapeId="24613" r:id="rId30" name="Check Box 37">
              <controlPr defaultSize="0" autoFill="0" autoLine="0" autoPict="0">
                <anchor moveWithCells="1">
                  <from>
                    <xdr:col>1</xdr:col>
                    <xdr:colOff>76200</xdr:colOff>
                    <xdr:row>9</xdr:row>
                    <xdr:rowOff>0</xdr:rowOff>
                  </from>
                  <to>
                    <xdr:col>1</xdr:col>
                    <xdr:colOff>381000</xdr:colOff>
                    <xdr:row>10</xdr:row>
                    <xdr:rowOff>12700</xdr:rowOff>
                  </to>
                </anchor>
              </controlPr>
            </control>
          </mc:Choice>
        </mc:AlternateContent>
        <mc:AlternateContent xmlns:mc="http://schemas.openxmlformats.org/markup-compatibility/2006">
          <mc:Choice Requires="x14">
            <control shapeId="24614" r:id="rId31" name="Check Box 38">
              <controlPr defaultSize="0" autoFill="0" autoLine="0" autoPict="0">
                <anchor moveWithCells="1">
                  <from>
                    <xdr:col>1</xdr:col>
                    <xdr:colOff>76200</xdr:colOff>
                    <xdr:row>10</xdr:row>
                    <xdr:rowOff>0</xdr:rowOff>
                  </from>
                  <to>
                    <xdr:col>1</xdr:col>
                    <xdr:colOff>381000</xdr:colOff>
                    <xdr:row>11</xdr:row>
                    <xdr:rowOff>12700</xdr:rowOff>
                  </to>
                </anchor>
              </controlPr>
            </control>
          </mc:Choice>
        </mc:AlternateContent>
        <mc:AlternateContent xmlns:mc="http://schemas.openxmlformats.org/markup-compatibility/2006">
          <mc:Choice Requires="x14">
            <control shapeId="24615" r:id="rId32" name="Check Box 39">
              <controlPr defaultSize="0" autoFill="0" autoLine="0" autoPict="0">
                <anchor moveWithCells="1">
                  <from>
                    <xdr:col>1</xdr:col>
                    <xdr:colOff>76200</xdr:colOff>
                    <xdr:row>11</xdr:row>
                    <xdr:rowOff>0</xdr:rowOff>
                  </from>
                  <to>
                    <xdr:col>1</xdr:col>
                    <xdr:colOff>381000</xdr:colOff>
                    <xdr:row>12</xdr:row>
                    <xdr:rowOff>12700</xdr:rowOff>
                  </to>
                </anchor>
              </controlPr>
            </control>
          </mc:Choice>
        </mc:AlternateContent>
        <mc:AlternateContent xmlns:mc="http://schemas.openxmlformats.org/markup-compatibility/2006">
          <mc:Choice Requires="x14">
            <control shapeId="24616" r:id="rId33" name="Check Box 40">
              <controlPr defaultSize="0" autoFill="0" autoLine="0" autoPict="0">
                <anchor moveWithCells="1">
                  <from>
                    <xdr:col>1</xdr:col>
                    <xdr:colOff>76200</xdr:colOff>
                    <xdr:row>12</xdr:row>
                    <xdr:rowOff>0</xdr:rowOff>
                  </from>
                  <to>
                    <xdr:col>1</xdr:col>
                    <xdr:colOff>381000</xdr:colOff>
                    <xdr:row>13</xdr:row>
                    <xdr:rowOff>19050</xdr:rowOff>
                  </to>
                </anchor>
              </controlPr>
            </control>
          </mc:Choice>
        </mc:AlternateContent>
        <mc:AlternateContent xmlns:mc="http://schemas.openxmlformats.org/markup-compatibility/2006">
          <mc:Choice Requires="x14">
            <control shapeId="24617" r:id="rId34" name="Check Box 41">
              <controlPr defaultSize="0" autoFill="0" autoLine="0" autoPict="0">
                <anchor moveWithCells="1">
                  <from>
                    <xdr:col>1</xdr:col>
                    <xdr:colOff>76200</xdr:colOff>
                    <xdr:row>13</xdr:row>
                    <xdr:rowOff>0</xdr:rowOff>
                  </from>
                  <to>
                    <xdr:col>1</xdr:col>
                    <xdr:colOff>381000</xdr:colOff>
                    <xdr:row>14</xdr:row>
                    <xdr:rowOff>19050</xdr:rowOff>
                  </to>
                </anchor>
              </controlPr>
            </control>
          </mc:Choice>
        </mc:AlternateContent>
        <mc:AlternateContent xmlns:mc="http://schemas.openxmlformats.org/markup-compatibility/2006">
          <mc:Choice Requires="x14">
            <control shapeId="24618" r:id="rId35" name="Check Box 42">
              <controlPr defaultSize="0" autoFill="0" autoLine="0" autoPict="0">
                <anchor moveWithCells="1">
                  <from>
                    <xdr:col>1</xdr:col>
                    <xdr:colOff>76200</xdr:colOff>
                    <xdr:row>14</xdr:row>
                    <xdr:rowOff>0</xdr:rowOff>
                  </from>
                  <to>
                    <xdr:col>1</xdr:col>
                    <xdr:colOff>381000</xdr:colOff>
                    <xdr:row>15</xdr:row>
                    <xdr:rowOff>12700</xdr:rowOff>
                  </to>
                </anchor>
              </controlPr>
            </control>
          </mc:Choice>
        </mc:AlternateContent>
        <mc:AlternateContent xmlns:mc="http://schemas.openxmlformats.org/markup-compatibility/2006">
          <mc:Choice Requires="x14">
            <control shapeId="24628" r:id="rId36" name="Check Box 52">
              <controlPr defaultSize="0" autoFill="0" autoLine="0" autoPict="0">
                <anchor moveWithCells="1">
                  <from>
                    <xdr:col>1</xdr:col>
                    <xdr:colOff>76200</xdr:colOff>
                    <xdr:row>9</xdr:row>
                    <xdr:rowOff>0</xdr:rowOff>
                  </from>
                  <to>
                    <xdr:col>1</xdr:col>
                    <xdr:colOff>381000</xdr:colOff>
                    <xdr:row>10</xdr:row>
                    <xdr:rowOff>12700</xdr:rowOff>
                  </to>
                </anchor>
              </controlPr>
            </control>
          </mc:Choice>
        </mc:AlternateContent>
        <mc:AlternateContent xmlns:mc="http://schemas.openxmlformats.org/markup-compatibility/2006">
          <mc:Choice Requires="x14">
            <control shapeId="24629" r:id="rId37" name="Check Box 53">
              <controlPr defaultSize="0" autoFill="0" autoLine="0" autoPict="0">
                <anchor moveWithCells="1">
                  <from>
                    <xdr:col>1</xdr:col>
                    <xdr:colOff>76200</xdr:colOff>
                    <xdr:row>10</xdr:row>
                    <xdr:rowOff>0</xdr:rowOff>
                  </from>
                  <to>
                    <xdr:col>1</xdr:col>
                    <xdr:colOff>381000</xdr:colOff>
                    <xdr:row>11</xdr:row>
                    <xdr:rowOff>12700</xdr:rowOff>
                  </to>
                </anchor>
              </controlPr>
            </control>
          </mc:Choice>
        </mc:AlternateContent>
        <mc:AlternateContent xmlns:mc="http://schemas.openxmlformats.org/markup-compatibility/2006">
          <mc:Choice Requires="x14">
            <control shapeId="24630" r:id="rId38" name="Check Box 54">
              <controlPr defaultSize="0" autoFill="0" autoLine="0" autoPict="0">
                <anchor moveWithCells="1">
                  <from>
                    <xdr:col>1</xdr:col>
                    <xdr:colOff>76200</xdr:colOff>
                    <xdr:row>11</xdr:row>
                    <xdr:rowOff>0</xdr:rowOff>
                  </from>
                  <to>
                    <xdr:col>1</xdr:col>
                    <xdr:colOff>381000</xdr:colOff>
                    <xdr:row>12</xdr:row>
                    <xdr:rowOff>12700</xdr:rowOff>
                  </to>
                </anchor>
              </controlPr>
            </control>
          </mc:Choice>
        </mc:AlternateContent>
        <mc:AlternateContent xmlns:mc="http://schemas.openxmlformats.org/markup-compatibility/2006">
          <mc:Choice Requires="x14">
            <control shapeId="24631" r:id="rId39" name="Check Box 55">
              <controlPr defaultSize="0" autoFill="0" autoLine="0" autoPict="0">
                <anchor moveWithCells="1">
                  <from>
                    <xdr:col>1</xdr:col>
                    <xdr:colOff>76200</xdr:colOff>
                    <xdr:row>12</xdr:row>
                    <xdr:rowOff>0</xdr:rowOff>
                  </from>
                  <to>
                    <xdr:col>1</xdr:col>
                    <xdr:colOff>381000</xdr:colOff>
                    <xdr:row>13</xdr:row>
                    <xdr:rowOff>19050</xdr:rowOff>
                  </to>
                </anchor>
              </controlPr>
            </control>
          </mc:Choice>
        </mc:AlternateContent>
        <mc:AlternateContent xmlns:mc="http://schemas.openxmlformats.org/markup-compatibility/2006">
          <mc:Choice Requires="x14">
            <control shapeId="24632" r:id="rId40" name="Check Box 56">
              <controlPr defaultSize="0" autoFill="0" autoLine="0" autoPict="0">
                <anchor moveWithCells="1">
                  <from>
                    <xdr:col>1</xdr:col>
                    <xdr:colOff>76200</xdr:colOff>
                    <xdr:row>13</xdr:row>
                    <xdr:rowOff>0</xdr:rowOff>
                  </from>
                  <to>
                    <xdr:col>1</xdr:col>
                    <xdr:colOff>381000</xdr:colOff>
                    <xdr:row>14</xdr:row>
                    <xdr:rowOff>19050</xdr:rowOff>
                  </to>
                </anchor>
              </controlPr>
            </control>
          </mc:Choice>
        </mc:AlternateContent>
        <mc:AlternateContent xmlns:mc="http://schemas.openxmlformats.org/markup-compatibility/2006">
          <mc:Choice Requires="x14">
            <control shapeId="24633" r:id="rId41" name="Check Box 57">
              <controlPr defaultSize="0" autoFill="0" autoLine="0" autoPict="0">
                <anchor moveWithCells="1">
                  <from>
                    <xdr:col>1</xdr:col>
                    <xdr:colOff>76200</xdr:colOff>
                    <xdr:row>14</xdr:row>
                    <xdr:rowOff>0</xdr:rowOff>
                  </from>
                  <to>
                    <xdr:col>1</xdr:col>
                    <xdr:colOff>381000</xdr:colOff>
                    <xdr:row>15</xdr:row>
                    <xdr:rowOff>12700</xdr:rowOff>
                  </to>
                </anchor>
              </controlPr>
            </control>
          </mc:Choice>
        </mc:AlternateContent>
        <mc:AlternateContent xmlns:mc="http://schemas.openxmlformats.org/markup-compatibility/2006">
          <mc:Choice Requires="x14">
            <control shapeId="24642" r:id="rId42" name="Check Box 66">
              <controlPr defaultSize="0" autoFill="0" autoLine="0" autoPict="0">
                <anchor moveWithCells="1">
                  <from>
                    <xdr:col>1</xdr:col>
                    <xdr:colOff>76200</xdr:colOff>
                    <xdr:row>15</xdr:row>
                    <xdr:rowOff>0</xdr:rowOff>
                  </from>
                  <to>
                    <xdr:col>1</xdr:col>
                    <xdr:colOff>381000</xdr:colOff>
                    <xdr:row>16</xdr:row>
                    <xdr:rowOff>12700</xdr:rowOff>
                  </to>
                </anchor>
              </controlPr>
            </control>
          </mc:Choice>
        </mc:AlternateContent>
        <mc:AlternateContent xmlns:mc="http://schemas.openxmlformats.org/markup-compatibility/2006">
          <mc:Choice Requires="x14">
            <control shapeId="24643" r:id="rId43" name="Check Box 67">
              <controlPr defaultSize="0" autoFill="0" autoLine="0" autoPict="0">
                <anchor moveWithCells="1">
                  <from>
                    <xdr:col>1</xdr:col>
                    <xdr:colOff>76200</xdr:colOff>
                    <xdr:row>16</xdr:row>
                    <xdr:rowOff>0</xdr:rowOff>
                  </from>
                  <to>
                    <xdr:col>1</xdr:col>
                    <xdr:colOff>381000</xdr:colOff>
                    <xdr:row>17</xdr:row>
                    <xdr:rowOff>12700</xdr:rowOff>
                  </to>
                </anchor>
              </controlPr>
            </control>
          </mc:Choice>
        </mc:AlternateContent>
        <mc:AlternateContent xmlns:mc="http://schemas.openxmlformats.org/markup-compatibility/2006">
          <mc:Choice Requires="x14">
            <control shapeId="24644" r:id="rId44" name="Check Box 68">
              <controlPr defaultSize="0" autoFill="0" autoLine="0" autoPict="0">
                <anchor moveWithCells="1">
                  <from>
                    <xdr:col>1</xdr:col>
                    <xdr:colOff>76200</xdr:colOff>
                    <xdr:row>17</xdr:row>
                    <xdr:rowOff>0</xdr:rowOff>
                  </from>
                  <to>
                    <xdr:col>1</xdr:col>
                    <xdr:colOff>381000</xdr:colOff>
                    <xdr:row>18</xdr:row>
                    <xdr:rowOff>12700</xdr:rowOff>
                  </to>
                </anchor>
              </controlPr>
            </control>
          </mc:Choice>
        </mc:AlternateContent>
        <mc:AlternateContent xmlns:mc="http://schemas.openxmlformats.org/markup-compatibility/2006">
          <mc:Choice Requires="x14">
            <control shapeId="24645" r:id="rId45" name="Check Box 69">
              <controlPr defaultSize="0" autoFill="0" autoLine="0" autoPict="0">
                <anchor moveWithCells="1">
                  <from>
                    <xdr:col>1</xdr:col>
                    <xdr:colOff>76200</xdr:colOff>
                    <xdr:row>8</xdr:row>
                    <xdr:rowOff>0</xdr:rowOff>
                  </from>
                  <to>
                    <xdr:col>1</xdr:col>
                    <xdr:colOff>381000</xdr:colOff>
                    <xdr:row>9</xdr:row>
                    <xdr:rowOff>12700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BB8F0-E988-411E-BA10-6E0C71B86140}">
  <dimension ref="B2:L317"/>
  <sheetViews>
    <sheetView view="pageBreakPreview" zoomScaleNormal="100" zoomScaleSheetLayoutView="100" workbookViewId="0">
      <selection activeCell="C17" sqref="C17:J17"/>
    </sheetView>
  </sheetViews>
  <sheetFormatPr defaultColWidth="9" defaultRowHeight="13"/>
  <cols>
    <col min="1" max="1" width="3.33203125" style="563" customWidth="1"/>
    <col min="2" max="2" width="10.75" style="563" customWidth="1"/>
    <col min="3" max="10" width="10" style="563" customWidth="1"/>
    <col min="11" max="11" width="3.5" style="563" customWidth="1"/>
    <col min="12" max="16384" width="9" style="563"/>
  </cols>
  <sheetData>
    <row r="2" spans="2:12" ht="19">
      <c r="F2" s="564" t="s">
        <v>598</v>
      </c>
      <c r="J2" s="565"/>
      <c r="L2" s="566" t="s">
        <v>563</v>
      </c>
    </row>
    <row r="3" spans="2:12" ht="26.25" customHeight="1">
      <c r="F3" s="564" t="s">
        <v>564</v>
      </c>
      <c r="J3" s="565"/>
    </row>
    <row r="4" spans="2:12" ht="15" customHeight="1">
      <c r="D4" s="567"/>
      <c r="E4" s="567"/>
      <c r="F4" s="567"/>
      <c r="G4" s="567"/>
      <c r="H4" s="567"/>
    </row>
    <row r="5" spans="2:12" ht="15" customHeight="1">
      <c r="B5" s="568" t="s">
        <v>565</v>
      </c>
    </row>
    <row r="6" spans="2:12" ht="15" customHeight="1"/>
    <row r="7" spans="2:12" s="568" customFormat="1" ht="15" customHeight="1">
      <c r="F7" s="569" t="s">
        <v>566</v>
      </c>
      <c r="G7" s="1186" t="str">
        <f>IF(総表!C13="","",総表!C13)</f>
        <v/>
      </c>
      <c r="H7" s="1187"/>
      <c r="I7" s="1187"/>
      <c r="J7" s="1188"/>
      <c r="L7" s="570"/>
    </row>
    <row r="8" spans="2:12" s="568" customFormat="1" ht="15" customHeight="1">
      <c r="F8" s="569" t="s">
        <v>567</v>
      </c>
      <c r="G8" s="1186" t="str">
        <f>IF(総表!C17="","",総表!C17)</f>
        <v/>
      </c>
      <c r="H8" s="1187"/>
      <c r="I8" s="1187"/>
      <c r="J8" s="1188"/>
      <c r="L8" s="570"/>
    </row>
    <row r="9" spans="2:12" s="568" customFormat="1" ht="15" customHeight="1">
      <c r="F9" s="569" t="s">
        <v>568</v>
      </c>
      <c r="G9" s="1186" t="str">
        <f>IF(総表!C18="","",総表!C18)</f>
        <v/>
      </c>
      <c r="H9" s="1187"/>
      <c r="I9" s="1187"/>
      <c r="J9" s="1188"/>
      <c r="L9" s="570"/>
    </row>
    <row r="10" spans="2:12" s="568" customFormat="1" ht="15" customHeight="1"/>
    <row r="11" spans="2:12" s="568" customFormat="1" ht="15" customHeight="1">
      <c r="B11" s="1189" t="s">
        <v>569</v>
      </c>
      <c r="C11" s="1189"/>
      <c r="D11" s="1190" t="s">
        <v>586</v>
      </c>
      <c r="E11" s="1191"/>
      <c r="F11" s="1191"/>
      <c r="G11" s="1191"/>
      <c r="H11" s="1191"/>
      <c r="I11" s="1191"/>
      <c r="J11" s="1192"/>
    </row>
    <row r="12" spans="2:12" s="567" customFormat="1" ht="15" customHeight="1">
      <c r="B12" s="1193" t="s">
        <v>570</v>
      </c>
      <c r="C12" s="1193"/>
      <c r="D12" s="1194" t="str">
        <f>IF(総表!C11="","",総表!C11)</f>
        <v/>
      </c>
      <c r="E12" s="1195"/>
      <c r="F12" s="1195"/>
      <c r="G12" s="1195"/>
      <c r="H12" s="1195"/>
      <c r="I12" s="1195"/>
      <c r="J12" s="1196"/>
      <c r="L12" s="570"/>
    </row>
    <row r="13" spans="2:12" s="567" customFormat="1" ht="15" customHeight="1">
      <c r="B13" s="572"/>
      <c r="C13" s="572"/>
      <c r="D13" s="573"/>
      <c r="E13" s="574"/>
      <c r="F13" s="574"/>
      <c r="G13" s="574"/>
      <c r="H13" s="574"/>
      <c r="I13" s="574"/>
      <c r="J13" s="575"/>
      <c r="L13" s="570"/>
    </row>
    <row r="14" spans="2:12" s="568" customFormat="1" ht="30.75" customHeight="1">
      <c r="B14" s="1197" t="s">
        <v>571</v>
      </c>
      <c r="C14" s="1197"/>
      <c r="D14" s="1198" t="str">
        <f>IF(総表!C26="","",総表!C26)</f>
        <v/>
      </c>
      <c r="E14" s="1199"/>
      <c r="F14" s="1199"/>
      <c r="G14" s="1199"/>
      <c r="H14" s="1199"/>
      <c r="I14" s="1199"/>
      <c r="J14" s="1200"/>
      <c r="L14" s="570"/>
    </row>
    <row r="15" spans="2:12" s="568" customFormat="1" ht="15" customHeight="1"/>
    <row r="16" spans="2:12" s="568" customFormat="1" ht="15" customHeight="1">
      <c r="B16" s="571">
        <v>1</v>
      </c>
    </row>
    <row r="17" spans="2:10" s="568" customFormat="1" ht="16.5" customHeight="1">
      <c r="B17" s="568" t="s">
        <v>572</v>
      </c>
      <c r="C17" s="1201"/>
      <c r="D17" s="1202"/>
      <c r="E17" s="1202"/>
      <c r="F17" s="1202"/>
      <c r="G17" s="1202"/>
      <c r="H17" s="1202"/>
      <c r="I17" s="1202"/>
      <c r="J17" s="1203"/>
    </row>
    <row r="18" spans="2:10" s="568" customFormat="1" ht="16.5" customHeight="1">
      <c r="B18" s="568" t="s">
        <v>573</v>
      </c>
      <c r="C18" s="1201"/>
      <c r="D18" s="1202"/>
      <c r="E18" s="1202"/>
      <c r="F18" s="1202"/>
      <c r="G18" s="1202"/>
      <c r="H18" s="1202"/>
      <c r="I18" s="1202"/>
      <c r="J18" s="1203"/>
    </row>
    <row r="19" spans="2:10" s="568" customFormat="1" ht="16.5" customHeight="1">
      <c r="B19" s="568" t="s">
        <v>574</v>
      </c>
      <c r="C19" s="1201"/>
      <c r="D19" s="1202"/>
      <c r="E19" s="1202"/>
      <c r="F19" s="1202"/>
      <c r="G19" s="1202"/>
      <c r="H19" s="1202"/>
      <c r="I19" s="1202"/>
      <c r="J19" s="1203"/>
    </row>
    <row r="20" spans="2:10" s="568" customFormat="1" ht="32.25" customHeight="1">
      <c r="B20" s="568" t="s">
        <v>575</v>
      </c>
      <c r="C20" s="1183"/>
      <c r="D20" s="1184"/>
      <c r="E20" s="1184"/>
      <c r="F20" s="1184"/>
      <c r="G20" s="1184"/>
      <c r="H20" s="1184"/>
      <c r="I20" s="1184"/>
      <c r="J20" s="1185"/>
    </row>
    <row r="21" spans="2:10" s="568" customFormat="1" ht="14">
      <c r="C21" s="576"/>
      <c r="D21" s="576"/>
      <c r="E21" s="576"/>
      <c r="F21" s="576"/>
      <c r="G21" s="576"/>
      <c r="H21" s="576"/>
      <c r="I21" s="576"/>
      <c r="J21" s="576"/>
    </row>
    <row r="22" spans="2:10" s="568" customFormat="1" ht="15" customHeight="1">
      <c r="B22" s="571">
        <v>2</v>
      </c>
      <c r="C22" s="576"/>
      <c r="D22" s="576"/>
      <c r="E22" s="576"/>
      <c r="F22" s="576"/>
      <c r="G22" s="576"/>
      <c r="H22" s="576"/>
      <c r="I22" s="576"/>
      <c r="J22" s="576"/>
    </row>
    <row r="23" spans="2:10" s="568" customFormat="1" ht="16.5" customHeight="1">
      <c r="B23" s="568" t="s">
        <v>572</v>
      </c>
      <c r="C23" s="1201"/>
      <c r="D23" s="1202"/>
      <c r="E23" s="1202"/>
      <c r="F23" s="1202"/>
      <c r="G23" s="1202"/>
      <c r="H23" s="1202"/>
      <c r="I23" s="1202"/>
      <c r="J23" s="1203"/>
    </row>
    <row r="24" spans="2:10" s="568" customFormat="1" ht="16.5" customHeight="1">
      <c r="B24" s="568" t="s">
        <v>573</v>
      </c>
      <c r="C24" s="1201"/>
      <c r="D24" s="1202"/>
      <c r="E24" s="1202"/>
      <c r="F24" s="1202"/>
      <c r="G24" s="1202"/>
      <c r="H24" s="1202"/>
      <c r="I24" s="1202"/>
      <c r="J24" s="1203"/>
    </row>
    <row r="25" spans="2:10" s="568" customFormat="1" ht="16.5" customHeight="1">
      <c r="B25" s="568" t="s">
        <v>574</v>
      </c>
      <c r="C25" s="1201"/>
      <c r="D25" s="1202"/>
      <c r="E25" s="1202"/>
      <c r="F25" s="1202"/>
      <c r="G25" s="1202"/>
      <c r="H25" s="1202"/>
      <c r="I25" s="1202"/>
      <c r="J25" s="1203"/>
    </row>
    <row r="26" spans="2:10" s="568" customFormat="1" ht="32.25" customHeight="1">
      <c r="B26" s="568" t="s">
        <v>575</v>
      </c>
      <c r="C26" s="1183"/>
      <c r="D26" s="1184"/>
      <c r="E26" s="1184"/>
      <c r="F26" s="1184"/>
      <c r="G26" s="1184"/>
      <c r="H26" s="1184"/>
      <c r="I26" s="1184"/>
      <c r="J26" s="1185"/>
    </row>
    <row r="27" spans="2:10" s="568" customFormat="1" ht="14">
      <c r="C27" s="576"/>
      <c r="D27" s="576"/>
      <c r="E27" s="576"/>
      <c r="F27" s="576"/>
      <c r="G27" s="576"/>
      <c r="H27" s="576"/>
      <c r="I27" s="576"/>
      <c r="J27" s="576"/>
    </row>
    <row r="28" spans="2:10" s="568" customFormat="1" ht="15" customHeight="1">
      <c r="B28" s="571">
        <v>3</v>
      </c>
      <c r="C28" s="576"/>
      <c r="D28" s="576"/>
      <c r="E28" s="576"/>
      <c r="F28" s="576"/>
      <c r="G28" s="576"/>
      <c r="H28" s="576"/>
      <c r="I28" s="576"/>
      <c r="J28" s="576"/>
    </row>
    <row r="29" spans="2:10" s="568" customFormat="1" ht="16.5" customHeight="1">
      <c r="B29" s="568" t="s">
        <v>572</v>
      </c>
      <c r="C29" s="1201"/>
      <c r="D29" s="1202"/>
      <c r="E29" s="1202"/>
      <c r="F29" s="1202"/>
      <c r="G29" s="1202"/>
      <c r="H29" s="1202"/>
      <c r="I29" s="1202"/>
      <c r="J29" s="1203"/>
    </row>
    <row r="30" spans="2:10" s="568" customFormat="1" ht="16.5" customHeight="1">
      <c r="B30" s="568" t="s">
        <v>573</v>
      </c>
      <c r="C30" s="1201"/>
      <c r="D30" s="1202"/>
      <c r="E30" s="1202"/>
      <c r="F30" s="1202"/>
      <c r="G30" s="1202"/>
      <c r="H30" s="1202"/>
      <c r="I30" s="1202"/>
      <c r="J30" s="1203"/>
    </row>
    <row r="31" spans="2:10" s="568" customFormat="1" ht="16.5" customHeight="1">
      <c r="B31" s="568" t="s">
        <v>574</v>
      </c>
      <c r="C31" s="1201"/>
      <c r="D31" s="1202"/>
      <c r="E31" s="1202"/>
      <c r="F31" s="1202"/>
      <c r="G31" s="1202"/>
      <c r="H31" s="1202"/>
      <c r="I31" s="1202"/>
      <c r="J31" s="1203"/>
    </row>
    <row r="32" spans="2:10" s="568" customFormat="1" ht="32.25" customHeight="1">
      <c r="B32" s="568" t="s">
        <v>575</v>
      </c>
      <c r="C32" s="1183"/>
      <c r="D32" s="1184"/>
      <c r="E32" s="1184"/>
      <c r="F32" s="1184"/>
      <c r="G32" s="1184"/>
      <c r="H32" s="1184"/>
      <c r="I32" s="1184"/>
      <c r="J32" s="1185"/>
    </row>
    <row r="33" spans="2:10" s="568" customFormat="1" ht="14">
      <c r="C33" s="576"/>
      <c r="D33" s="576"/>
      <c r="E33" s="576"/>
      <c r="F33" s="576"/>
      <c r="G33" s="576"/>
      <c r="H33" s="576"/>
      <c r="I33" s="576"/>
      <c r="J33" s="576"/>
    </row>
    <row r="34" spans="2:10" s="568" customFormat="1" ht="15" customHeight="1">
      <c r="B34" s="571">
        <v>4</v>
      </c>
      <c r="C34" s="576"/>
      <c r="D34" s="576"/>
      <c r="E34" s="576"/>
      <c r="F34" s="576"/>
      <c r="G34" s="576"/>
      <c r="H34" s="576"/>
      <c r="I34" s="576"/>
      <c r="J34" s="576"/>
    </row>
    <row r="35" spans="2:10" s="568" customFormat="1" ht="16.5" customHeight="1">
      <c r="B35" s="568" t="s">
        <v>572</v>
      </c>
      <c r="C35" s="1201"/>
      <c r="D35" s="1202"/>
      <c r="E35" s="1202"/>
      <c r="F35" s="1202"/>
      <c r="G35" s="1202"/>
      <c r="H35" s="1202"/>
      <c r="I35" s="1202"/>
      <c r="J35" s="1203"/>
    </row>
    <row r="36" spans="2:10" s="568" customFormat="1" ht="16.5" customHeight="1">
      <c r="B36" s="568" t="s">
        <v>573</v>
      </c>
      <c r="C36" s="1201"/>
      <c r="D36" s="1202"/>
      <c r="E36" s="1202"/>
      <c r="F36" s="1202"/>
      <c r="G36" s="1202"/>
      <c r="H36" s="1202"/>
      <c r="I36" s="1202"/>
      <c r="J36" s="1203"/>
    </row>
    <row r="37" spans="2:10" s="568" customFormat="1" ht="16.5" customHeight="1">
      <c r="B37" s="568" t="s">
        <v>574</v>
      </c>
      <c r="C37" s="1201"/>
      <c r="D37" s="1202"/>
      <c r="E37" s="1202"/>
      <c r="F37" s="1202"/>
      <c r="G37" s="1202"/>
      <c r="H37" s="1202"/>
      <c r="I37" s="1202"/>
      <c r="J37" s="1203"/>
    </row>
    <row r="38" spans="2:10" s="568" customFormat="1" ht="32.25" customHeight="1">
      <c r="B38" s="568" t="s">
        <v>575</v>
      </c>
      <c r="C38" s="1183"/>
      <c r="D38" s="1184"/>
      <c r="E38" s="1184"/>
      <c r="F38" s="1184"/>
      <c r="G38" s="1184"/>
      <c r="H38" s="1184"/>
      <c r="I38" s="1184"/>
      <c r="J38" s="1185"/>
    </row>
    <row r="39" spans="2:10" s="568" customFormat="1" ht="14">
      <c r="C39" s="576"/>
      <c r="D39" s="576"/>
      <c r="E39" s="576"/>
      <c r="F39" s="576"/>
      <c r="G39" s="576"/>
      <c r="H39" s="576"/>
      <c r="I39" s="576"/>
      <c r="J39" s="576"/>
    </row>
    <row r="40" spans="2:10" s="568" customFormat="1" ht="15" customHeight="1">
      <c r="B40" s="571">
        <v>5</v>
      </c>
      <c r="C40" s="576"/>
      <c r="D40" s="576"/>
      <c r="E40" s="576"/>
      <c r="F40" s="576"/>
      <c r="G40" s="576"/>
      <c r="H40" s="576"/>
      <c r="I40" s="576"/>
      <c r="J40" s="576"/>
    </row>
    <row r="41" spans="2:10" s="568" customFormat="1" ht="16.5" customHeight="1">
      <c r="B41" s="568" t="s">
        <v>572</v>
      </c>
      <c r="C41" s="1201"/>
      <c r="D41" s="1202"/>
      <c r="E41" s="1202"/>
      <c r="F41" s="1202"/>
      <c r="G41" s="1202"/>
      <c r="H41" s="1202"/>
      <c r="I41" s="1202"/>
      <c r="J41" s="1203"/>
    </row>
    <row r="42" spans="2:10" s="568" customFormat="1" ht="16.5" customHeight="1">
      <c r="B42" s="568" t="s">
        <v>573</v>
      </c>
      <c r="C42" s="1201"/>
      <c r="D42" s="1202"/>
      <c r="E42" s="1202"/>
      <c r="F42" s="1202"/>
      <c r="G42" s="1202"/>
      <c r="H42" s="1202"/>
      <c r="I42" s="1202"/>
      <c r="J42" s="1203"/>
    </row>
    <row r="43" spans="2:10" s="568" customFormat="1" ht="16.5" customHeight="1">
      <c r="B43" s="568" t="s">
        <v>574</v>
      </c>
      <c r="C43" s="1201"/>
      <c r="D43" s="1202"/>
      <c r="E43" s="1202"/>
      <c r="F43" s="1202"/>
      <c r="G43" s="1202"/>
      <c r="H43" s="1202"/>
      <c r="I43" s="1202"/>
      <c r="J43" s="1203"/>
    </row>
    <row r="44" spans="2:10" s="568" customFormat="1" ht="32.25" customHeight="1">
      <c r="B44" s="568" t="s">
        <v>575</v>
      </c>
      <c r="C44" s="1183"/>
      <c r="D44" s="1184"/>
      <c r="E44" s="1184"/>
      <c r="F44" s="1184"/>
      <c r="G44" s="1184"/>
      <c r="H44" s="1184"/>
      <c r="I44" s="1184"/>
      <c r="J44" s="1185"/>
    </row>
    <row r="45" spans="2:10" s="568" customFormat="1" ht="14">
      <c r="C45" s="576"/>
      <c r="D45" s="576"/>
      <c r="E45" s="576"/>
      <c r="F45" s="576"/>
      <c r="G45" s="576"/>
      <c r="H45" s="576"/>
      <c r="I45" s="576"/>
      <c r="J45" s="576"/>
    </row>
    <row r="46" spans="2:10" s="568" customFormat="1" ht="15" customHeight="1">
      <c r="B46" s="571">
        <v>6</v>
      </c>
      <c r="C46" s="576"/>
      <c r="D46" s="576"/>
      <c r="E46" s="576"/>
      <c r="F46" s="576"/>
      <c r="G46" s="576"/>
      <c r="H46" s="576"/>
      <c r="I46" s="576"/>
      <c r="J46" s="576"/>
    </row>
    <row r="47" spans="2:10" s="568" customFormat="1" ht="16.5" customHeight="1">
      <c r="B47" s="568" t="s">
        <v>572</v>
      </c>
      <c r="C47" s="1201"/>
      <c r="D47" s="1202"/>
      <c r="E47" s="1202"/>
      <c r="F47" s="1202"/>
      <c r="G47" s="1202"/>
      <c r="H47" s="1202"/>
      <c r="I47" s="1202"/>
      <c r="J47" s="1203"/>
    </row>
    <row r="48" spans="2:10" s="568" customFormat="1" ht="16.5" customHeight="1">
      <c r="B48" s="568" t="s">
        <v>573</v>
      </c>
      <c r="C48" s="1201"/>
      <c r="D48" s="1202"/>
      <c r="E48" s="1202"/>
      <c r="F48" s="1202"/>
      <c r="G48" s="1202"/>
      <c r="H48" s="1202"/>
      <c r="I48" s="1202"/>
      <c r="J48" s="1203"/>
    </row>
    <row r="49" spans="2:10" s="568" customFormat="1" ht="16.5" customHeight="1">
      <c r="B49" s="568" t="s">
        <v>574</v>
      </c>
      <c r="C49" s="1201"/>
      <c r="D49" s="1202"/>
      <c r="E49" s="1202"/>
      <c r="F49" s="1202"/>
      <c r="G49" s="1202"/>
      <c r="H49" s="1202"/>
      <c r="I49" s="1202"/>
      <c r="J49" s="1203"/>
    </row>
    <row r="50" spans="2:10" s="568" customFormat="1" ht="32.25" customHeight="1">
      <c r="B50" s="568" t="s">
        <v>575</v>
      </c>
      <c r="C50" s="1183"/>
      <c r="D50" s="1184"/>
      <c r="E50" s="1184"/>
      <c r="F50" s="1184"/>
      <c r="G50" s="1184"/>
      <c r="H50" s="1184"/>
      <c r="I50" s="1184"/>
      <c r="J50" s="1185"/>
    </row>
    <row r="51" spans="2:10" s="568" customFormat="1" ht="14">
      <c r="C51" s="576"/>
      <c r="D51" s="576"/>
      <c r="E51" s="576"/>
      <c r="F51" s="576"/>
      <c r="G51" s="576"/>
      <c r="H51" s="576"/>
      <c r="I51" s="576"/>
      <c r="J51" s="576"/>
    </row>
    <row r="52" spans="2:10" s="568" customFormat="1" ht="15" customHeight="1">
      <c r="B52" s="571">
        <v>7</v>
      </c>
      <c r="C52" s="576"/>
      <c r="D52" s="576"/>
      <c r="E52" s="576"/>
      <c r="F52" s="576"/>
      <c r="G52" s="576"/>
      <c r="H52" s="576"/>
      <c r="I52" s="576"/>
      <c r="J52" s="576"/>
    </row>
    <row r="53" spans="2:10" s="568" customFormat="1" ht="16.5" customHeight="1">
      <c r="B53" s="568" t="s">
        <v>572</v>
      </c>
      <c r="C53" s="1201"/>
      <c r="D53" s="1202"/>
      <c r="E53" s="1202"/>
      <c r="F53" s="1202"/>
      <c r="G53" s="1202"/>
      <c r="H53" s="1202"/>
      <c r="I53" s="1202"/>
      <c r="J53" s="1203"/>
    </row>
    <row r="54" spans="2:10" s="568" customFormat="1" ht="16.5" customHeight="1">
      <c r="B54" s="568" t="s">
        <v>573</v>
      </c>
      <c r="C54" s="1201"/>
      <c r="D54" s="1202"/>
      <c r="E54" s="1202"/>
      <c r="F54" s="1202"/>
      <c r="G54" s="1202"/>
      <c r="H54" s="1202"/>
      <c r="I54" s="1202"/>
      <c r="J54" s="1203"/>
    </row>
    <row r="55" spans="2:10" s="568" customFormat="1" ht="16.5" customHeight="1">
      <c r="B55" s="568" t="s">
        <v>574</v>
      </c>
      <c r="C55" s="1201"/>
      <c r="D55" s="1202"/>
      <c r="E55" s="1202"/>
      <c r="F55" s="1202"/>
      <c r="G55" s="1202"/>
      <c r="H55" s="1202"/>
      <c r="I55" s="1202"/>
      <c r="J55" s="1203"/>
    </row>
    <row r="56" spans="2:10" s="568" customFormat="1" ht="32.25" customHeight="1">
      <c r="B56" s="568" t="s">
        <v>575</v>
      </c>
      <c r="C56" s="1183"/>
      <c r="D56" s="1184"/>
      <c r="E56" s="1184"/>
      <c r="F56" s="1184"/>
      <c r="G56" s="1184"/>
      <c r="H56" s="1184"/>
      <c r="I56" s="1184"/>
      <c r="J56" s="1185"/>
    </row>
    <row r="57" spans="2:10" s="568" customFormat="1" ht="14">
      <c r="C57" s="576"/>
      <c r="D57" s="576"/>
      <c r="E57" s="576"/>
      <c r="F57" s="576"/>
      <c r="G57" s="576"/>
      <c r="H57" s="576"/>
      <c r="I57" s="576"/>
      <c r="J57" s="576"/>
    </row>
    <row r="58" spans="2:10" s="568" customFormat="1" ht="15" customHeight="1">
      <c r="B58" s="571">
        <v>8</v>
      </c>
      <c r="C58" s="576"/>
      <c r="D58" s="576"/>
      <c r="E58" s="576"/>
      <c r="F58" s="576"/>
      <c r="G58" s="576"/>
      <c r="H58" s="576"/>
      <c r="I58" s="576"/>
      <c r="J58" s="576"/>
    </row>
    <row r="59" spans="2:10" s="568" customFormat="1" ht="16.5" customHeight="1">
      <c r="B59" s="568" t="s">
        <v>572</v>
      </c>
      <c r="C59" s="1201"/>
      <c r="D59" s="1202"/>
      <c r="E59" s="1202"/>
      <c r="F59" s="1202"/>
      <c r="G59" s="1202"/>
      <c r="H59" s="1202"/>
      <c r="I59" s="1202"/>
      <c r="J59" s="1203"/>
    </row>
    <row r="60" spans="2:10" s="568" customFormat="1" ht="16.5" customHeight="1">
      <c r="B60" s="568" t="s">
        <v>573</v>
      </c>
      <c r="C60" s="1201"/>
      <c r="D60" s="1202"/>
      <c r="E60" s="1202"/>
      <c r="F60" s="1202"/>
      <c r="G60" s="1202"/>
      <c r="H60" s="1202"/>
      <c r="I60" s="1202"/>
      <c r="J60" s="1203"/>
    </row>
    <row r="61" spans="2:10" s="568" customFormat="1" ht="16.5" customHeight="1">
      <c r="B61" s="568" t="s">
        <v>574</v>
      </c>
      <c r="C61" s="1201"/>
      <c r="D61" s="1202"/>
      <c r="E61" s="1202"/>
      <c r="F61" s="1202"/>
      <c r="G61" s="1202"/>
      <c r="H61" s="1202"/>
      <c r="I61" s="1202"/>
      <c r="J61" s="1203"/>
    </row>
    <row r="62" spans="2:10" s="568" customFormat="1" ht="32.25" customHeight="1">
      <c r="B62" s="568" t="s">
        <v>575</v>
      </c>
      <c r="C62" s="1183"/>
      <c r="D62" s="1184"/>
      <c r="E62" s="1184"/>
      <c r="F62" s="1184"/>
      <c r="G62" s="1184"/>
      <c r="H62" s="1184"/>
      <c r="I62" s="1184"/>
      <c r="J62" s="1185"/>
    </row>
    <row r="63" spans="2:10" s="568" customFormat="1" ht="14">
      <c r="C63" s="576"/>
      <c r="D63" s="576"/>
      <c r="E63" s="576"/>
      <c r="F63" s="576"/>
      <c r="G63" s="576"/>
      <c r="H63" s="576"/>
      <c r="I63" s="576"/>
      <c r="J63" s="576"/>
    </row>
    <row r="64" spans="2:10" s="568" customFormat="1" ht="15" customHeight="1">
      <c r="B64" s="571">
        <v>9</v>
      </c>
      <c r="C64" s="576"/>
      <c r="D64" s="576"/>
      <c r="E64" s="576"/>
      <c r="F64" s="576"/>
      <c r="G64" s="576"/>
      <c r="H64" s="576"/>
      <c r="I64" s="576"/>
      <c r="J64" s="576"/>
    </row>
    <row r="65" spans="2:10" s="568" customFormat="1" ht="16.5" customHeight="1">
      <c r="B65" s="568" t="s">
        <v>572</v>
      </c>
      <c r="C65" s="1201"/>
      <c r="D65" s="1202"/>
      <c r="E65" s="1202"/>
      <c r="F65" s="1202"/>
      <c r="G65" s="1202"/>
      <c r="H65" s="1202"/>
      <c r="I65" s="1202"/>
      <c r="J65" s="1203"/>
    </row>
    <row r="66" spans="2:10" s="568" customFormat="1" ht="16.5" customHeight="1">
      <c r="B66" s="568" t="s">
        <v>573</v>
      </c>
      <c r="C66" s="1201"/>
      <c r="D66" s="1202"/>
      <c r="E66" s="1202"/>
      <c r="F66" s="1202"/>
      <c r="G66" s="1202"/>
      <c r="H66" s="1202"/>
      <c r="I66" s="1202"/>
      <c r="J66" s="1203"/>
    </row>
    <row r="67" spans="2:10" s="568" customFormat="1" ht="16.5" customHeight="1">
      <c r="B67" s="568" t="s">
        <v>574</v>
      </c>
      <c r="C67" s="1201"/>
      <c r="D67" s="1202"/>
      <c r="E67" s="1202"/>
      <c r="F67" s="1202"/>
      <c r="G67" s="1202"/>
      <c r="H67" s="1202"/>
      <c r="I67" s="1202"/>
      <c r="J67" s="1203"/>
    </row>
    <row r="68" spans="2:10" s="568" customFormat="1" ht="32.25" customHeight="1">
      <c r="B68" s="568" t="s">
        <v>575</v>
      </c>
      <c r="C68" s="1183"/>
      <c r="D68" s="1184"/>
      <c r="E68" s="1184"/>
      <c r="F68" s="1184"/>
      <c r="G68" s="1184"/>
      <c r="H68" s="1184"/>
      <c r="I68" s="1184"/>
      <c r="J68" s="1185"/>
    </row>
    <row r="69" spans="2:10" s="568" customFormat="1" ht="14">
      <c r="C69" s="576"/>
      <c r="D69" s="576"/>
      <c r="E69" s="576"/>
      <c r="F69" s="576"/>
      <c r="G69" s="576"/>
      <c r="H69" s="576"/>
      <c r="I69" s="576"/>
      <c r="J69" s="576"/>
    </row>
    <row r="70" spans="2:10" s="568" customFormat="1" ht="15" customHeight="1">
      <c r="B70" s="571">
        <v>10</v>
      </c>
      <c r="C70" s="576"/>
      <c r="D70" s="576"/>
      <c r="E70" s="576"/>
      <c r="F70" s="576"/>
      <c r="G70" s="576"/>
      <c r="H70" s="576"/>
      <c r="I70" s="576"/>
      <c r="J70" s="576"/>
    </row>
    <row r="71" spans="2:10" s="568" customFormat="1" ht="16.5" customHeight="1">
      <c r="B71" s="568" t="s">
        <v>572</v>
      </c>
      <c r="C71" s="1201"/>
      <c r="D71" s="1202"/>
      <c r="E71" s="1202"/>
      <c r="F71" s="1202"/>
      <c r="G71" s="1202"/>
      <c r="H71" s="1202"/>
      <c r="I71" s="1202"/>
      <c r="J71" s="1203"/>
    </row>
    <row r="72" spans="2:10" s="568" customFormat="1" ht="16.5" customHeight="1">
      <c r="B72" s="568" t="s">
        <v>573</v>
      </c>
      <c r="C72" s="1201"/>
      <c r="D72" s="1202"/>
      <c r="E72" s="1202"/>
      <c r="F72" s="1202"/>
      <c r="G72" s="1202"/>
      <c r="H72" s="1202"/>
      <c r="I72" s="1202"/>
      <c r="J72" s="1203"/>
    </row>
    <row r="73" spans="2:10" s="568" customFormat="1" ht="16.5" customHeight="1">
      <c r="B73" s="568" t="s">
        <v>574</v>
      </c>
      <c r="C73" s="1201"/>
      <c r="D73" s="1202"/>
      <c r="E73" s="1202"/>
      <c r="F73" s="1202"/>
      <c r="G73" s="1202"/>
      <c r="H73" s="1202"/>
      <c r="I73" s="1202"/>
      <c r="J73" s="1203"/>
    </row>
    <row r="74" spans="2:10" s="568" customFormat="1" ht="32.25" customHeight="1">
      <c r="B74" s="568" t="s">
        <v>575</v>
      </c>
      <c r="C74" s="1183"/>
      <c r="D74" s="1184"/>
      <c r="E74" s="1184"/>
      <c r="F74" s="1184"/>
      <c r="G74" s="1184"/>
      <c r="H74" s="1184"/>
      <c r="I74" s="1184"/>
      <c r="J74" s="1185"/>
    </row>
    <row r="75" spans="2:10" s="568" customFormat="1" ht="14"/>
    <row r="76" spans="2:10" s="568" customFormat="1" ht="14">
      <c r="B76" s="568" t="s">
        <v>576</v>
      </c>
    </row>
    <row r="77" spans="2:10" s="568" customFormat="1" ht="14"/>
    <row r="78" spans="2:10" s="568" customFormat="1" ht="14"/>
    <row r="79" spans="2:10" s="568" customFormat="1" ht="14"/>
    <row r="80" spans="2:10" s="568" customFormat="1" ht="14"/>
    <row r="81" s="568" customFormat="1" ht="14"/>
    <row r="82" s="568" customFormat="1" ht="14"/>
    <row r="83" s="568" customFormat="1" ht="14"/>
    <row r="84" s="568" customFormat="1" ht="14"/>
    <row r="85" s="568" customFormat="1" ht="14"/>
    <row r="86" s="568" customFormat="1" ht="14"/>
    <row r="87" s="568" customFormat="1" ht="14"/>
    <row r="88" s="568" customFormat="1" ht="14"/>
    <row r="89" s="568" customFormat="1" ht="14"/>
    <row r="90" s="568" customFormat="1" ht="14"/>
    <row r="91" s="568" customFormat="1" ht="14"/>
    <row r="92" s="568" customFormat="1" ht="14"/>
    <row r="93" s="568" customFormat="1" ht="14"/>
    <row r="94" s="568" customFormat="1" ht="14"/>
    <row r="95" s="568" customFormat="1" ht="14"/>
    <row r="96" s="568" customFormat="1" ht="14"/>
    <row r="97" s="568" customFormat="1" ht="14"/>
    <row r="98" s="568" customFormat="1" ht="14"/>
    <row r="99" s="568" customFormat="1" ht="14"/>
    <row r="100" s="568" customFormat="1" ht="14"/>
    <row r="101" s="568" customFormat="1" ht="14"/>
    <row r="102" s="568" customFormat="1" ht="14"/>
    <row r="103" s="568" customFormat="1" ht="14"/>
    <row r="104" s="568" customFormat="1" ht="14"/>
    <row r="105" s="568" customFormat="1" ht="14"/>
    <row r="106" s="568" customFormat="1" ht="14"/>
    <row r="107" s="568" customFormat="1" ht="14"/>
    <row r="108" s="568" customFormat="1" ht="14"/>
    <row r="109" s="568" customFormat="1" ht="14"/>
    <row r="110" s="568" customFormat="1" ht="14"/>
    <row r="111" s="568" customFormat="1" ht="14"/>
    <row r="112" s="568" customFormat="1" ht="14"/>
    <row r="113" s="568" customFormat="1" ht="14"/>
    <row r="114" s="568" customFormat="1" ht="14"/>
    <row r="115" s="568" customFormat="1" ht="14"/>
    <row r="116" s="568" customFormat="1" ht="14"/>
    <row r="117" s="568" customFormat="1" ht="14"/>
    <row r="118" s="568" customFormat="1" ht="14"/>
    <row r="119" s="568" customFormat="1" ht="14"/>
    <row r="120" s="568" customFormat="1" ht="14"/>
    <row r="121" s="568" customFormat="1" ht="14"/>
    <row r="122" s="568" customFormat="1" ht="14"/>
    <row r="123" s="568" customFormat="1" ht="14"/>
    <row r="124" s="568" customFormat="1" ht="14"/>
    <row r="125" s="568" customFormat="1" ht="14"/>
    <row r="126" s="568" customFormat="1" ht="14"/>
    <row r="127" s="568" customFormat="1" ht="14"/>
    <row r="128" s="568" customFormat="1" ht="14"/>
    <row r="129" s="568" customFormat="1" ht="14"/>
    <row r="130" s="568" customFormat="1" ht="14"/>
    <row r="131" s="568" customFormat="1" ht="14"/>
    <row r="132" s="568" customFormat="1" ht="14"/>
    <row r="133" s="568" customFormat="1" ht="14"/>
    <row r="134" s="568" customFormat="1" ht="14"/>
    <row r="135" s="568" customFormat="1" ht="14"/>
    <row r="136" s="568" customFormat="1" ht="14"/>
    <row r="137" s="568" customFormat="1" ht="14"/>
    <row r="138" s="568" customFormat="1" ht="14"/>
    <row r="139" s="568" customFormat="1" ht="14"/>
    <row r="140" s="568" customFormat="1" ht="14"/>
    <row r="141" s="568" customFormat="1" ht="14"/>
    <row r="142" s="568" customFormat="1" ht="14"/>
    <row r="143" s="568" customFormat="1" ht="14"/>
    <row r="144" s="568" customFormat="1" ht="14"/>
    <row r="145" s="568" customFormat="1" ht="14"/>
    <row r="146" s="568" customFormat="1" ht="14"/>
    <row r="147" s="568" customFormat="1" ht="14"/>
    <row r="148" s="568" customFormat="1" ht="14"/>
    <row r="149" s="568" customFormat="1" ht="14"/>
    <row r="150" s="568" customFormat="1" ht="14"/>
    <row r="151" s="568" customFormat="1" ht="14"/>
    <row r="152" s="568" customFormat="1" ht="14"/>
    <row r="153" s="568" customFormat="1" ht="14"/>
    <row r="154" s="568" customFormat="1" ht="14"/>
    <row r="155" s="568" customFormat="1" ht="14"/>
    <row r="156" s="568" customFormat="1" ht="14"/>
    <row r="157" s="568" customFormat="1" ht="14"/>
    <row r="158" s="568" customFormat="1" ht="14"/>
    <row r="159" s="568" customFormat="1" ht="14"/>
    <row r="160" s="568" customFormat="1" ht="14"/>
    <row r="161" s="568" customFormat="1" ht="14"/>
    <row r="162" s="568" customFormat="1" ht="14"/>
    <row r="163" s="568" customFormat="1" ht="14"/>
    <row r="164" s="568" customFormat="1" ht="14"/>
    <row r="165" s="568" customFormat="1" ht="14"/>
    <row r="166" s="568" customFormat="1" ht="14"/>
    <row r="167" s="568" customFormat="1" ht="14"/>
    <row r="168" s="568" customFormat="1" ht="14"/>
    <row r="169" s="568" customFormat="1" ht="14"/>
    <row r="170" s="568" customFormat="1" ht="14"/>
    <row r="171" s="568" customFormat="1" ht="14"/>
    <row r="172" s="568" customFormat="1" ht="14"/>
    <row r="173" s="568" customFormat="1" ht="14"/>
    <row r="174" s="568" customFormat="1" ht="14"/>
    <row r="175" s="568" customFormat="1" ht="14"/>
    <row r="176" s="568" customFormat="1" ht="14"/>
    <row r="177" s="568" customFormat="1" ht="14"/>
    <row r="178" s="568" customFormat="1" ht="14"/>
    <row r="179" s="568" customFormat="1" ht="14"/>
    <row r="180" s="568" customFormat="1" ht="14"/>
    <row r="181" s="568" customFormat="1" ht="14"/>
    <row r="182" s="568" customFormat="1" ht="14"/>
    <row r="183" s="568" customFormat="1" ht="14"/>
    <row r="184" s="568" customFormat="1" ht="14"/>
    <row r="185" s="568" customFormat="1" ht="14"/>
    <row r="186" s="568" customFormat="1" ht="14"/>
    <row r="187" s="568" customFormat="1" ht="14"/>
    <row r="188" s="568" customFormat="1" ht="14"/>
    <row r="189" s="568" customFormat="1" ht="14"/>
    <row r="190" s="568" customFormat="1" ht="14"/>
    <row r="191" s="568" customFormat="1" ht="14"/>
    <row r="192" s="568" customFormat="1" ht="14"/>
    <row r="193" s="568" customFormat="1" ht="14"/>
    <row r="194" s="568" customFormat="1" ht="14"/>
    <row r="195" s="568" customFormat="1" ht="14"/>
    <row r="196" s="568" customFormat="1" ht="14"/>
    <row r="197" s="568" customFormat="1" ht="14"/>
    <row r="198" s="568" customFormat="1" ht="14"/>
    <row r="199" s="568" customFormat="1" ht="14"/>
    <row r="200" s="568" customFormat="1" ht="14"/>
    <row r="201" s="568" customFormat="1" ht="14"/>
    <row r="202" s="568" customFormat="1" ht="14"/>
    <row r="203" s="568" customFormat="1" ht="14"/>
    <row r="204" s="568" customFormat="1" ht="14"/>
    <row r="205" s="568" customFormat="1" ht="14"/>
    <row r="206" s="568" customFormat="1" ht="14"/>
    <row r="207" s="568" customFormat="1" ht="14"/>
    <row r="208" s="568" customFormat="1" ht="14"/>
    <row r="209" s="568" customFormat="1" ht="14"/>
    <row r="210" s="568" customFormat="1" ht="14"/>
    <row r="211" s="568" customFormat="1" ht="14"/>
    <row r="212" s="568" customFormat="1" ht="14"/>
    <row r="213" s="568" customFormat="1" ht="14"/>
    <row r="214" s="568" customFormat="1" ht="14"/>
    <row r="215" s="568" customFormat="1" ht="14"/>
    <row r="216" s="568" customFormat="1" ht="14"/>
    <row r="217" s="568" customFormat="1" ht="14"/>
    <row r="218" s="568" customFormat="1" ht="14"/>
    <row r="219" s="568" customFormat="1" ht="14"/>
    <row r="220" s="568" customFormat="1" ht="14"/>
    <row r="221" s="568" customFormat="1" ht="14"/>
    <row r="222" s="568" customFormat="1" ht="14"/>
    <row r="223" s="568" customFormat="1" ht="14"/>
    <row r="224" s="568" customFormat="1" ht="14"/>
    <row r="225" s="568" customFormat="1" ht="14"/>
    <row r="226" s="568" customFormat="1" ht="14"/>
    <row r="227" s="568" customFormat="1" ht="14"/>
    <row r="228" s="568" customFormat="1" ht="14"/>
    <row r="229" s="568" customFormat="1" ht="14"/>
    <row r="230" s="568" customFormat="1" ht="14"/>
    <row r="231" s="568" customFormat="1" ht="14"/>
    <row r="232" s="568" customFormat="1" ht="14"/>
    <row r="233" s="568" customFormat="1" ht="14"/>
    <row r="234" s="568" customFormat="1" ht="14"/>
    <row r="235" s="568" customFormat="1" ht="14"/>
    <row r="236" s="568" customFormat="1" ht="14"/>
    <row r="237" s="568" customFormat="1" ht="14"/>
    <row r="238" s="568" customFormat="1" ht="14"/>
    <row r="239" s="568" customFormat="1" ht="14"/>
    <row r="240" s="568" customFormat="1" ht="14"/>
    <row r="241" s="568" customFormat="1" ht="14"/>
    <row r="242" s="568" customFormat="1" ht="14"/>
    <row r="243" s="568" customFormat="1" ht="14"/>
    <row r="244" s="568" customFormat="1" ht="14"/>
    <row r="245" s="568" customFormat="1" ht="14"/>
    <row r="246" s="568" customFormat="1" ht="14"/>
    <row r="247" s="568" customFormat="1" ht="14"/>
    <row r="248" s="568" customFormat="1" ht="14"/>
    <row r="249" s="568" customFormat="1" ht="14"/>
    <row r="250" s="568" customFormat="1" ht="14"/>
    <row r="251" s="568" customFormat="1" ht="14"/>
    <row r="252" s="568" customFormat="1" ht="14"/>
    <row r="253" s="568" customFormat="1" ht="14"/>
    <row r="254" s="568" customFormat="1" ht="14"/>
    <row r="255" s="568" customFormat="1" ht="14"/>
    <row r="256" s="568" customFormat="1" ht="14"/>
    <row r="257" s="568" customFormat="1" ht="14"/>
    <row r="258" s="568" customFormat="1" ht="14"/>
    <row r="259" s="568" customFormat="1" ht="14"/>
    <row r="260" s="568" customFormat="1" ht="14"/>
    <row r="261" s="568" customFormat="1" ht="14"/>
    <row r="262" s="568" customFormat="1" ht="14"/>
    <row r="263" s="568" customFormat="1" ht="14"/>
    <row r="264" s="568" customFormat="1" ht="14"/>
    <row r="265" s="568" customFormat="1" ht="14"/>
    <row r="266" s="568" customFormat="1" ht="14"/>
    <row r="267" s="568" customFormat="1" ht="14"/>
    <row r="268" s="568" customFormat="1" ht="14"/>
    <row r="269" s="568" customFormat="1" ht="14"/>
    <row r="270" s="568" customFormat="1" ht="14"/>
    <row r="271" s="568" customFormat="1" ht="14"/>
    <row r="272" s="568" customFormat="1" ht="14"/>
    <row r="273" s="568" customFormat="1" ht="14"/>
    <row r="274" s="568" customFormat="1" ht="14"/>
    <row r="275" s="568" customFormat="1" ht="14"/>
    <row r="276" s="568" customFormat="1" ht="14"/>
    <row r="277" s="568" customFormat="1" ht="14"/>
    <row r="278" s="568" customFormat="1" ht="14"/>
    <row r="279" s="568" customFormat="1" ht="14"/>
    <row r="280" s="568" customFormat="1" ht="14"/>
    <row r="281" s="568" customFormat="1" ht="14"/>
    <row r="282" s="568" customFormat="1" ht="14"/>
    <row r="283" s="568" customFormat="1" ht="14"/>
    <row r="284" s="568" customFormat="1" ht="14"/>
    <row r="285" s="568" customFormat="1" ht="14"/>
    <row r="286" s="568" customFormat="1" ht="14"/>
    <row r="287" s="568" customFormat="1" ht="14"/>
    <row r="288" s="568" customFormat="1" ht="14"/>
    <row r="289" s="568" customFormat="1" ht="14"/>
    <row r="290" s="568" customFormat="1" ht="14"/>
    <row r="291" s="568" customFormat="1" ht="14"/>
    <row r="292" s="568" customFormat="1" ht="14"/>
    <row r="293" s="568" customFormat="1" ht="14"/>
    <row r="294" s="568" customFormat="1" ht="14"/>
    <row r="295" s="568" customFormat="1" ht="14"/>
    <row r="296" s="568" customFormat="1" ht="14"/>
    <row r="297" s="568" customFormat="1" ht="14"/>
    <row r="298" s="568" customFormat="1" ht="14"/>
    <row r="299" s="568" customFormat="1" ht="14"/>
    <row r="300" s="568" customFormat="1" ht="14"/>
    <row r="301" s="568" customFormat="1" ht="14"/>
    <row r="302" s="568" customFormat="1" ht="14"/>
    <row r="303" s="568" customFormat="1" ht="14"/>
    <row r="304" s="568" customFormat="1" ht="14"/>
    <row r="305" s="568" customFormat="1" ht="14"/>
    <row r="306" s="568" customFormat="1" ht="14"/>
    <row r="307" s="568" customFormat="1" ht="14"/>
    <row r="308" s="568" customFormat="1" ht="14"/>
    <row r="309" s="568" customFormat="1" ht="14"/>
    <row r="310" s="568" customFormat="1" ht="14"/>
    <row r="311" s="568" customFormat="1" ht="14"/>
    <row r="312" s="568" customFormat="1" ht="14"/>
    <row r="313" s="568" customFormat="1" ht="14"/>
    <row r="314" s="568" customFormat="1" ht="14"/>
    <row r="315" s="568" customFormat="1" ht="14"/>
    <row r="316" s="568" customFormat="1" ht="14"/>
    <row r="317" s="568" customFormat="1" ht="14"/>
  </sheetData>
  <mergeCells count="49">
    <mergeCell ref="C74:J74"/>
    <mergeCell ref="C59:J59"/>
    <mergeCell ref="C60:J60"/>
    <mergeCell ref="C61:J61"/>
    <mergeCell ref="C62:J62"/>
    <mergeCell ref="C65:J65"/>
    <mergeCell ref="C66:J66"/>
    <mergeCell ref="C67:J67"/>
    <mergeCell ref="C68:J68"/>
    <mergeCell ref="C71:J71"/>
    <mergeCell ref="C72:J72"/>
    <mergeCell ref="C73:J73"/>
    <mergeCell ref="C56:J56"/>
    <mergeCell ref="C41:J41"/>
    <mergeCell ref="C42:J42"/>
    <mergeCell ref="C43:J43"/>
    <mergeCell ref="C44:J44"/>
    <mergeCell ref="C47:J47"/>
    <mergeCell ref="C48:J48"/>
    <mergeCell ref="C49:J49"/>
    <mergeCell ref="C50:J50"/>
    <mergeCell ref="C53:J53"/>
    <mergeCell ref="C54:J54"/>
    <mergeCell ref="C55:J55"/>
    <mergeCell ref="C38:J38"/>
    <mergeCell ref="C23:J23"/>
    <mergeCell ref="C24:J24"/>
    <mergeCell ref="C25:J25"/>
    <mergeCell ref="C26:J26"/>
    <mergeCell ref="C29:J29"/>
    <mergeCell ref="C30:J30"/>
    <mergeCell ref="C31:J31"/>
    <mergeCell ref="C32:J32"/>
    <mergeCell ref="C35:J35"/>
    <mergeCell ref="C36:J36"/>
    <mergeCell ref="C37:J37"/>
    <mergeCell ref="C20:J20"/>
    <mergeCell ref="G7:J7"/>
    <mergeCell ref="G8:J8"/>
    <mergeCell ref="G9:J9"/>
    <mergeCell ref="B11:C11"/>
    <mergeCell ref="D11:J11"/>
    <mergeCell ref="B12:C12"/>
    <mergeCell ref="D12:J12"/>
    <mergeCell ref="B14:C14"/>
    <mergeCell ref="D14:J14"/>
    <mergeCell ref="C17:J17"/>
    <mergeCell ref="C18:J18"/>
    <mergeCell ref="C19:J19"/>
  </mergeCells>
  <phoneticPr fontId="13"/>
  <conditionalFormatting sqref="D13:J13">
    <cfRule type="containsText" dxfId="1" priority="1" operator="containsText" text="要入力">
      <formula>NOT(ISERROR(SEARCH("要入力",D13)))</formula>
    </cfRule>
  </conditionalFormatting>
  <pageMargins left="0.70866141732283472" right="0.70866141732283472" top="0.74803149606299213" bottom="0.74803149606299213" header="0.31496062992125984" footer="0.31496062992125984"/>
  <pageSetup paperSize="9" scale="78" orientation="portrait" r:id="rId1"/>
  <headerFooter scaleWithDoc="0">
    <oddFooter>&amp;R整理番号：</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73F51-7A9A-42CB-9F46-F833B9B62613}">
  <dimension ref="B2:L214"/>
  <sheetViews>
    <sheetView view="pageBreakPreview" zoomScaleNormal="100" zoomScaleSheetLayoutView="100" workbookViewId="0"/>
  </sheetViews>
  <sheetFormatPr defaultColWidth="9" defaultRowHeight="13"/>
  <cols>
    <col min="1" max="1" width="3.33203125" style="577" customWidth="1"/>
    <col min="2" max="2" width="10.75" style="577" customWidth="1"/>
    <col min="3" max="10" width="10" style="577" customWidth="1"/>
    <col min="11" max="11" width="3.5" style="577" customWidth="1"/>
    <col min="12" max="16384" width="9" style="577"/>
  </cols>
  <sheetData>
    <row r="2" spans="2:12" ht="19">
      <c r="F2" s="578" t="s">
        <v>598</v>
      </c>
      <c r="J2" s="579"/>
    </row>
    <row r="3" spans="2:12" ht="26.25" customHeight="1">
      <c r="F3" s="578" t="s">
        <v>564</v>
      </c>
      <c r="J3" s="579"/>
    </row>
    <row r="4" spans="2:12" ht="15" customHeight="1">
      <c r="D4" s="1193"/>
      <c r="E4" s="1193"/>
      <c r="F4" s="1193"/>
      <c r="G4" s="1193"/>
      <c r="H4" s="1193"/>
    </row>
    <row r="5" spans="2:12" ht="15" customHeight="1">
      <c r="B5" s="567" t="s">
        <v>565</v>
      </c>
    </row>
    <row r="6" spans="2:12" ht="15" customHeight="1"/>
    <row r="7" spans="2:12" s="567" customFormat="1" ht="15" customHeight="1">
      <c r="F7" s="569" t="s">
        <v>566</v>
      </c>
      <c r="G7" s="1204" t="s">
        <v>621</v>
      </c>
      <c r="H7" s="1205"/>
      <c r="I7" s="1205"/>
      <c r="J7" s="1206"/>
    </row>
    <row r="8" spans="2:12" s="567" customFormat="1" ht="15" customHeight="1">
      <c r="F8" s="569" t="s">
        <v>567</v>
      </c>
      <c r="G8" s="1204" t="s">
        <v>577</v>
      </c>
      <c r="H8" s="1205"/>
      <c r="I8" s="1205"/>
      <c r="J8" s="1206"/>
    </row>
    <row r="9" spans="2:12" s="567" customFormat="1" ht="15" customHeight="1">
      <c r="F9" s="569" t="s">
        <v>568</v>
      </c>
      <c r="G9" s="1204" t="s">
        <v>578</v>
      </c>
      <c r="H9" s="1205"/>
      <c r="I9" s="1205"/>
      <c r="J9" s="1206"/>
    </row>
    <row r="10" spans="2:12" s="567" customFormat="1" ht="15" customHeight="1"/>
    <row r="11" spans="2:12" s="567" customFormat="1" ht="15" customHeight="1">
      <c r="B11" s="1193" t="s">
        <v>579</v>
      </c>
      <c r="C11" s="1193"/>
      <c r="D11" s="1204" t="s">
        <v>590</v>
      </c>
      <c r="E11" s="1205"/>
      <c r="F11" s="1205"/>
      <c r="G11" s="1205"/>
      <c r="H11" s="1205"/>
      <c r="I11" s="1205"/>
      <c r="J11" s="1206"/>
    </row>
    <row r="12" spans="2:12" s="567" customFormat="1" ht="15" customHeight="1">
      <c r="B12" s="1193" t="s">
        <v>570</v>
      </c>
      <c r="C12" s="1193"/>
      <c r="D12" s="1204" t="s">
        <v>604</v>
      </c>
      <c r="E12" s="1205"/>
      <c r="F12" s="1205"/>
      <c r="G12" s="1205"/>
      <c r="H12" s="1205"/>
      <c r="I12" s="1205"/>
      <c r="J12" s="1206"/>
      <c r="L12" s="570"/>
    </row>
    <row r="13" spans="2:12" s="567" customFormat="1" ht="15" customHeight="1">
      <c r="B13" s="572"/>
      <c r="C13" s="572"/>
      <c r="D13" s="573"/>
      <c r="E13" s="574"/>
      <c r="F13" s="574"/>
      <c r="G13" s="574"/>
      <c r="H13" s="574"/>
      <c r="I13" s="574"/>
      <c r="J13" s="575"/>
      <c r="L13" s="570"/>
    </row>
    <row r="14" spans="2:12" s="567" customFormat="1" ht="30.65" customHeight="1">
      <c r="B14" s="1210" t="s">
        <v>571</v>
      </c>
      <c r="C14" s="1210"/>
      <c r="D14" s="1204" t="s">
        <v>605</v>
      </c>
      <c r="E14" s="1205"/>
      <c r="F14" s="1205"/>
      <c r="G14" s="1205"/>
      <c r="H14" s="1205"/>
      <c r="I14" s="1205"/>
      <c r="J14" s="1206"/>
    </row>
    <row r="15" spans="2:12" s="567" customFormat="1" ht="15" customHeight="1"/>
    <row r="16" spans="2:12" s="567" customFormat="1" ht="15" customHeight="1">
      <c r="B16" s="572">
        <v>1</v>
      </c>
    </row>
    <row r="17" spans="2:10" s="567" customFormat="1" ht="16.5" customHeight="1">
      <c r="B17" s="567" t="s">
        <v>572</v>
      </c>
      <c r="C17" s="1211" t="s">
        <v>607</v>
      </c>
      <c r="D17" s="1212"/>
      <c r="E17" s="1212"/>
      <c r="F17" s="1212"/>
      <c r="G17" s="1212"/>
      <c r="H17" s="1212"/>
      <c r="I17" s="1212"/>
      <c r="J17" s="1213"/>
    </row>
    <row r="18" spans="2:10" s="567" customFormat="1" ht="16.5" customHeight="1">
      <c r="B18" s="567" t="s">
        <v>580</v>
      </c>
      <c r="C18" s="1211" t="s">
        <v>608</v>
      </c>
      <c r="D18" s="1212"/>
      <c r="E18" s="1212"/>
      <c r="F18" s="1212"/>
      <c r="G18" s="1212"/>
      <c r="H18" s="1212"/>
      <c r="I18" s="1212"/>
      <c r="J18" s="1213"/>
    </row>
    <row r="19" spans="2:10" s="567" customFormat="1" ht="16.5" customHeight="1">
      <c r="B19" s="567" t="s">
        <v>581</v>
      </c>
      <c r="C19" s="1211" t="s">
        <v>609</v>
      </c>
      <c r="D19" s="1212"/>
      <c r="E19" s="1212"/>
      <c r="F19" s="1212"/>
      <c r="G19" s="1212"/>
      <c r="H19" s="1212"/>
      <c r="I19" s="1212"/>
      <c r="J19" s="1213"/>
    </row>
    <row r="20" spans="2:10" s="567" customFormat="1" ht="32.25" customHeight="1">
      <c r="B20" s="567" t="s">
        <v>582</v>
      </c>
      <c r="C20" s="1207" t="s">
        <v>583</v>
      </c>
      <c r="D20" s="1208"/>
      <c r="E20" s="1208"/>
      <c r="F20" s="1208"/>
      <c r="G20" s="1208"/>
      <c r="H20" s="1208"/>
      <c r="I20" s="1208"/>
      <c r="J20" s="1209"/>
    </row>
    <row r="21" spans="2:10" s="567" customFormat="1" ht="14">
      <c r="C21" s="580"/>
      <c r="D21" s="580"/>
      <c r="E21" s="580"/>
      <c r="F21" s="580"/>
      <c r="G21" s="580"/>
      <c r="H21" s="580"/>
      <c r="I21" s="580"/>
      <c r="J21" s="580"/>
    </row>
    <row r="22" spans="2:10" s="567" customFormat="1" ht="15" customHeight="1">
      <c r="B22" s="572">
        <v>2</v>
      </c>
      <c r="C22" s="580"/>
      <c r="D22" s="580"/>
      <c r="E22" s="580"/>
      <c r="F22" s="580"/>
      <c r="G22" s="580"/>
      <c r="H22" s="580"/>
      <c r="I22" s="580"/>
      <c r="J22" s="580"/>
    </row>
    <row r="23" spans="2:10" s="567" customFormat="1" ht="16.5" customHeight="1">
      <c r="B23" s="567" t="s">
        <v>572</v>
      </c>
      <c r="C23" s="1211" t="s">
        <v>610</v>
      </c>
      <c r="D23" s="1212"/>
      <c r="E23" s="1212"/>
      <c r="F23" s="1212"/>
      <c r="G23" s="1212"/>
      <c r="H23" s="1212"/>
      <c r="I23" s="1212"/>
      <c r="J23" s="1213"/>
    </row>
    <row r="24" spans="2:10" s="567" customFormat="1" ht="16.5" customHeight="1">
      <c r="B24" s="567" t="s">
        <v>580</v>
      </c>
      <c r="C24" s="1211" t="s">
        <v>611</v>
      </c>
      <c r="D24" s="1212"/>
      <c r="E24" s="1212"/>
      <c r="F24" s="1212"/>
      <c r="G24" s="1212"/>
      <c r="H24" s="1212"/>
      <c r="I24" s="1212"/>
      <c r="J24" s="1213"/>
    </row>
    <row r="25" spans="2:10" s="567" customFormat="1" ht="16.5" customHeight="1">
      <c r="B25" s="567" t="s">
        <v>581</v>
      </c>
      <c r="C25" s="1211" t="s">
        <v>612</v>
      </c>
      <c r="D25" s="1212"/>
      <c r="E25" s="1212"/>
      <c r="F25" s="1212"/>
      <c r="G25" s="1212"/>
      <c r="H25" s="1212"/>
      <c r="I25" s="1212"/>
      <c r="J25" s="1213"/>
    </row>
    <row r="26" spans="2:10" s="567" customFormat="1" ht="32.25" customHeight="1">
      <c r="B26" s="567" t="s">
        <v>582</v>
      </c>
      <c r="C26" s="1207" t="s">
        <v>583</v>
      </c>
      <c r="D26" s="1208"/>
      <c r="E26" s="1208"/>
      <c r="F26" s="1208"/>
      <c r="G26" s="1208"/>
      <c r="H26" s="1208"/>
      <c r="I26" s="1208"/>
      <c r="J26" s="1209"/>
    </row>
    <row r="27" spans="2:10" s="567" customFormat="1" ht="14">
      <c r="C27" s="580"/>
      <c r="D27" s="580"/>
      <c r="E27" s="580"/>
      <c r="F27" s="580"/>
      <c r="G27" s="580"/>
      <c r="H27" s="580"/>
      <c r="I27" s="580"/>
      <c r="J27" s="580"/>
    </row>
    <row r="28" spans="2:10" s="567" customFormat="1" ht="15" customHeight="1">
      <c r="B28" s="572">
        <v>3</v>
      </c>
      <c r="C28" s="580"/>
      <c r="D28" s="580"/>
      <c r="E28" s="580"/>
      <c r="F28" s="580"/>
      <c r="G28" s="580"/>
      <c r="H28" s="580"/>
      <c r="I28" s="580"/>
      <c r="J28" s="580"/>
    </row>
    <row r="29" spans="2:10" s="567" customFormat="1" ht="16.5" customHeight="1">
      <c r="B29" s="567" t="s">
        <v>572</v>
      </c>
      <c r="C29" s="1211" t="s">
        <v>616</v>
      </c>
      <c r="D29" s="1212"/>
      <c r="E29" s="1212"/>
      <c r="F29" s="1212"/>
      <c r="G29" s="1212"/>
      <c r="H29" s="1212"/>
      <c r="I29" s="1212"/>
      <c r="J29" s="1213"/>
    </row>
    <row r="30" spans="2:10" s="567" customFormat="1" ht="16.5" customHeight="1">
      <c r="B30" s="567" t="s">
        <v>580</v>
      </c>
      <c r="C30" s="1211" t="s">
        <v>618</v>
      </c>
      <c r="D30" s="1212"/>
      <c r="E30" s="1212"/>
      <c r="F30" s="1212"/>
      <c r="G30" s="1212"/>
      <c r="H30" s="1212"/>
      <c r="I30" s="1212"/>
      <c r="J30" s="1213"/>
    </row>
    <row r="31" spans="2:10" s="567" customFormat="1" ht="16.5" customHeight="1">
      <c r="B31" s="567" t="s">
        <v>581</v>
      </c>
      <c r="C31" s="1211" t="s">
        <v>617</v>
      </c>
      <c r="D31" s="1212"/>
      <c r="E31" s="1212"/>
      <c r="F31" s="1212"/>
      <c r="G31" s="1212"/>
      <c r="H31" s="1212"/>
      <c r="I31" s="1212"/>
      <c r="J31" s="1213"/>
    </row>
    <row r="32" spans="2:10" s="567" customFormat="1" ht="32.25" customHeight="1">
      <c r="B32" s="567" t="s">
        <v>582</v>
      </c>
      <c r="C32" s="1207" t="s">
        <v>583</v>
      </c>
      <c r="D32" s="1208"/>
      <c r="E32" s="1208"/>
      <c r="F32" s="1208"/>
      <c r="G32" s="1208"/>
      <c r="H32" s="1208"/>
      <c r="I32" s="1208"/>
      <c r="J32" s="1209"/>
    </row>
    <row r="33" spans="2:10" s="567" customFormat="1" ht="14">
      <c r="C33" s="580"/>
      <c r="D33" s="580"/>
      <c r="E33" s="580"/>
      <c r="F33" s="580"/>
      <c r="G33" s="580"/>
      <c r="H33" s="580"/>
      <c r="I33" s="580"/>
      <c r="J33" s="580"/>
    </row>
    <row r="34" spans="2:10" s="567" customFormat="1" ht="15" customHeight="1">
      <c r="B34" s="572">
        <v>4</v>
      </c>
      <c r="C34" s="580"/>
      <c r="D34" s="580"/>
      <c r="E34" s="580"/>
      <c r="F34" s="580"/>
      <c r="G34" s="580"/>
      <c r="H34" s="580"/>
      <c r="I34" s="580"/>
      <c r="J34" s="580"/>
    </row>
    <row r="35" spans="2:10" s="567" customFormat="1" ht="16.5" customHeight="1">
      <c r="B35" s="567" t="s">
        <v>572</v>
      </c>
      <c r="C35" s="1211" t="s">
        <v>613</v>
      </c>
      <c r="D35" s="1212"/>
      <c r="E35" s="1212"/>
      <c r="F35" s="1212"/>
      <c r="G35" s="1212"/>
      <c r="H35" s="1212"/>
      <c r="I35" s="1212"/>
      <c r="J35" s="1213"/>
    </row>
    <row r="36" spans="2:10" s="567" customFormat="1" ht="16.5" customHeight="1">
      <c r="B36" s="567" t="s">
        <v>580</v>
      </c>
      <c r="C36" s="1211" t="s">
        <v>614</v>
      </c>
      <c r="D36" s="1212"/>
      <c r="E36" s="1212"/>
      <c r="F36" s="1212"/>
      <c r="G36" s="1212"/>
      <c r="H36" s="1212"/>
      <c r="I36" s="1212"/>
      <c r="J36" s="1213"/>
    </row>
    <row r="37" spans="2:10" s="567" customFormat="1" ht="16.5" customHeight="1">
      <c r="B37" s="567" t="s">
        <v>581</v>
      </c>
      <c r="C37" s="1211" t="s">
        <v>615</v>
      </c>
      <c r="D37" s="1212"/>
      <c r="E37" s="1212"/>
      <c r="F37" s="1212"/>
      <c r="G37" s="1212"/>
      <c r="H37" s="1212"/>
      <c r="I37" s="1212"/>
      <c r="J37" s="1213"/>
    </row>
    <row r="38" spans="2:10" s="567" customFormat="1" ht="32.25" customHeight="1">
      <c r="B38" s="567" t="s">
        <v>582</v>
      </c>
      <c r="C38" s="1207" t="s">
        <v>606</v>
      </c>
      <c r="D38" s="1208"/>
      <c r="E38" s="1208"/>
      <c r="F38" s="1208"/>
      <c r="G38" s="1208"/>
      <c r="H38" s="1208"/>
      <c r="I38" s="1208"/>
      <c r="J38" s="1209"/>
    </row>
    <row r="39" spans="2:10" s="567" customFormat="1" ht="14">
      <c r="C39" s="580"/>
      <c r="D39" s="580"/>
      <c r="E39" s="580"/>
      <c r="F39" s="580"/>
      <c r="G39" s="580"/>
      <c r="H39" s="580"/>
      <c r="I39" s="580"/>
      <c r="J39" s="580"/>
    </row>
    <row r="40" spans="2:10" s="567" customFormat="1" ht="15" customHeight="1">
      <c r="B40" s="572">
        <v>5</v>
      </c>
      <c r="C40" s="580"/>
      <c r="D40" s="580"/>
      <c r="E40" s="580"/>
      <c r="F40" s="580"/>
      <c r="G40" s="580"/>
      <c r="H40" s="580"/>
      <c r="I40" s="580"/>
      <c r="J40" s="580"/>
    </row>
    <row r="41" spans="2:10" s="567" customFormat="1" ht="16.5" customHeight="1">
      <c r="B41" s="567" t="s">
        <v>572</v>
      </c>
      <c r="C41" s="1211"/>
      <c r="D41" s="1212"/>
      <c r="E41" s="1212"/>
      <c r="F41" s="1212"/>
      <c r="G41" s="1212"/>
      <c r="H41" s="1212"/>
      <c r="I41" s="1212"/>
      <c r="J41" s="1213"/>
    </row>
    <row r="42" spans="2:10" s="567" customFormat="1" ht="16.5" customHeight="1">
      <c r="B42" s="567" t="s">
        <v>584</v>
      </c>
      <c r="C42" s="1214"/>
      <c r="D42" s="1215"/>
      <c r="E42" s="1215"/>
      <c r="F42" s="1215"/>
      <c r="G42" s="1215"/>
      <c r="H42" s="1215"/>
      <c r="I42" s="1215"/>
      <c r="J42" s="1216"/>
    </row>
    <row r="43" spans="2:10" s="567" customFormat="1" ht="16.5" customHeight="1">
      <c r="B43" s="567" t="s">
        <v>580</v>
      </c>
      <c r="C43" s="1211"/>
      <c r="D43" s="1212"/>
      <c r="E43" s="1212"/>
      <c r="F43" s="1212"/>
      <c r="G43" s="1212"/>
      <c r="H43" s="1212"/>
      <c r="I43" s="1212"/>
      <c r="J43" s="1213"/>
    </row>
    <row r="44" spans="2:10" s="567" customFormat="1" ht="16.5" customHeight="1">
      <c r="B44" s="567" t="s">
        <v>581</v>
      </c>
      <c r="C44" s="1211"/>
      <c r="D44" s="1212"/>
      <c r="E44" s="1212"/>
      <c r="F44" s="1212"/>
      <c r="G44" s="1212"/>
      <c r="H44" s="1212"/>
      <c r="I44" s="1212"/>
      <c r="J44" s="1213"/>
    </row>
    <row r="45" spans="2:10" s="567" customFormat="1" ht="32.25" customHeight="1">
      <c r="B45" s="567" t="s">
        <v>582</v>
      </c>
      <c r="C45" s="1207"/>
      <c r="D45" s="1208"/>
      <c r="E45" s="1208"/>
      <c r="F45" s="1208"/>
      <c r="G45" s="1208"/>
      <c r="H45" s="1208"/>
      <c r="I45" s="1208"/>
      <c r="J45" s="1209"/>
    </row>
    <row r="46" spans="2:10" s="567" customFormat="1" ht="14">
      <c r="C46" s="580"/>
      <c r="D46" s="580"/>
      <c r="E46" s="580"/>
      <c r="F46" s="580"/>
      <c r="G46" s="580"/>
      <c r="H46" s="580"/>
      <c r="I46" s="580"/>
      <c r="J46" s="580"/>
    </row>
    <row r="47" spans="2:10" s="567" customFormat="1" ht="15" customHeight="1">
      <c r="B47" s="572">
        <v>6</v>
      </c>
      <c r="C47" s="580"/>
      <c r="D47" s="580"/>
      <c r="E47" s="580"/>
      <c r="F47" s="580"/>
      <c r="G47" s="580"/>
      <c r="H47" s="580"/>
      <c r="I47" s="580"/>
      <c r="J47" s="580"/>
    </row>
    <row r="48" spans="2:10" s="567" customFormat="1" ht="16.5" customHeight="1">
      <c r="B48" s="567" t="s">
        <v>572</v>
      </c>
      <c r="C48" s="1211"/>
      <c r="D48" s="1212"/>
      <c r="E48" s="1212"/>
      <c r="F48" s="1212"/>
      <c r="G48" s="1212"/>
      <c r="H48" s="1212"/>
      <c r="I48" s="1212"/>
      <c r="J48" s="1213"/>
    </row>
    <row r="49" spans="2:10" s="567" customFormat="1" ht="16.5" customHeight="1">
      <c r="B49" s="567" t="s">
        <v>584</v>
      </c>
      <c r="C49" s="1214"/>
      <c r="D49" s="1215"/>
      <c r="E49" s="1215"/>
      <c r="F49" s="1215"/>
      <c r="G49" s="1215"/>
      <c r="H49" s="1215"/>
      <c r="I49" s="1215"/>
      <c r="J49" s="1216"/>
    </row>
    <row r="50" spans="2:10" s="567" customFormat="1" ht="16.5" customHeight="1">
      <c r="B50" s="567" t="s">
        <v>580</v>
      </c>
      <c r="C50" s="1211"/>
      <c r="D50" s="1212"/>
      <c r="E50" s="1212"/>
      <c r="F50" s="1212"/>
      <c r="G50" s="1212"/>
      <c r="H50" s="1212"/>
      <c r="I50" s="1212"/>
      <c r="J50" s="1213"/>
    </row>
    <row r="51" spans="2:10" s="567" customFormat="1" ht="16.5" customHeight="1">
      <c r="B51" s="567" t="s">
        <v>581</v>
      </c>
      <c r="C51" s="1211"/>
      <c r="D51" s="1212"/>
      <c r="E51" s="1212"/>
      <c r="F51" s="1212"/>
      <c r="G51" s="1212"/>
      <c r="H51" s="1212"/>
      <c r="I51" s="1212"/>
      <c r="J51" s="1213"/>
    </row>
    <row r="52" spans="2:10" s="567" customFormat="1" ht="32.25" customHeight="1">
      <c r="B52" s="567" t="s">
        <v>582</v>
      </c>
      <c r="C52" s="1207"/>
      <c r="D52" s="1208"/>
      <c r="E52" s="1208"/>
      <c r="F52" s="1208"/>
      <c r="G52" s="1208"/>
      <c r="H52" s="1208"/>
      <c r="I52" s="1208"/>
      <c r="J52" s="1209"/>
    </row>
    <row r="53" spans="2:10" s="567" customFormat="1" ht="14">
      <c r="C53" s="580"/>
      <c r="D53" s="580"/>
      <c r="E53" s="580"/>
      <c r="F53" s="580"/>
      <c r="G53" s="580"/>
      <c r="H53" s="580"/>
      <c r="I53" s="580"/>
      <c r="J53" s="580"/>
    </row>
    <row r="54" spans="2:10" s="567" customFormat="1" ht="15" customHeight="1">
      <c r="B54" s="572">
        <v>7</v>
      </c>
      <c r="C54" s="580"/>
      <c r="D54" s="580"/>
      <c r="E54" s="580"/>
      <c r="F54" s="580"/>
      <c r="G54" s="580"/>
      <c r="H54" s="580"/>
      <c r="I54" s="580"/>
      <c r="J54" s="580"/>
    </row>
    <row r="55" spans="2:10" s="567" customFormat="1" ht="16.5" customHeight="1">
      <c r="B55" s="567" t="s">
        <v>572</v>
      </c>
      <c r="C55" s="1211"/>
      <c r="D55" s="1212"/>
      <c r="E55" s="1212"/>
      <c r="F55" s="1212"/>
      <c r="G55" s="1212"/>
      <c r="H55" s="1212"/>
      <c r="I55" s="1212"/>
      <c r="J55" s="1213"/>
    </row>
    <row r="56" spans="2:10" s="567" customFormat="1" ht="16.5" customHeight="1">
      <c r="B56" s="567" t="s">
        <v>584</v>
      </c>
      <c r="C56" s="1214"/>
      <c r="D56" s="1215"/>
      <c r="E56" s="1215"/>
      <c r="F56" s="1215"/>
      <c r="G56" s="1215"/>
      <c r="H56" s="1215"/>
      <c r="I56" s="1215"/>
      <c r="J56" s="1216"/>
    </row>
    <row r="57" spans="2:10" s="567" customFormat="1" ht="16.5" customHeight="1">
      <c r="B57" s="567" t="s">
        <v>580</v>
      </c>
      <c r="C57" s="1211"/>
      <c r="D57" s="1212"/>
      <c r="E57" s="1212"/>
      <c r="F57" s="1212"/>
      <c r="G57" s="1212"/>
      <c r="H57" s="1212"/>
      <c r="I57" s="1212"/>
      <c r="J57" s="1213"/>
    </row>
    <row r="58" spans="2:10" s="567" customFormat="1" ht="16.5" customHeight="1">
      <c r="B58" s="567" t="s">
        <v>581</v>
      </c>
      <c r="C58" s="1211"/>
      <c r="D58" s="1212"/>
      <c r="E58" s="1212"/>
      <c r="F58" s="1212"/>
      <c r="G58" s="1212"/>
      <c r="H58" s="1212"/>
      <c r="I58" s="1212"/>
      <c r="J58" s="1213"/>
    </row>
    <row r="59" spans="2:10" s="567" customFormat="1" ht="32.25" customHeight="1">
      <c r="B59" s="567" t="s">
        <v>582</v>
      </c>
      <c r="C59" s="1207"/>
      <c r="D59" s="1208"/>
      <c r="E59" s="1208"/>
      <c r="F59" s="1208"/>
      <c r="G59" s="1208"/>
      <c r="H59" s="1208"/>
      <c r="I59" s="1208"/>
      <c r="J59" s="1209"/>
    </row>
    <row r="60" spans="2:10" s="567" customFormat="1" ht="14">
      <c r="C60" s="580"/>
      <c r="D60" s="580"/>
      <c r="E60" s="580"/>
      <c r="F60" s="580"/>
      <c r="G60" s="580"/>
      <c r="H60" s="580"/>
      <c r="I60" s="580"/>
      <c r="J60" s="580"/>
    </row>
    <row r="61" spans="2:10" s="567" customFormat="1" ht="15" customHeight="1">
      <c r="B61" s="572">
        <v>8</v>
      </c>
      <c r="C61" s="580"/>
      <c r="D61" s="580"/>
      <c r="E61" s="580"/>
      <c r="F61" s="580"/>
      <c r="G61" s="580"/>
      <c r="H61" s="580"/>
      <c r="I61" s="580"/>
      <c r="J61" s="580"/>
    </row>
    <row r="62" spans="2:10" s="567" customFormat="1" ht="16.5" customHeight="1">
      <c r="B62" s="567" t="s">
        <v>572</v>
      </c>
      <c r="C62" s="1211"/>
      <c r="D62" s="1212"/>
      <c r="E62" s="1212"/>
      <c r="F62" s="1212"/>
      <c r="G62" s="1212"/>
      <c r="H62" s="1212"/>
      <c r="I62" s="1212"/>
      <c r="J62" s="1213"/>
    </row>
    <row r="63" spans="2:10" s="567" customFormat="1" ht="16.5" customHeight="1">
      <c r="B63" s="567" t="s">
        <v>584</v>
      </c>
      <c r="C63" s="1214"/>
      <c r="D63" s="1215"/>
      <c r="E63" s="1215"/>
      <c r="F63" s="1215"/>
      <c r="G63" s="1215"/>
      <c r="H63" s="1215"/>
      <c r="I63" s="1215"/>
      <c r="J63" s="1216"/>
    </row>
    <row r="64" spans="2:10" s="567" customFormat="1" ht="16.5" customHeight="1">
      <c r="B64" s="567" t="s">
        <v>580</v>
      </c>
      <c r="C64" s="1211"/>
      <c r="D64" s="1212"/>
      <c r="E64" s="1212"/>
      <c r="F64" s="1212"/>
      <c r="G64" s="1212"/>
      <c r="H64" s="1212"/>
      <c r="I64" s="1212"/>
      <c r="J64" s="1213"/>
    </row>
    <row r="65" spans="2:10" s="567" customFormat="1" ht="16.5" customHeight="1">
      <c r="B65" s="567" t="s">
        <v>581</v>
      </c>
      <c r="C65" s="1211"/>
      <c r="D65" s="1212"/>
      <c r="E65" s="1212"/>
      <c r="F65" s="1212"/>
      <c r="G65" s="1212"/>
      <c r="H65" s="1212"/>
      <c r="I65" s="1212"/>
      <c r="J65" s="1213"/>
    </row>
    <row r="66" spans="2:10" s="567" customFormat="1" ht="32.25" customHeight="1">
      <c r="B66" s="567" t="s">
        <v>582</v>
      </c>
      <c r="C66" s="1207"/>
      <c r="D66" s="1208"/>
      <c r="E66" s="1208"/>
      <c r="F66" s="1208"/>
      <c r="G66" s="1208"/>
      <c r="H66" s="1208"/>
      <c r="I66" s="1208"/>
      <c r="J66" s="1209"/>
    </row>
    <row r="67" spans="2:10" s="567" customFormat="1" ht="14">
      <c r="C67" s="580"/>
      <c r="D67" s="580"/>
      <c r="E67" s="580"/>
      <c r="F67" s="580"/>
      <c r="G67" s="580"/>
      <c r="H67" s="580"/>
      <c r="I67" s="580"/>
      <c r="J67" s="580"/>
    </row>
    <row r="68" spans="2:10" s="567" customFormat="1" ht="15" customHeight="1">
      <c r="B68" s="572">
        <v>9</v>
      </c>
      <c r="C68" s="580"/>
      <c r="D68" s="580"/>
      <c r="E68" s="580"/>
      <c r="F68" s="580"/>
      <c r="G68" s="580"/>
      <c r="H68" s="580"/>
      <c r="I68" s="580"/>
      <c r="J68" s="580"/>
    </row>
    <row r="69" spans="2:10" s="567" customFormat="1" ht="16.5" customHeight="1">
      <c r="B69" s="567" t="s">
        <v>572</v>
      </c>
      <c r="C69" s="1211"/>
      <c r="D69" s="1212"/>
      <c r="E69" s="1212"/>
      <c r="F69" s="1212"/>
      <c r="G69" s="1212"/>
      <c r="H69" s="1212"/>
      <c r="I69" s="1212"/>
      <c r="J69" s="1213"/>
    </row>
    <row r="70" spans="2:10" s="567" customFormat="1" ht="16.5" customHeight="1">
      <c r="B70" s="567" t="s">
        <v>584</v>
      </c>
      <c r="C70" s="1214"/>
      <c r="D70" s="1215"/>
      <c r="E70" s="1215"/>
      <c r="F70" s="1215"/>
      <c r="G70" s="1215"/>
      <c r="H70" s="1215"/>
      <c r="I70" s="1215"/>
      <c r="J70" s="1216"/>
    </row>
    <row r="71" spans="2:10" s="567" customFormat="1" ht="16.5" customHeight="1">
      <c r="B71" s="567" t="s">
        <v>580</v>
      </c>
      <c r="C71" s="1211"/>
      <c r="D71" s="1212"/>
      <c r="E71" s="1212"/>
      <c r="F71" s="1212"/>
      <c r="G71" s="1212"/>
      <c r="H71" s="1212"/>
      <c r="I71" s="1212"/>
      <c r="J71" s="1213"/>
    </row>
    <row r="72" spans="2:10" s="567" customFormat="1" ht="16.5" customHeight="1">
      <c r="B72" s="567" t="s">
        <v>581</v>
      </c>
      <c r="C72" s="1211"/>
      <c r="D72" s="1212"/>
      <c r="E72" s="1212"/>
      <c r="F72" s="1212"/>
      <c r="G72" s="1212"/>
      <c r="H72" s="1212"/>
      <c r="I72" s="1212"/>
      <c r="J72" s="1213"/>
    </row>
    <row r="73" spans="2:10" s="567" customFormat="1" ht="32.25" customHeight="1">
      <c r="B73" s="567" t="s">
        <v>582</v>
      </c>
      <c r="C73" s="1207"/>
      <c r="D73" s="1208"/>
      <c r="E73" s="1208"/>
      <c r="F73" s="1208"/>
      <c r="G73" s="1208"/>
      <c r="H73" s="1208"/>
      <c r="I73" s="1208"/>
      <c r="J73" s="1209"/>
    </row>
    <row r="74" spans="2:10" s="567" customFormat="1" ht="14">
      <c r="C74" s="580"/>
      <c r="D74" s="580"/>
      <c r="E74" s="580"/>
      <c r="F74" s="580"/>
      <c r="G74" s="580"/>
      <c r="H74" s="580"/>
      <c r="I74" s="580"/>
      <c r="J74" s="580"/>
    </row>
    <row r="75" spans="2:10" s="567" customFormat="1" ht="15" customHeight="1">
      <c r="B75" s="572">
        <v>10</v>
      </c>
      <c r="C75" s="580"/>
      <c r="D75" s="580"/>
      <c r="E75" s="580"/>
      <c r="F75" s="580"/>
      <c r="G75" s="580"/>
      <c r="H75" s="580"/>
      <c r="I75" s="580"/>
      <c r="J75" s="580"/>
    </row>
    <row r="76" spans="2:10" s="567" customFormat="1" ht="16.5" customHeight="1">
      <c r="B76" s="567" t="s">
        <v>572</v>
      </c>
      <c r="C76" s="1211"/>
      <c r="D76" s="1212"/>
      <c r="E76" s="1212"/>
      <c r="F76" s="1212"/>
      <c r="G76" s="1212"/>
      <c r="H76" s="1212"/>
      <c r="I76" s="1212"/>
      <c r="J76" s="1213"/>
    </row>
    <row r="77" spans="2:10" s="567" customFormat="1" ht="16.5" customHeight="1">
      <c r="B77" s="567" t="s">
        <v>584</v>
      </c>
      <c r="C77" s="1214"/>
      <c r="D77" s="1215"/>
      <c r="E77" s="1215"/>
      <c r="F77" s="1215"/>
      <c r="G77" s="1215"/>
      <c r="H77" s="1215"/>
      <c r="I77" s="1215"/>
      <c r="J77" s="1216"/>
    </row>
    <row r="78" spans="2:10" s="567" customFormat="1" ht="16.5" customHeight="1">
      <c r="B78" s="567" t="s">
        <v>580</v>
      </c>
      <c r="C78" s="1211"/>
      <c r="D78" s="1212"/>
      <c r="E78" s="1212"/>
      <c r="F78" s="1212"/>
      <c r="G78" s="1212"/>
      <c r="H78" s="1212"/>
      <c r="I78" s="1212"/>
      <c r="J78" s="1213"/>
    </row>
    <row r="79" spans="2:10" s="567" customFormat="1" ht="16.5" customHeight="1">
      <c r="B79" s="567" t="s">
        <v>581</v>
      </c>
      <c r="C79" s="1211"/>
      <c r="D79" s="1212"/>
      <c r="E79" s="1212"/>
      <c r="F79" s="1212"/>
      <c r="G79" s="1212"/>
      <c r="H79" s="1212"/>
      <c r="I79" s="1212"/>
      <c r="J79" s="1213"/>
    </row>
    <row r="80" spans="2:10" s="567" customFormat="1" ht="32.25" customHeight="1">
      <c r="B80" s="567" t="s">
        <v>582</v>
      </c>
      <c r="C80" s="1207"/>
      <c r="D80" s="1208"/>
      <c r="E80" s="1208"/>
      <c r="F80" s="1208"/>
      <c r="G80" s="1208"/>
      <c r="H80" s="1208"/>
      <c r="I80" s="1208"/>
      <c r="J80" s="1209"/>
    </row>
    <row r="81" spans="2:2" s="567" customFormat="1" ht="14"/>
    <row r="82" spans="2:2" s="567" customFormat="1" ht="14">
      <c r="B82" s="567" t="s">
        <v>576</v>
      </c>
    </row>
    <row r="83" spans="2:2" s="567" customFormat="1" ht="14"/>
    <row r="84" spans="2:2" s="567" customFormat="1" ht="14"/>
    <row r="85" spans="2:2" s="567" customFormat="1" ht="14"/>
    <row r="86" spans="2:2" s="567" customFormat="1" ht="14"/>
    <row r="87" spans="2:2" s="567" customFormat="1" ht="14"/>
    <row r="88" spans="2:2" s="567" customFormat="1" ht="14"/>
    <row r="89" spans="2:2" s="567" customFormat="1" ht="14"/>
    <row r="90" spans="2:2" s="567" customFormat="1" ht="14"/>
    <row r="91" spans="2:2" s="567" customFormat="1" ht="14"/>
    <row r="92" spans="2:2" s="567" customFormat="1" ht="14"/>
    <row r="93" spans="2:2" s="567" customFormat="1" ht="14"/>
    <row r="94" spans="2:2" s="567" customFormat="1" ht="14"/>
    <row r="95" spans="2:2" s="567" customFormat="1" ht="14"/>
    <row r="96" spans="2:2" s="567" customFormat="1" ht="14"/>
    <row r="97" s="567" customFormat="1" ht="14"/>
    <row r="98" s="567" customFormat="1" ht="14"/>
    <row r="99" s="567" customFormat="1" ht="14"/>
    <row r="100" s="567" customFormat="1" ht="14"/>
    <row r="101" s="567" customFormat="1" ht="14"/>
    <row r="102" s="567" customFormat="1" ht="14"/>
    <row r="103" s="567" customFormat="1" ht="14"/>
    <row r="104" s="567" customFormat="1" ht="14"/>
    <row r="105" s="567" customFormat="1" ht="14"/>
    <row r="106" s="567" customFormat="1" ht="14"/>
    <row r="107" s="567" customFormat="1" ht="14"/>
    <row r="108" s="567" customFormat="1" ht="14"/>
    <row r="109" s="567" customFormat="1" ht="14"/>
    <row r="110" s="567" customFormat="1" ht="14"/>
    <row r="111" s="567" customFormat="1" ht="14"/>
    <row r="112" s="567" customFormat="1" ht="14"/>
    <row r="113" s="567" customFormat="1" ht="14"/>
    <row r="114" s="567" customFormat="1" ht="14"/>
    <row r="115" s="567" customFormat="1" ht="14"/>
    <row r="116" s="567" customFormat="1" ht="14"/>
    <row r="117" s="567" customFormat="1" ht="14"/>
    <row r="118" s="567" customFormat="1" ht="14"/>
    <row r="119" s="567" customFormat="1" ht="14"/>
    <row r="120" s="567" customFormat="1" ht="14"/>
    <row r="121" s="567" customFormat="1" ht="14"/>
    <row r="122" s="567" customFormat="1" ht="14"/>
    <row r="123" s="567" customFormat="1" ht="14"/>
    <row r="124" s="567" customFormat="1" ht="14"/>
    <row r="125" s="567" customFormat="1" ht="14"/>
    <row r="126" s="567" customFormat="1" ht="14"/>
    <row r="127" s="567" customFormat="1" ht="14"/>
    <row r="128" s="567" customFormat="1" ht="14"/>
    <row r="129" s="567" customFormat="1" ht="14"/>
    <row r="130" s="567" customFormat="1" ht="14"/>
    <row r="131" s="567" customFormat="1" ht="14"/>
    <row r="132" s="567" customFormat="1" ht="14"/>
    <row r="133" s="567" customFormat="1" ht="14"/>
    <row r="134" s="567" customFormat="1" ht="14"/>
    <row r="135" s="567" customFormat="1" ht="14"/>
    <row r="136" s="567" customFormat="1" ht="14"/>
    <row r="137" s="567" customFormat="1" ht="14"/>
    <row r="138" s="567" customFormat="1" ht="14"/>
    <row r="139" s="567" customFormat="1" ht="14"/>
    <row r="140" s="567" customFormat="1" ht="14"/>
    <row r="141" s="567" customFormat="1" ht="14"/>
    <row r="142" s="567" customFormat="1" ht="14"/>
    <row r="143" s="567" customFormat="1" ht="14"/>
    <row r="144" s="567" customFormat="1" ht="14"/>
    <row r="145" s="567" customFormat="1" ht="14"/>
    <row r="146" s="567" customFormat="1" ht="14"/>
    <row r="147" s="567" customFormat="1" ht="14"/>
    <row r="148" s="567" customFormat="1" ht="14"/>
    <row r="149" s="567" customFormat="1" ht="14"/>
    <row r="150" s="567" customFormat="1" ht="14"/>
    <row r="151" s="567" customFormat="1" ht="14"/>
    <row r="152" s="567" customFormat="1" ht="14"/>
    <row r="153" s="567" customFormat="1" ht="14"/>
    <row r="154" s="567" customFormat="1" ht="14"/>
    <row r="155" s="567" customFormat="1" ht="14"/>
    <row r="156" s="567" customFormat="1" ht="14"/>
    <row r="157" s="567" customFormat="1" ht="14"/>
    <row r="158" s="567" customFormat="1" ht="14"/>
    <row r="159" s="567" customFormat="1" ht="14"/>
    <row r="160" s="567" customFormat="1" ht="14"/>
    <row r="161" s="567" customFormat="1" ht="14"/>
    <row r="162" s="567" customFormat="1" ht="14"/>
    <row r="163" s="567" customFormat="1" ht="14"/>
    <row r="164" s="567" customFormat="1" ht="14"/>
    <row r="165" s="567" customFormat="1" ht="14"/>
    <row r="166" s="567" customFormat="1" ht="14"/>
    <row r="167" s="567" customFormat="1" ht="14"/>
    <row r="168" s="567" customFormat="1" ht="14"/>
    <row r="169" s="567" customFormat="1" ht="14"/>
    <row r="170" s="567" customFormat="1" ht="14"/>
    <row r="171" s="567" customFormat="1" ht="14"/>
    <row r="172" s="567" customFormat="1" ht="14"/>
    <row r="173" s="567" customFormat="1" ht="14"/>
    <row r="174" s="567" customFormat="1" ht="14"/>
    <row r="175" s="567" customFormat="1" ht="14"/>
    <row r="176" s="567" customFormat="1" ht="14"/>
    <row r="177" s="567" customFormat="1" ht="14"/>
    <row r="178" s="567" customFormat="1" ht="14"/>
    <row r="179" s="567" customFormat="1" ht="14"/>
    <row r="180" s="567" customFormat="1" ht="14"/>
    <row r="181" s="567" customFormat="1" ht="14"/>
    <row r="182" s="567" customFormat="1" ht="14"/>
    <row r="183" s="567" customFormat="1" ht="14"/>
    <row r="184" s="567" customFormat="1" ht="14"/>
    <row r="185" s="567" customFormat="1" ht="14"/>
    <row r="186" s="567" customFormat="1" ht="14"/>
    <row r="187" s="567" customFormat="1" ht="14"/>
    <row r="188" s="567" customFormat="1" ht="14"/>
    <row r="189" s="567" customFormat="1" ht="14"/>
    <row r="190" s="567" customFormat="1" ht="14"/>
    <row r="191" s="567" customFormat="1" ht="14"/>
    <row r="192" s="567" customFormat="1" ht="14"/>
    <row r="193" s="567" customFormat="1" ht="14"/>
    <row r="194" s="567" customFormat="1" ht="14"/>
    <row r="195" s="567" customFormat="1" ht="14"/>
    <row r="196" s="567" customFormat="1" ht="14"/>
    <row r="197" s="567" customFormat="1" ht="14"/>
    <row r="198" s="567" customFormat="1" ht="14"/>
    <row r="199" s="567" customFormat="1" ht="14"/>
    <row r="200" s="567" customFormat="1" ht="14"/>
    <row r="201" s="567" customFormat="1" ht="14"/>
    <row r="202" s="567" customFormat="1" ht="14"/>
    <row r="203" s="567" customFormat="1" ht="14"/>
    <row r="204" s="567" customFormat="1" ht="14"/>
    <row r="205" s="567" customFormat="1" ht="14"/>
    <row r="206" s="567" customFormat="1" ht="14"/>
    <row r="207" s="567" customFormat="1" ht="14"/>
    <row r="208" s="567" customFormat="1" ht="14"/>
    <row r="209" s="567" customFormat="1" ht="14"/>
    <row r="210" s="567" customFormat="1" ht="14"/>
    <row r="211" s="567" customFormat="1" ht="14"/>
    <row r="212" s="567" customFormat="1" ht="14"/>
    <row r="213" s="567" customFormat="1" ht="14"/>
    <row r="214" s="567" customFormat="1" ht="14"/>
  </sheetData>
  <mergeCells count="56">
    <mergeCell ref="C79:J79"/>
    <mergeCell ref="C80:J80"/>
    <mergeCell ref="D11:J11"/>
    <mergeCell ref="B11:C11"/>
    <mergeCell ref="C71:J71"/>
    <mergeCell ref="C72:J72"/>
    <mergeCell ref="C73:J73"/>
    <mergeCell ref="C76:J76"/>
    <mergeCell ref="C77:J77"/>
    <mergeCell ref="C78:J78"/>
    <mergeCell ref="C63:J63"/>
    <mergeCell ref="C64:J64"/>
    <mergeCell ref="C65:J65"/>
    <mergeCell ref="C66:J66"/>
    <mergeCell ref="C69:J69"/>
    <mergeCell ref="C70:J70"/>
    <mergeCell ref="C62:J62"/>
    <mergeCell ref="C45:J45"/>
    <mergeCell ref="C48:J48"/>
    <mergeCell ref="C49:J49"/>
    <mergeCell ref="C50:J50"/>
    <mergeCell ref="C51:J51"/>
    <mergeCell ref="C52:J52"/>
    <mergeCell ref="C55:J55"/>
    <mergeCell ref="C56:J56"/>
    <mergeCell ref="C57:J57"/>
    <mergeCell ref="C58:J58"/>
    <mergeCell ref="C59:J59"/>
    <mergeCell ref="C44:J44"/>
    <mergeCell ref="C29:J29"/>
    <mergeCell ref="C30:J30"/>
    <mergeCell ref="C31:J31"/>
    <mergeCell ref="C32:J32"/>
    <mergeCell ref="C35:J35"/>
    <mergeCell ref="C36:J36"/>
    <mergeCell ref="C37:J37"/>
    <mergeCell ref="C38:J38"/>
    <mergeCell ref="C41:J41"/>
    <mergeCell ref="C42:J42"/>
    <mergeCell ref="C43:J43"/>
    <mergeCell ref="D4:H4"/>
    <mergeCell ref="G7:J7"/>
    <mergeCell ref="G8:J8"/>
    <mergeCell ref="G9:J9"/>
    <mergeCell ref="C26:J26"/>
    <mergeCell ref="B12:C12"/>
    <mergeCell ref="D12:J12"/>
    <mergeCell ref="B14:C14"/>
    <mergeCell ref="D14:J14"/>
    <mergeCell ref="C17:J17"/>
    <mergeCell ref="C18:J18"/>
    <mergeCell ref="C19:J19"/>
    <mergeCell ref="C20:J20"/>
    <mergeCell ref="C23:J23"/>
    <mergeCell ref="C24:J24"/>
    <mergeCell ref="C25:J25"/>
  </mergeCells>
  <phoneticPr fontId="13"/>
  <conditionalFormatting sqref="D11:J13">
    <cfRule type="containsText" dxfId="0" priority="1" operator="containsText" text="要入力">
      <formula>NOT(ISERROR(SEARCH("要入力",D11)))</formula>
    </cfRule>
  </conditionalFormatting>
  <pageMargins left="0.7" right="0.7" top="0.75" bottom="0.75" header="0.3" footer="0.3"/>
  <pageSetup paperSize="9" scale="82"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499984740745262"/>
  </sheetPr>
  <dimension ref="A1:E9"/>
  <sheetViews>
    <sheetView workbookViewId="0">
      <selection activeCell="D10" sqref="D10"/>
    </sheetView>
  </sheetViews>
  <sheetFormatPr defaultRowHeight="18"/>
  <cols>
    <col min="1" max="1" width="12.33203125" bestFit="1" customWidth="1"/>
    <col min="2" max="2" width="8.58203125" bestFit="1" customWidth="1"/>
    <col min="3" max="3" width="12.33203125" bestFit="1" customWidth="1"/>
    <col min="4" max="5" width="22.25" bestFit="1" customWidth="1"/>
    <col min="6" max="6" width="8.58203125" bestFit="1" customWidth="1"/>
    <col min="258" max="258" width="12.33203125" bestFit="1" customWidth="1"/>
    <col min="259" max="259" width="8.58203125" bestFit="1" customWidth="1"/>
    <col min="260" max="260" width="12.33203125" bestFit="1" customWidth="1"/>
    <col min="261" max="261" width="22.25" bestFit="1" customWidth="1"/>
    <col min="262" max="262" width="8.58203125" bestFit="1" customWidth="1"/>
    <col min="514" max="514" width="12.33203125" bestFit="1" customWidth="1"/>
    <col min="515" max="515" width="8.58203125" bestFit="1" customWidth="1"/>
    <col min="516" max="516" width="12.33203125" bestFit="1" customWidth="1"/>
    <col min="517" max="517" width="22.25" bestFit="1" customWidth="1"/>
    <col min="518" max="518" width="8.58203125" bestFit="1" customWidth="1"/>
    <col min="770" max="770" width="12.33203125" bestFit="1" customWidth="1"/>
    <col min="771" max="771" width="8.58203125" bestFit="1" customWidth="1"/>
    <col min="772" max="772" width="12.33203125" bestFit="1" customWidth="1"/>
    <col min="773" max="773" width="22.25" bestFit="1" customWidth="1"/>
    <col min="774" max="774" width="8.58203125" bestFit="1" customWidth="1"/>
    <col min="1026" max="1026" width="12.33203125" bestFit="1" customWidth="1"/>
    <col min="1027" max="1027" width="8.58203125" bestFit="1" customWidth="1"/>
    <col min="1028" max="1028" width="12.33203125" bestFit="1" customWidth="1"/>
    <col min="1029" max="1029" width="22.25" bestFit="1" customWidth="1"/>
    <col min="1030" max="1030" width="8.58203125" bestFit="1" customWidth="1"/>
    <col min="1282" max="1282" width="12.33203125" bestFit="1" customWidth="1"/>
    <col min="1283" max="1283" width="8.58203125" bestFit="1" customWidth="1"/>
    <col min="1284" max="1284" width="12.33203125" bestFit="1" customWidth="1"/>
    <col min="1285" max="1285" width="22.25" bestFit="1" customWidth="1"/>
    <col min="1286" max="1286" width="8.58203125" bestFit="1" customWidth="1"/>
    <col min="1538" max="1538" width="12.33203125" bestFit="1" customWidth="1"/>
    <col min="1539" max="1539" width="8.58203125" bestFit="1" customWidth="1"/>
    <col min="1540" max="1540" width="12.33203125" bestFit="1" customWidth="1"/>
    <col min="1541" max="1541" width="22.25" bestFit="1" customWidth="1"/>
    <col min="1542" max="1542" width="8.58203125" bestFit="1" customWidth="1"/>
    <col min="1794" max="1794" width="12.33203125" bestFit="1" customWidth="1"/>
    <col min="1795" max="1795" width="8.58203125" bestFit="1" customWidth="1"/>
    <col min="1796" max="1796" width="12.33203125" bestFit="1" customWidth="1"/>
    <col min="1797" max="1797" width="22.25" bestFit="1" customWidth="1"/>
    <col min="1798" max="1798" width="8.58203125" bestFit="1" customWidth="1"/>
    <col min="2050" max="2050" width="12.33203125" bestFit="1" customWidth="1"/>
    <col min="2051" max="2051" width="8.58203125" bestFit="1" customWidth="1"/>
    <col min="2052" max="2052" width="12.33203125" bestFit="1" customWidth="1"/>
    <col min="2053" max="2053" width="22.25" bestFit="1" customWidth="1"/>
    <col min="2054" max="2054" width="8.58203125" bestFit="1" customWidth="1"/>
    <col min="2306" max="2306" width="12.33203125" bestFit="1" customWidth="1"/>
    <col min="2307" max="2307" width="8.58203125" bestFit="1" customWidth="1"/>
    <col min="2308" max="2308" width="12.33203125" bestFit="1" customWidth="1"/>
    <col min="2309" max="2309" width="22.25" bestFit="1" customWidth="1"/>
    <col min="2310" max="2310" width="8.58203125" bestFit="1" customWidth="1"/>
    <col min="2562" max="2562" width="12.33203125" bestFit="1" customWidth="1"/>
    <col min="2563" max="2563" width="8.58203125" bestFit="1" customWidth="1"/>
    <col min="2564" max="2564" width="12.33203125" bestFit="1" customWidth="1"/>
    <col min="2565" max="2565" width="22.25" bestFit="1" customWidth="1"/>
    <col min="2566" max="2566" width="8.58203125" bestFit="1" customWidth="1"/>
    <col min="2818" max="2818" width="12.33203125" bestFit="1" customWidth="1"/>
    <col min="2819" max="2819" width="8.58203125" bestFit="1" customWidth="1"/>
    <col min="2820" max="2820" width="12.33203125" bestFit="1" customWidth="1"/>
    <col min="2821" max="2821" width="22.25" bestFit="1" customWidth="1"/>
    <col min="2822" max="2822" width="8.58203125" bestFit="1" customWidth="1"/>
    <col min="3074" max="3074" width="12.33203125" bestFit="1" customWidth="1"/>
    <col min="3075" max="3075" width="8.58203125" bestFit="1" customWidth="1"/>
    <col min="3076" max="3076" width="12.33203125" bestFit="1" customWidth="1"/>
    <col min="3077" max="3077" width="22.25" bestFit="1" customWidth="1"/>
    <col min="3078" max="3078" width="8.58203125" bestFit="1" customWidth="1"/>
    <col min="3330" max="3330" width="12.33203125" bestFit="1" customWidth="1"/>
    <col min="3331" max="3331" width="8.58203125" bestFit="1" customWidth="1"/>
    <col min="3332" max="3332" width="12.33203125" bestFit="1" customWidth="1"/>
    <col min="3333" max="3333" width="22.25" bestFit="1" customWidth="1"/>
    <col min="3334" max="3334" width="8.58203125" bestFit="1" customWidth="1"/>
    <col min="3586" max="3586" width="12.33203125" bestFit="1" customWidth="1"/>
    <col min="3587" max="3587" width="8.58203125" bestFit="1" customWidth="1"/>
    <col min="3588" max="3588" width="12.33203125" bestFit="1" customWidth="1"/>
    <col min="3589" max="3589" width="22.25" bestFit="1" customWidth="1"/>
    <col min="3590" max="3590" width="8.58203125" bestFit="1" customWidth="1"/>
    <col min="3842" max="3842" width="12.33203125" bestFit="1" customWidth="1"/>
    <col min="3843" max="3843" width="8.58203125" bestFit="1" customWidth="1"/>
    <col min="3844" max="3844" width="12.33203125" bestFit="1" customWidth="1"/>
    <col min="3845" max="3845" width="22.25" bestFit="1" customWidth="1"/>
    <col min="3846" max="3846" width="8.58203125" bestFit="1" customWidth="1"/>
    <col min="4098" max="4098" width="12.33203125" bestFit="1" customWidth="1"/>
    <col min="4099" max="4099" width="8.58203125" bestFit="1" customWidth="1"/>
    <col min="4100" max="4100" width="12.33203125" bestFit="1" customWidth="1"/>
    <col min="4101" max="4101" width="22.25" bestFit="1" customWidth="1"/>
    <col min="4102" max="4102" width="8.58203125" bestFit="1" customWidth="1"/>
    <col min="4354" max="4354" width="12.33203125" bestFit="1" customWidth="1"/>
    <col min="4355" max="4355" width="8.58203125" bestFit="1" customWidth="1"/>
    <col min="4356" max="4356" width="12.33203125" bestFit="1" customWidth="1"/>
    <col min="4357" max="4357" width="22.25" bestFit="1" customWidth="1"/>
    <col min="4358" max="4358" width="8.58203125" bestFit="1" customWidth="1"/>
    <col min="4610" max="4610" width="12.33203125" bestFit="1" customWidth="1"/>
    <col min="4611" max="4611" width="8.58203125" bestFit="1" customWidth="1"/>
    <col min="4612" max="4612" width="12.33203125" bestFit="1" customWidth="1"/>
    <col min="4613" max="4613" width="22.25" bestFit="1" customWidth="1"/>
    <col min="4614" max="4614" width="8.58203125" bestFit="1" customWidth="1"/>
    <col min="4866" max="4866" width="12.33203125" bestFit="1" customWidth="1"/>
    <col min="4867" max="4867" width="8.58203125" bestFit="1" customWidth="1"/>
    <col min="4868" max="4868" width="12.33203125" bestFit="1" customWidth="1"/>
    <col min="4869" max="4869" width="22.25" bestFit="1" customWidth="1"/>
    <col min="4870" max="4870" width="8.58203125" bestFit="1" customWidth="1"/>
    <col min="5122" max="5122" width="12.33203125" bestFit="1" customWidth="1"/>
    <col min="5123" max="5123" width="8.58203125" bestFit="1" customWidth="1"/>
    <col min="5124" max="5124" width="12.33203125" bestFit="1" customWidth="1"/>
    <col min="5125" max="5125" width="22.25" bestFit="1" customWidth="1"/>
    <col min="5126" max="5126" width="8.58203125" bestFit="1" customWidth="1"/>
    <col min="5378" max="5378" width="12.33203125" bestFit="1" customWidth="1"/>
    <col min="5379" max="5379" width="8.58203125" bestFit="1" customWidth="1"/>
    <col min="5380" max="5380" width="12.33203125" bestFit="1" customWidth="1"/>
    <col min="5381" max="5381" width="22.25" bestFit="1" customWidth="1"/>
    <col min="5382" max="5382" width="8.58203125" bestFit="1" customWidth="1"/>
    <col min="5634" max="5634" width="12.33203125" bestFit="1" customWidth="1"/>
    <col min="5635" max="5635" width="8.58203125" bestFit="1" customWidth="1"/>
    <col min="5636" max="5636" width="12.33203125" bestFit="1" customWidth="1"/>
    <col min="5637" max="5637" width="22.25" bestFit="1" customWidth="1"/>
    <col min="5638" max="5638" width="8.58203125" bestFit="1" customWidth="1"/>
    <col min="5890" max="5890" width="12.33203125" bestFit="1" customWidth="1"/>
    <col min="5891" max="5891" width="8.58203125" bestFit="1" customWidth="1"/>
    <col min="5892" max="5892" width="12.33203125" bestFit="1" customWidth="1"/>
    <col min="5893" max="5893" width="22.25" bestFit="1" customWidth="1"/>
    <col min="5894" max="5894" width="8.58203125" bestFit="1" customWidth="1"/>
    <col min="6146" max="6146" width="12.33203125" bestFit="1" customWidth="1"/>
    <col min="6147" max="6147" width="8.58203125" bestFit="1" customWidth="1"/>
    <col min="6148" max="6148" width="12.33203125" bestFit="1" customWidth="1"/>
    <col min="6149" max="6149" width="22.25" bestFit="1" customWidth="1"/>
    <col min="6150" max="6150" width="8.58203125" bestFit="1" customWidth="1"/>
    <col min="6402" max="6402" width="12.33203125" bestFit="1" customWidth="1"/>
    <col min="6403" max="6403" width="8.58203125" bestFit="1" customWidth="1"/>
    <col min="6404" max="6404" width="12.33203125" bestFit="1" customWidth="1"/>
    <col min="6405" max="6405" width="22.25" bestFit="1" customWidth="1"/>
    <col min="6406" max="6406" width="8.58203125" bestFit="1" customWidth="1"/>
    <col min="6658" max="6658" width="12.33203125" bestFit="1" customWidth="1"/>
    <col min="6659" max="6659" width="8.58203125" bestFit="1" customWidth="1"/>
    <col min="6660" max="6660" width="12.33203125" bestFit="1" customWidth="1"/>
    <col min="6661" max="6661" width="22.25" bestFit="1" customWidth="1"/>
    <col min="6662" max="6662" width="8.58203125" bestFit="1" customWidth="1"/>
    <col min="6914" max="6914" width="12.33203125" bestFit="1" customWidth="1"/>
    <col min="6915" max="6915" width="8.58203125" bestFit="1" customWidth="1"/>
    <col min="6916" max="6916" width="12.33203125" bestFit="1" customWidth="1"/>
    <col min="6917" max="6917" width="22.25" bestFit="1" customWidth="1"/>
    <col min="6918" max="6918" width="8.58203125" bestFit="1" customWidth="1"/>
    <col min="7170" max="7170" width="12.33203125" bestFit="1" customWidth="1"/>
    <col min="7171" max="7171" width="8.58203125" bestFit="1" customWidth="1"/>
    <col min="7172" max="7172" width="12.33203125" bestFit="1" customWidth="1"/>
    <col min="7173" max="7173" width="22.25" bestFit="1" customWidth="1"/>
    <col min="7174" max="7174" width="8.58203125" bestFit="1" customWidth="1"/>
    <col min="7426" max="7426" width="12.33203125" bestFit="1" customWidth="1"/>
    <col min="7427" max="7427" width="8.58203125" bestFit="1" customWidth="1"/>
    <col min="7428" max="7428" width="12.33203125" bestFit="1" customWidth="1"/>
    <col min="7429" max="7429" width="22.25" bestFit="1" customWidth="1"/>
    <col min="7430" max="7430" width="8.58203125" bestFit="1" customWidth="1"/>
    <col min="7682" max="7682" width="12.33203125" bestFit="1" customWidth="1"/>
    <col min="7683" max="7683" width="8.58203125" bestFit="1" customWidth="1"/>
    <col min="7684" max="7684" width="12.33203125" bestFit="1" customWidth="1"/>
    <col min="7685" max="7685" width="22.25" bestFit="1" customWidth="1"/>
    <col min="7686" max="7686" width="8.58203125" bestFit="1" customWidth="1"/>
    <col min="7938" max="7938" width="12.33203125" bestFit="1" customWidth="1"/>
    <col min="7939" max="7939" width="8.58203125" bestFit="1" customWidth="1"/>
    <col min="7940" max="7940" width="12.33203125" bestFit="1" customWidth="1"/>
    <col min="7941" max="7941" width="22.25" bestFit="1" customWidth="1"/>
    <col min="7942" max="7942" width="8.58203125" bestFit="1" customWidth="1"/>
    <col min="8194" max="8194" width="12.33203125" bestFit="1" customWidth="1"/>
    <col min="8195" max="8195" width="8.58203125" bestFit="1" customWidth="1"/>
    <col min="8196" max="8196" width="12.33203125" bestFit="1" customWidth="1"/>
    <col min="8197" max="8197" width="22.25" bestFit="1" customWidth="1"/>
    <col min="8198" max="8198" width="8.58203125" bestFit="1" customWidth="1"/>
    <col min="8450" max="8450" width="12.33203125" bestFit="1" customWidth="1"/>
    <col min="8451" max="8451" width="8.58203125" bestFit="1" customWidth="1"/>
    <col min="8452" max="8452" width="12.33203125" bestFit="1" customWidth="1"/>
    <col min="8453" max="8453" width="22.25" bestFit="1" customWidth="1"/>
    <col min="8454" max="8454" width="8.58203125" bestFit="1" customWidth="1"/>
    <col min="8706" max="8706" width="12.33203125" bestFit="1" customWidth="1"/>
    <col min="8707" max="8707" width="8.58203125" bestFit="1" customWidth="1"/>
    <col min="8708" max="8708" width="12.33203125" bestFit="1" customWidth="1"/>
    <col min="8709" max="8709" width="22.25" bestFit="1" customWidth="1"/>
    <col min="8710" max="8710" width="8.58203125" bestFit="1" customWidth="1"/>
    <col min="8962" max="8962" width="12.33203125" bestFit="1" customWidth="1"/>
    <col min="8963" max="8963" width="8.58203125" bestFit="1" customWidth="1"/>
    <col min="8964" max="8964" width="12.33203125" bestFit="1" customWidth="1"/>
    <col min="8965" max="8965" width="22.25" bestFit="1" customWidth="1"/>
    <col min="8966" max="8966" width="8.58203125" bestFit="1" customWidth="1"/>
    <col min="9218" max="9218" width="12.33203125" bestFit="1" customWidth="1"/>
    <col min="9219" max="9219" width="8.58203125" bestFit="1" customWidth="1"/>
    <col min="9220" max="9220" width="12.33203125" bestFit="1" customWidth="1"/>
    <col min="9221" max="9221" width="22.25" bestFit="1" customWidth="1"/>
    <col min="9222" max="9222" width="8.58203125" bestFit="1" customWidth="1"/>
    <col min="9474" max="9474" width="12.33203125" bestFit="1" customWidth="1"/>
    <col min="9475" max="9475" width="8.58203125" bestFit="1" customWidth="1"/>
    <col min="9476" max="9476" width="12.33203125" bestFit="1" customWidth="1"/>
    <col min="9477" max="9477" width="22.25" bestFit="1" customWidth="1"/>
    <col min="9478" max="9478" width="8.58203125" bestFit="1" customWidth="1"/>
    <col min="9730" max="9730" width="12.33203125" bestFit="1" customWidth="1"/>
    <col min="9731" max="9731" width="8.58203125" bestFit="1" customWidth="1"/>
    <col min="9732" max="9732" width="12.33203125" bestFit="1" customWidth="1"/>
    <col min="9733" max="9733" width="22.25" bestFit="1" customWidth="1"/>
    <col min="9734" max="9734" width="8.58203125" bestFit="1" customWidth="1"/>
    <col min="9986" max="9986" width="12.33203125" bestFit="1" customWidth="1"/>
    <col min="9987" max="9987" width="8.58203125" bestFit="1" customWidth="1"/>
    <col min="9988" max="9988" width="12.33203125" bestFit="1" customWidth="1"/>
    <col min="9989" max="9989" width="22.25" bestFit="1" customWidth="1"/>
    <col min="9990" max="9990" width="8.58203125" bestFit="1" customWidth="1"/>
    <col min="10242" max="10242" width="12.33203125" bestFit="1" customWidth="1"/>
    <col min="10243" max="10243" width="8.58203125" bestFit="1" customWidth="1"/>
    <col min="10244" max="10244" width="12.33203125" bestFit="1" customWidth="1"/>
    <col min="10245" max="10245" width="22.25" bestFit="1" customWidth="1"/>
    <col min="10246" max="10246" width="8.58203125" bestFit="1" customWidth="1"/>
    <col min="10498" max="10498" width="12.33203125" bestFit="1" customWidth="1"/>
    <col min="10499" max="10499" width="8.58203125" bestFit="1" customWidth="1"/>
    <col min="10500" max="10500" width="12.33203125" bestFit="1" customWidth="1"/>
    <col min="10501" max="10501" width="22.25" bestFit="1" customWidth="1"/>
    <col min="10502" max="10502" width="8.58203125" bestFit="1" customWidth="1"/>
    <col min="10754" max="10754" width="12.33203125" bestFit="1" customWidth="1"/>
    <col min="10755" max="10755" width="8.58203125" bestFit="1" customWidth="1"/>
    <col min="10756" max="10756" width="12.33203125" bestFit="1" customWidth="1"/>
    <col min="10757" max="10757" width="22.25" bestFit="1" customWidth="1"/>
    <col min="10758" max="10758" width="8.58203125" bestFit="1" customWidth="1"/>
    <col min="11010" max="11010" width="12.33203125" bestFit="1" customWidth="1"/>
    <col min="11011" max="11011" width="8.58203125" bestFit="1" customWidth="1"/>
    <col min="11012" max="11012" width="12.33203125" bestFit="1" customWidth="1"/>
    <col min="11013" max="11013" width="22.25" bestFit="1" customWidth="1"/>
    <col min="11014" max="11014" width="8.58203125" bestFit="1" customWidth="1"/>
    <col min="11266" max="11266" width="12.33203125" bestFit="1" customWidth="1"/>
    <col min="11267" max="11267" width="8.58203125" bestFit="1" customWidth="1"/>
    <col min="11268" max="11268" width="12.33203125" bestFit="1" customWidth="1"/>
    <col min="11269" max="11269" width="22.25" bestFit="1" customWidth="1"/>
    <col min="11270" max="11270" width="8.58203125" bestFit="1" customWidth="1"/>
    <col min="11522" max="11522" width="12.33203125" bestFit="1" customWidth="1"/>
    <col min="11523" max="11523" width="8.58203125" bestFit="1" customWidth="1"/>
    <col min="11524" max="11524" width="12.33203125" bestFit="1" customWidth="1"/>
    <col min="11525" max="11525" width="22.25" bestFit="1" customWidth="1"/>
    <col min="11526" max="11526" width="8.58203125" bestFit="1" customWidth="1"/>
    <col min="11778" max="11778" width="12.33203125" bestFit="1" customWidth="1"/>
    <col min="11779" max="11779" width="8.58203125" bestFit="1" customWidth="1"/>
    <col min="11780" max="11780" width="12.33203125" bestFit="1" customWidth="1"/>
    <col min="11781" max="11781" width="22.25" bestFit="1" customWidth="1"/>
    <col min="11782" max="11782" width="8.58203125" bestFit="1" customWidth="1"/>
    <col min="12034" max="12034" width="12.33203125" bestFit="1" customWidth="1"/>
    <col min="12035" max="12035" width="8.58203125" bestFit="1" customWidth="1"/>
    <col min="12036" max="12036" width="12.33203125" bestFit="1" customWidth="1"/>
    <col min="12037" max="12037" width="22.25" bestFit="1" customWidth="1"/>
    <col min="12038" max="12038" width="8.58203125" bestFit="1" customWidth="1"/>
    <col min="12290" max="12290" width="12.33203125" bestFit="1" customWidth="1"/>
    <col min="12291" max="12291" width="8.58203125" bestFit="1" customWidth="1"/>
    <col min="12292" max="12292" width="12.33203125" bestFit="1" customWidth="1"/>
    <col min="12293" max="12293" width="22.25" bestFit="1" customWidth="1"/>
    <col min="12294" max="12294" width="8.58203125" bestFit="1" customWidth="1"/>
    <col min="12546" max="12546" width="12.33203125" bestFit="1" customWidth="1"/>
    <col min="12547" max="12547" width="8.58203125" bestFit="1" customWidth="1"/>
    <col min="12548" max="12548" width="12.33203125" bestFit="1" customWidth="1"/>
    <col min="12549" max="12549" width="22.25" bestFit="1" customWidth="1"/>
    <col min="12550" max="12550" width="8.58203125" bestFit="1" customWidth="1"/>
    <col min="12802" max="12802" width="12.33203125" bestFit="1" customWidth="1"/>
    <col min="12803" max="12803" width="8.58203125" bestFit="1" customWidth="1"/>
    <col min="12804" max="12804" width="12.33203125" bestFit="1" customWidth="1"/>
    <col min="12805" max="12805" width="22.25" bestFit="1" customWidth="1"/>
    <col min="12806" max="12806" width="8.58203125" bestFit="1" customWidth="1"/>
    <col min="13058" max="13058" width="12.33203125" bestFit="1" customWidth="1"/>
    <col min="13059" max="13059" width="8.58203125" bestFit="1" customWidth="1"/>
    <col min="13060" max="13060" width="12.33203125" bestFit="1" customWidth="1"/>
    <col min="13061" max="13061" width="22.25" bestFit="1" customWidth="1"/>
    <col min="13062" max="13062" width="8.58203125" bestFit="1" customWidth="1"/>
    <col min="13314" max="13314" width="12.33203125" bestFit="1" customWidth="1"/>
    <col min="13315" max="13315" width="8.58203125" bestFit="1" customWidth="1"/>
    <col min="13316" max="13316" width="12.33203125" bestFit="1" customWidth="1"/>
    <col min="13317" max="13317" width="22.25" bestFit="1" customWidth="1"/>
    <col min="13318" max="13318" width="8.58203125" bestFit="1" customWidth="1"/>
    <col min="13570" max="13570" width="12.33203125" bestFit="1" customWidth="1"/>
    <col min="13571" max="13571" width="8.58203125" bestFit="1" customWidth="1"/>
    <col min="13572" max="13572" width="12.33203125" bestFit="1" customWidth="1"/>
    <col min="13573" max="13573" width="22.25" bestFit="1" customWidth="1"/>
    <col min="13574" max="13574" width="8.58203125" bestFit="1" customWidth="1"/>
    <col min="13826" max="13826" width="12.33203125" bestFit="1" customWidth="1"/>
    <col min="13827" max="13827" width="8.58203125" bestFit="1" customWidth="1"/>
    <col min="13828" max="13828" width="12.33203125" bestFit="1" customWidth="1"/>
    <col min="13829" max="13829" width="22.25" bestFit="1" customWidth="1"/>
    <col min="13830" max="13830" width="8.58203125" bestFit="1" customWidth="1"/>
    <col min="14082" max="14082" width="12.33203125" bestFit="1" customWidth="1"/>
    <col min="14083" max="14083" width="8.58203125" bestFit="1" customWidth="1"/>
    <col min="14084" max="14084" width="12.33203125" bestFit="1" customWidth="1"/>
    <col min="14085" max="14085" width="22.25" bestFit="1" customWidth="1"/>
    <col min="14086" max="14086" width="8.58203125" bestFit="1" customWidth="1"/>
    <col min="14338" max="14338" width="12.33203125" bestFit="1" customWidth="1"/>
    <col min="14339" max="14339" width="8.58203125" bestFit="1" customWidth="1"/>
    <col min="14340" max="14340" width="12.33203125" bestFit="1" customWidth="1"/>
    <col min="14341" max="14341" width="22.25" bestFit="1" customWidth="1"/>
    <col min="14342" max="14342" width="8.58203125" bestFit="1" customWidth="1"/>
    <col min="14594" max="14594" width="12.33203125" bestFit="1" customWidth="1"/>
    <col min="14595" max="14595" width="8.58203125" bestFit="1" customWidth="1"/>
    <col min="14596" max="14596" width="12.33203125" bestFit="1" customWidth="1"/>
    <col min="14597" max="14597" width="22.25" bestFit="1" customWidth="1"/>
    <col min="14598" max="14598" width="8.58203125" bestFit="1" customWidth="1"/>
    <col min="14850" max="14850" width="12.33203125" bestFit="1" customWidth="1"/>
    <col min="14851" max="14851" width="8.58203125" bestFit="1" customWidth="1"/>
    <col min="14852" max="14852" width="12.33203125" bestFit="1" customWidth="1"/>
    <col min="14853" max="14853" width="22.25" bestFit="1" customWidth="1"/>
    <col min="14854" max="14854" width="8.58203125" bestFit="1" customWidth="1"/>
    <col min="15106" max="15106" width="12.33203125" bestFit="1" customWidth="1"/>
    <col min="15107" max="15107" width="8.58203125" bestFit="1" customWidth="1"/>
    <col min="15108" max="15108" width="12.33203125" bestFit="1" customWidth="1"/>
    <col min="15109" max="15109" width="22.25" bestFit="1" customWidth="1"/>
    <col min="15110" max="15110" width="8.58203125" bestFit="1" customWidth="1"/>
    <col min="15362" max="15362" width="12.33203125" bestFit="1" customWidth="1"/>
    <col min="15363" max="15363" width="8.58203125" bestFit="1" customWidth="1"/>
    <col min="15364" max="15364" width="12.33203125" bestFit="1" customWidth="1"/>
    <col min="15365" max="15365" width="22.25" bestFit="1" customWidth="1"/>
    <col min="15366" max="15366" width="8.58203125" bestFit="1" customWidth="1"/>
    <col min="15618" max="15618" width="12.33203125" bestFit="1" customWidth="1"/>
    <col min="15619" max="15619" width="8.58203125" bestFit="1" customWidth="1"/>
    <col min="15620" max="15620" width="12.33203125" bestFit="1" customWidth="1"/>
    <col min="15621" max="15621" width="22.25" bestFit="1" customWidth="1"/>
    <col min="15622" max="15622" width="8.58203125" bestFit="1" customWidth="1"/>
    <col min="15874" max="15874" width="12.33203125" bestFit="1" customWidth="1"/>
    <col min="15875" max="15875" width="8.58203125" bestFit="1" customWidth="1"/>
    <col min="15876" max="15876" width="12.33203125" bestFit="1" customWidth="1"/>
    <col min="15877" max="15877" width="22.25" bestFit="1" customWidth="1"/>
    <col min="15878" max="15878" width="8.58203125" bestFit="1" customWidth="1"/>
    <col min="16130" max="16130" width="12.33203125" bestFit="1" customWidth="1"/>
    <col min="16131" max="16131" width="8.58203125" bestFit="1" customWidth="1"/>
    <col min="16132" max="16132" width="12.33203125" bestFit="1" customWidth="1"/>
    <col min="16133" max="16133" width="22.25" bestFit="1" customWidth="1"/>
    <col min="16134" max="16134" width="8.58203125" bestFit="1" customWidth="1"/>
  </cols>
  <sheetData>
    <row r="1" spans="1:5">
      <c r="A1" t="s">
        <v>12</v>
      </c>
      <c r="B1" t="s">
        <v>13</v>
      </c>
      <c r="C1" t="s">
        <v>14</v>
      </c>
      <c r="D1" t="s">
        <v>473</v>
      </c>
      <c r="E1" t="s">
        <v>474</v>
      </c>
    </row>
    <row r="2" spans="1:5">
      <c r="A2" t="s">
        <v>412</v>
      </c>
      <c r="B2" t="s">
        <v>413</v>
      </c>
      <c r="C2" t="s">
        <v>15</v>
      </c>
      <c r="D2" t="s">
        <v>622</v>
      </c>
      <c r="E2" t="s">
        <v>16</v>
      </c>
    </row>
    <row r="3" spans="1:5">
      <c r="A3" t="s">
        <v>414</v>
      </c>
      <c r="B3" t="s">
        <v>17</v>
      </c>
      <c r="C3" t="s">
        <v>18</v>
      </c>
      <c r="D3" t="s">
        <v>623</v>
      </c>
      <c r="E3" t="s">
        <v>19</v>
      </c>
    </row>
    <row r="4" spans="1:5">
      <c r="A4" t="s">
        <v>415</v>
      </c>
      <c r="B4" t="s">
        <v>20</v>
      </c>
      <c r="C4" t="s">
        <v>21</v>
      </c>
      <c r="D4" t="s">
        <v>624</v>
      </c>
      <c r="E4" t="s">
        <v>22</v>
      </c>
    </row>
    <row r="5" spans="1:5">
      <c r="A5" t="s">
        <v>23</v>
      </c>
      <c r="B5" t="s">
        <v>24</v>
      </c>
      <c r="C5" t="s">
        <v>416</v>
      </c>
      <c r="D5" t="s">
        <v>25</v>
      </c>
      <c r="E5" t="s">
        <v>26</v>
      </c>
    </row>
    <row r="6" spans="1:5">
      <c r="A6" t="s">
        <v>417</v>
      </c>
      <c r="B6" t="s">
        <v>418</v>
      </c>
      <c r="C6" t="s">
        <v>419</v>
      </c>
      <c r="D6" t="s">
        <v>27</v>
      </c>
      <c r="E6" t="s">
        <v>28</v>
      </c>
    </row>
    <row r="7" spans="1:5">
      <c r="A7" t="s">
        <v>420</v>
      </c>
      <c r="D7" t="s">
        <v>29</v>
      </c>
      <c r="E7" t="s">
        <v>30</v>
      </c>
    </row>
    <row r="8" spans="1:5">
      <c r="D8" t="s">
        <v>31</v>
      </c>
      <c r="E8" t="s">
        <v>476</v>
      </c>
    </row>
    <row r="9" spans="1:5">
      <c r="D9" t="s">
        <v>475</v>
      </c>
    </row>
  </sheetData>
  <phoneticPr fontId="1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S75"/>
  <sheetViews>
    <sheetView tabSelected="1" view="pageBreakPreview" zoomScale="80" zoomScaleNormal="80" zoomScaleSheetLayoutView="80" workbookViewId="0">
      <selection activeCell="J1" sqref="J1"/>
    </sheetView>
  </sheetViews>
  <sheetFormatPr defaultColWidth="9" defaultRowHeight="30" customHeight="1"/>
  <cols>
    <col min="1" max="1" width="6.58203125" style="86" customWidth="1"/>
    <col min="2" max="2" width="18.58203125" style="86" customWidth="1"/>
    <col min="3" max="3" width="7.75" style="86" customWidth="1"/>
    <col min="4" max="4" width="16.58203125" style="86" customWidth="1"/>
    <col min="5" max="5" width="6.58203125" style="86" customWidth="1"/>
    <col min="6" max="7" width="22.58203125" style="86" customWidth="1"/>
    <col min="8" max="8" width="6.58203125" style="86" customWidth="1"/>
    <col min="9" max="9" width="11.58203125" style="86" customWidth="1"/>
    <col min="10" max="10" width="12.58203125" style="86" customWidth="1"/>
    <col min="11" max="11" width="84.25" style="87" customWidth="1"/>
    <col min="12" max="16384" width="9" style="86"/>
  </cols>
  <sheetData>
    <row r="1" spans="1:18" s="84" customFormat="1" ht="36.65" customHeight="1">
      <c r="A1" s="671" t="s">
        <v>556</v>
      </c>
      <c r="B1" s="671"/>
      <c r="C1" s="671"/>
      <c r="D1" s="341"/>
      <c r="I1" s="342"/>
      <c r="J1" s="555"/>
      <c r="K1" s="108"/>
    </row>
    <row r="2" spans="1:18" s="84" customFormat="1" ht="6" customHeight="1">
      <c r="B2" s="343"/>
      <c r="K2" s="108"/>
    </row>
    <row r="3" spans="1:18" s="110" customFormat="1" ht="79.900000000000006" customHeight="1">
      <c r="A3" s="635" t="s">
        <v>597</v>
      </c>
      <c r="B3" s="635"/>
      <c r="C3" s="635"/>
      <c r="D3" s="635"/>
      <c r="E3" s="635"/>
      <c r="F3" s="635"/>
      <c r="G3" s="635"/>
      <c r="H3" s="635"/>
      <c r="I3" s="635"/>
      <c r="J3" s="635"/>
      <c r="K3" s="109"/>
      <c r="N3" s="84"/>
      <c r="O3" s="84"/>
      <c r="P3" s="84"/>
      <c r="Q3" s="84"/>
      <c r="R3" s="84"/>
    </row>
    <row r="4" spans="1:18" s="110" customFormat="1" ht="12.65" customHeight="1">
      <c r="A4" s="344"/>
      <c r="B4" s="344"/>
      <c r="C4" s="344"/>
      <c r="D4" s="344"/>
      <c r="E4" s="344"/>
      <c r="F4" s="344"/>
      <c r="G4" s="344"/>
      <c r="H4" s="345"/>
      <c r="I4" s="636"/>
      <c r="J4" s="636"/>
      <c r="K4" s="346"/>
      <c r="N4" s="84"/>
      <c r="O4" s="84"/>
      <c r="P4" s="84"/>
      <c r="Q4" s="84"/>
      <c r="R4" s="84"/>
    </row>
    <row r="5" spans="1:18" s="110" customFormat="1" ht="36" customHeight="1">
      <c r="C5" s="86"/>
      <c r="D5" s="86"/>
      <c r="E5" s="86"/>
      <c r="F5" s="86"/>
      <c r="G5" s="86"/>
      <c r="H5" s="655" t="s">
        <v>587</v>
      </c>
      <c r="I5" s="655"/>
      <c r="J5" s="655"/>
      <c r="K5" s="550" t="s">
        <v>551</v>
      </c>
      <c r="L5" s="86"/>
      <c r="R5" s="111"/>
    </row>
    <row r="6" spans="1:18" s="322" customFormat="1" ht="36" customHeight="1">
      <c r="B6" s="654" t="s">
        <v>347</v>
      </c>
      <c r="C6" s="654"/>
      <c r="D6" s="654"/>
      <c r="E6" s="654"/>
      <c r="F6" s="654"/>
      <c r="G6" s="654"/>
      <c r="H6" s="654"/>
      <c r="I6" s="654"/>
      <c r="J6" s="654"/>
      <c r="K6" s="327"/>
      <c r="L6" s="327"/>
      <c r="R6" s="323"/>
    </row>
    <row r="7" spans="1:18" s="322" customFormat="1" ht="29.15" customHeight="1">
      <c r="A7" s="347"/>
      <c r="L7" s="328"/>
      <c r="R7" s="323"/>
    </row>
    <row r="8" spans="1:18" s="322" customFormat="1" ht="50.5" customHeight="1">
      <c r="A8" s="347"/>
      <c r="B8" s="653" t="s">
        <v>557</v>
      </c>
      <c r="C8" s="653"/>
      <c r="D8" s="653"/>
      <c r="E8" s="653"/>
      <c r="F8" s="653"/>
      <c r="G8" s="653"/>
      <c r="H8" s="653"/>
      <c r="I8" s="653"/>
      <c r="J8" s="653"/>
      <c r="L8" s="328"/>
      <c r="R8" s="323"/>
    </row>
    <row r="9" spans="1:18" s="110" customFormat="1" ht="12.75" customHeight="1" thickBot="1">
      <c r="A9" s="637"/>
      <c r="B9" s="637"/>
      <c r="C9" s="637"/>
      <c r="D9" s="637"/>
      <c r="E9" s="637"/>
      <c r="F9" s="637"/>
      <c r="G9" s="637"/>
      <c r="H9" s="637"/>
      <c r="I9" s="637"/>
      <c r="J9" s="637"/>
      <c r="K9" s="109"/>
      <c r="R9" s="111"/>
    </row>
    <row r="10" spans="1:18" ht="45" customHeight="1">
      <c r="A10" s="640" t="s">
        <v>431</v>
      </c>
      <c r="B10" s="641"/>
      <c r="C10" s="678" t="s">
        <v>411</v>
      </c>
      <c r="D10" s="679"/>
      <c r="E10" s="680"/>
      <c r="F10" s="348" t="s">
        <v>123</v>
      </c>
      <c r="G10" s="659" t="s">
        <v>401</v>
      </c>
      <c r="H10" s="660"/>
      <c r="I10" s="660"/>
      <c r="J10" s="661"/>
      <c r="K10" s="88"/>
    </row>
    <row r="11" spans="1:18" ht="45" customHeight="1" thickBot="1">
      <c r="A11" s="642" t="s">
        <v>432</v>
      </c>
      <c r="B11" s="643"/>
      <c r="C11" s="656"/>
      <c r="D11" s="657"/>
      <c r="E11" s="658"/>
      <c r="F11" s="349" t="s">
        <v>10</v>
      </c>
      <c r="G11" s="662"/>
      <c r="H11" s="663"/>
      <c r="I11" s="663"/>
      <c r="J11" s="664"/>
      <c r="K11" s="87" t="s">
        <v>439</v>
      </c>
    </row>
    <row r="12" spans="1:18" ht="22.5" customHeight="1" thickTop="1">
      <c r="A12" s="718" t="s">
        <v>9</v>
      </c>
      <c r="B12" s="350" t="s">
        <v>437</v>
      </c>
      <c r="C12" s="665"/>
      <c r="D12" s="666"/>
      <c r="E12" s="667"/>
      <c r="F12" s="667"/>
      <c r="G12" s="667"/>
      <c r="H12" s="667"/>
      <c r="I12" s="667"/>
      <c r="J12" s="668"/>
      <c r="K12" s="88"/>
    </row>
    <row r="13" spans="1:18" ht="45" customHeight="1">
      <c r="A13" s="719"/>
      <c r="B13" s="351" t="s">
        <v>246</v>
      </c>
      <c r="C13" s="676"/>
      <c r="D13" s="676"/>
      <c r="E13" s="676"/>
      <c r="F13" s="676"/>
      <c r="G13" s="676"/>
      <c r="H13" s="676"/>
      <c r="I13" s="676"/>
      <c r="J13" s="677"/>
      <c r="K13" s="88"/>
    </row>
    <row r="14" spans="1:18" ht="30" customHeight="1">
      <c r="A14" s="719"/>
      <c r="B14" s="721" t="s">
        <v>450</v>
      </c>
      <c r="C14" s="352" t="s">
        <v>438</v>
      </c>
      <c r="D14" s="92"/>
      <c r="E14" s="353" t="s">
        <v>6</v>
      </c>
      <c r="F14" s="329"/>
      <c r="G14" s="638"/>
      <c r="H14" s="638"/>
      <c r="I14" s="638"/>
      <c r="J14" s="639"/>
      <c r="K14" s="724" t="s">
        <v>599</v>
      </c>
    </row>
    <row r="15" spans="1:18" ht="15" customHeight="1">
      <c r="A15" s="719"/>
      <c r="B15" s="722"/>
      <c r="C15" s="669" t="s">
        <v>34</v>
      </c>
      <c r="D15" s="670"/>
      <c r="E15" s="672" t="s">
        <v>392</v>
      </c>
      <c r="F15" s="673"/>
      <c r="G15" s="673"/>
      <c r="H15" s="673"/>
      <c r="I15" s="673"/>
      <c r="J15" s="674"/>
      <c r="K15" s="724"/>
    </row>
    <row r="16" spans="1:18" ht="45" customHeight="1">
      <c r="A16" s="719"/>
      <c r="B16" s="723"/>
      <c r="C16" s="823"/>
      <c r="D16" s="824"/>
      <c r="E16" s="644"/>
      <c r="F16" s="645"/>
      <c r="G16" s="645"/>
      <c r="H16" s="645"/>
      <c r="I16" s="645"/>
      <c r="J16" s="675"/>
      <c r="K16" s="724"/>
    </row>
    <row r="17" spans="1:13" ht="36.65" customHeight="1">
      <c r="A17" s="719"/>
      <c r="B17" s="355" t="s">
        <v>421</v>
      </c>
      <c r="C17" s="644"/>
      <c r="D17" s="645"/>
      <c r="E17" s="646"/>
      <c r="F17" s="356" t="s">
        <v>402</v>
      </c>
      <c r="G17" s="647"/>
      <c r="H17" s="648"/>
      <c r="I17" s="648"/>
      <c r="J17" s="649"/>
      <c r="K17" s="88"/>
    </row>
    <row r="18" spans="1:13" ht="36.65" customHeight="1" thickBot="1">
      <c r="A18" s="720"/>
      <c r="B18" s="349" t="s">
        <v>403</v>
      </c>
      <c r="C18" s="650"/>
      <c r="D18" s="651"/>
      <c r="E18" s="652"/>
      <c r="F18" s="600"/>
      <c r="G18" s="598"/>
      <c r="H18" s="598"/>
      <c r="I18" s="598"/>
      <c r="J18" s="599"/>
      <c r="K18" s="88"/>
    </row>
    <row r="19" spans="1:13" s="84" customFormat="1" ht="35.25" customHeight="1" thickTop="1">
      <c r="A19" s="774" t="s">
        <v>434</v>
      </c>
      <c r="B19" s="357" t="s">
        <v>349</v>
      </c>
      <c r="C19" s="739"/>
      <c r="D19" s="740"/>
      <c r="E19" s="782"/>
      <c r="F19" s="358" t="s">
        <v>435</v>
      </c>
      <c r="G19" s="739"/>
      <c r="H19" s="740"/>
      <c r="I19" s="740"/>
      <c r="J19" s="741"/>
      <c r="K19" s="359"/>
      <c r="L19" s="330"/>
      <c r="M19" s="331"/>
    </row>
    <row r="20" spans="1:13" s="84" customFormat="1" ht="35.25" customHeight="1">
      <c r="A20" s="777"/>
      <c r="B20" s="360" t="s">
        <v>351</v>
      </c>
      <c r="C20" s="751"/>
      <c r="D20" s="752"/>
      <c r="E20" s="753"/>
      <c r="F20" s="361" t="s">
        <v>352</v>
      </c>
      <c r="G20" s="742"/>
      <c r="H20" s="743"/>
      <c r="I20" s="743"/>
      <c r="J20" s="744"/>
      <c r="K20" s="359"/>
      <c r="L20" s="330"/>
      <c r="M20" s="85"/>
    </row>
    <row r="21" spans="1:13" s="84" customFormat="1" ht="35.25" customHeight="1" thickBot="1">
      <c r="A21" s="778"/>
      <c r="B21" s="362" t="s">
        <v>353</v>
      </c>
      <c r="C21" s="763"/>
      <c r="D21" s="764"/>
      <c r="E21" s="765"/>
      <c r="F21" s="363" t="s">
        <v>436</v>
      </c>
      <c r="G21" s="745"/>
      <c r="H21" s="746"/>
      <c r="I21" s="746"/>
      <c r="J21" s="747"/>
      <c r="K21" s="346"/>
      <c r="L21" s="332"/>
      <c r="M21" s="85"/>
    </row>
    <row r="22" spans="1:13" s="84" customFormat="1" ht="36.65" customHeight="1" thickTop="1">
      <c r="A22" s="774" t="s">
        <v>348</v>
      </c>
      <c r="B22" s="357" t="s">
        <v>349</v>
      </c>
      <c r="C22" s="739"/>
      <c r="D22" s="740"/>
      <c r="E22" s="790"/>
      <c r="F22" s="364" t="s">
        <v>350</v>
      </c>
      <c r="G22" s="791"/>
      <c r="H22" s="792"/>
      <c r="I22" s="792"/>
      <c r="J22" s="793"/>
      <c r="K22" s="85"/>
    </row>
    <row r="23" spans="1:13" s="84" customFormat="1" ht="36.65" customHeight="1" thickBot="1">
      <c r="A23" s="775"/>
      <c r="B23" s="360" t="s">
        <v>351</v>
      </c>
      <c r="C23" s="751"/>
      <c r="D23" s="752"/>
      <c r="E23" s="753"/>
      <c r="F23" s="365" t="s">
        <v>352</v>
      </c>
      <c r="G23" s="754"/>
      <c r="H23" s="755"/>
      <c r="I23" s="755"/>
      <c r="J23" s="756"/>
      <c r="K23" s="85"/>
    </row>
    <row r="24" spans="1:13" s="84" customFormat="1" ht="36.65" customHeight="1" thickBot="1">
      <c r="A24" s="776"/>
      <c r="B24" s="362" t="s">
        <v>353</v>
      </c>
      <c r="C24" s="757"/>
      <c r="D24" s="758"/>
      <c r="E24" s="759"/>
      <c r="F24" s="587" t="s">
        <v>600</v>
      </c>
      <c r="G24" s="760"/>
      <c r="H24" s="761"/>
      <c r="I24" s="761"/>
      <c r="J24" s="762"/>
      <c r="K24" s="588" t="s">
        <v>601</v>
      </c>
    </row>
    <row r="25" spans="1:13" ht="21.75" customHeight="1" thickTop="1">
      <c r="A25" s="719" t="s">
        <v>379</v>
      </c>
      <c r="B25" s="366" t="s">
        <v>351</v>
      </c>
      <c r="C25" s="726"/>
      <c r="D25" s="727"/>
      <c r="E25" s="727"/>
      <c r="F25" s="727"/>
      <c r="G25" s="727"/>
      <c r="H25" s="727"/>
      <c r="I25" s="727"/>
      <c r="J25" s="728"/>
    </row>
    <row r="26" spans="1:13" ht="60" customHeight="1">
      <c r="A26" s="719"/>
      <c r="B26" s="367" t="s">
        <v>8</v>
      </c>
      <c r="C26" s="729"/>
      <c r="D26" s="729"/>
      <c r="E26" s="729"/>
      <c r="F26" s="729"/>
      <c r="G26" s="729"/>
      <c r="H26" s="729"/>
      <c r="I26" s="729"/>
      <c r="J26" s="730"/>
      <c r="K26" s="589" t="s">
        <v>539</v>
      </c>
    </row>
    <row r="27" spans="1:13" ht="15" hidden="1" customHeight="1">
      <c r="A27" s="719"/>
      <c r="B27" s="773" t="s">
        <v>35</v>
      </c>
      <c r="C27" s="369" t="s">
        <v>11</v>
      </c>
      <c r="D27" s="354"/>
      <c r="E27" s="672" t="s">
        <v>8</v>
      </c>
      <c r="F27" s="673"/>
      <c r="G27" s="673"/>
      <c r="H27" s="673"/>
      <c r="I27" s="750"/>
      <c r="J27" s="371" t="s">
        <v>36</v>
      </c>
      <c r="K27" s="372" t="s">
        <v>44</v>
      </c>
    </row>
    <row r="28" spans="1:13" ht="60" hidden="1" customHeight="1">
      <c r="A28" s="719"/>
      <c r="B28" s="773"/>
      <c r="C28" s="368" t="s">
        <v>37</v>
      </c>
      <c r="D28" s="373"/>
      <c r="E28" s="733"/>
      <c r="F28" s="734"/>
      <c r="G28" s="734"/>
      <c r="H28" s="734"/>
      <c r="I28" s="735"/>
      <c r="J28" s="374"/>
      <c r="K28" s="372" t="s">
        <v>45</v>
      </c>
    </row>
    <row r="29" spans="1:13" ht="60" hidden="1" customHeight="1">
      <c r="A29" s="719"/>
      <c r="B29" s="773"/>
      <c r="C29" s="368" t="s">
        <v>38</v>
      </c>
      <c r="D29" s="373"/>
      <c r="E29" s="733"/>
      <c r="F29" s="734"/>
      <c r="G29" s="734"/>
      <c r="H29" s="734"/>
      <c r="I29" s="735"/>
      <c r="J29" s="374"/>
      <c r="K29" s="372" t="s">
        <v>44</v>
      </c>
    </row>
    <row r="30" spans="1:13" ht="60" hidden="1" customHeight="1">
      <c r="A30" s="719"/>
      <c r="B30" s="773"/>
      <c r="C30" s="368" t="s">
        <v>39</v>
      </c>
      <c r="D30" s="373"/>
      <c r="E30" s="733"/>
      <c r="F30" s="734"/>
      <c r="G30" s="734"/>
      <c r="H30" s="734"/>
      <c r="I30" s="735"/>
      <c r="J30" s="374"/>
      <c r="K30" s="372" t="s">
        <v>44</v>
      </c>
    </row>
    <row r="31" spans="1:13" ht="17.25" customHeight="1">
      <c r="A31" s="719"/>
      <c r="B31" s="768" t="s">
        <v>433</v>
      </c>
      <c r="C31" s="672" t="s">
        <v>40</v>
      </c>
      <c r="D31" s="794"/>
      <c r="E31" s="375"/>
      <c r="F31" s="370" t="s">
        <v>41</v>
      </c>
      <c r="G31" s="672" t="s">
        <v>341</v>
      </c>
      <c r="H31" s="748"/>
      <c r="I31" s="748"/>
      <c r="J31" s="749"/>
      <c r="K31" s="87" t="s">
        <v>478</v>
      </c>
    </row>
    <row r="32" spans="1:13" ht="36" customHeight="1" thickBot="1">
      <c r="A32" s="719"/>
      <c r="B32" s="769"/>
      <c r="C32" s="766"/>
      <c r="D32" s="767"/>
      <c r="E32" s="376" t="s">
        <v>7</v>
      </c>
      <c r="F32" s="333"/>
      <c r="G32" s="736"/>
      <c r="H32" s="737"/>
      <c r="I32" s="737"/>
      <c r="J32" s="738"/>
    </row>
    <row r="33" spans="1:19" ht="20.149999999999999" hidden="1" customHeight="1">
      <c r="A33" s="719"/>
      <c r="B33" s="769"/>
      <c r="C33" s="378"/>
      <c r="D33" s="379"/>
      <c r="E33" s="380" t="s">
        <v>7</v>
      </c>
      <c r="F33" s="377"/>
      <c r="G33" s="381"/>
      <c r="H33" s="382"/>
      <c r="I33" s="731"/>
      <c r="J33" s="732"/>
      <c r="K33" s="725" t="s">
        <v>42</v>
      </c>
      <c r="L33" s="87"/>
      <c r="M33" s="87"/>
      <c r="N33" s="87"/>
      <c r="O33" s="87"/>
      <c r="P33" s="87"/>
      <c r="Q33" s="87"/>
      <c r="R33" s="87"/>
      <c r="S33" s="87"/>
    </row>
    <row r="34" spans="1:19" ht="20.149999999999999" hidden="1" customHeight="1">
      <c r="A34" s="719"/>
      <c r="B34" s="769"/>
      <c r="C34" s="378"/>
      <c r="D34" s="379"/>
      <c r="E34" s="380" t="s">
        <v>7</v>
      </c>
      <c r="F34" s="377"/>
      <c r="G34" s="381"/>
      <c r="H34" s="382"/>
      <c r="I34" s="731"/>
      <c r="J34" s="732"/>
      <c r="K34" s="725"/>
      <c r="L34" s="87"/>
      <c r="M34" s="87"/>
      <c r="N34" s="87"/>
      <c r="O34" s="87"/>
      <c r="P34" s="87"/>
      <c r="Q34" s="87"/>
      <c r="R34" s="87"/>
      <c r="S34" s="87"/>
    </row>
    <row r="35" spans="1:19" ht="20.149999999999999" hidden="1" customHeight="1">
      <c r="A35" s="719"/>
      <c r="B35" s="769"/>
      <c r="C35" s="378"/>
      <c r="D35" s="379"/>
      <c r="E35" s="380" t="s">
        <v>7</v>
      </c>
      <c r="F35" s="377"/>
      <c r="G35" s="381"/>
      <c r="H35" s="382"/>
      <c r="I35" s="731"/>
      <c r="J35" s="732"/>
      <c r="K35" s="725"/>
      <c r="L35" s="87"/>
      <c r="M35" s="87"/>
      <c r="N35" s="87"/>
      <c r="O35" s="87"/>
      <c r="P35" s="87"/>
      <c r="Q35" s="87"/>
      <c r="R35" s="87"/>
      <c r="S35" s="87"/>
    </row>
    <row r="36" spans="1:19" ht="20.149999999999999" hidden="1" customHeight="1">
      <c r="A36" s="719"/>
      <c r="B36" s="769"/>
      <c r="C36" s="378"/>
      <c r="D36" s="379"/>
      <c r="E36" s="380" t="s">
        <v>7</v>
      </c>
      <c r="F36" s="377"/>
      <c r="G36" s="381"/>
      <c r="H36" s="382"/>
      <c r="I36" s="731"/>
      <c r="J36" s="732"/>
      <c r="K36" s="725"/>
      <c r="L36" s="87"/>
      <c r="M36" s="87"/>
      <c r="N36" s="87"/>
      <c r="O36" s="87"/>
      <c r="P36" s="87"/>
      <c r="Q36" s="87"/>
      <c r="R36" s="87"/>
      <c r="S36" s="87"/>
    </row>
    <row r="37" spans="1:19" ht="20.149999999999999" hidden="1" customHeight="1">
      <c r="A37" s="719"/>
      <c r="B37" s="769"/>
      <c r="C37" s="378"/>
      <c r="D37" s="379"/>
      <c r="E37" s="380" t="s">
        <v>7</v>
      </c>
      <c r="F37" s="377"/>
      <c r="G37" s="381"/>
      <c r="H37" s="382"/>
      <c r="I37" s="731"/>
      <c r="J37" s="732"/>
      <c r="K37" s="725"/>
      <c r="L37" s="87"/>
      <c r="M37" s="87"/>
      <c r="N37" s="87"/>
      <c r="O37" s="87"/>
      <c r="P37" s="87"/>
      <c r="Q37" s="87"/>
      <c r="R37" s="87"/>
      <c r="S37" s="87"/>
    </row>
    <row r="38" spans="1:19" ht="20.149999999999999" hidden="1" customHeight="1">
      <c r="A38" s="719"/>
      <c r="B38" s="769"/>
      <c r="C38" s="378"/>
      <c r="D38" s="379"/>
      <c r="E38" s="380" t="s">
        <v>7</v>
      </c>
      <c r="F38" s="377"/>
      <c r="G38" s="381"/>
      <c r="H38" s="382"/>
      <c r="I38" s="731"/>
      <c r="J38" s="732"/>
      <c r="K38" s="725"/>
      <c r="L38" s="87"/>
      <c r="M38" s="87"/>
      <c r="N38" s="87"/>
      <c r="O38" s="87"/>
      <c r="P38" s="87"/>
      <c r="Q38" s="87"/>
      <c r="R38" s="87"/>
      <c r="S38" s="87"/>
    </row>
    <row r="39" spans="1:19" ht="20.149999999999999" hidden="1" customHeight="1">
      <c r="A39" s="719"/>
      <c r="B39" s="769"/>
      <c r="C39" s="378"/>
      <c r="D39" s="379"/>
      <c r="E39" s="380" t="s">
        <v>7</v>
      </c>
      <c r="F39" s="377"/>
      <c r="G39" s="381"/>
      <c r="H39" s="382"/>
      <c r="I39" s="731"/>
      <c r="J39" s="732"/>
      <c r="K39" s="88"/>
      <c r="L39" s="87"/>
      <c r="M39" s="87"/>
      <c r="N39" s="87"/>
      <c r="O39" s="87"/>
      <c r="P39" s="87"/>
      <c r="Q39" s="87"/>
      <c r="R39" s="87"/>
      <c r="S39" s="87"/>
    </row>
    <row r="40" spans="1:19" ht="20.149999999999999" hidden="1" customHeight="1">
      <c r="A40" s="719"/>
      <c r="B40" s="769"/>
      <c r="C40" s="378"/>
      <c r="D40" s="379"/>
      <c r="E40" s="380" t="s">
        <v>7</v>
      </c>
      <c r="F40" s="377"/>
      <c r="G40" s="381"/>
      <c r="H40" s="382"/>
      <c r="I40" s="731"/>
      <c r="J40" s="732"/>
      <c r="K40" s="88"/>
      <c r="L40" s="87"/>
      <c r="M40" s="87"/>
      <c r="N40" s="87"/>
      <c r="O40" s="87"/>
      <c r="P40" s="87"/>
      <c r="Q40" s="87"/>
      <c r="R40" s="87"/>
      <c r="S40" s="87"/>
    </row>
    <row r="41" spans="1:19" ht="20.149999999999999" hidden="1" customHeight="1">
      <c r="A41" s="719"/>
      <c r="B41" s="769"/>
      <c r="C41" s="378"/>
      <c r="D41" s="379"/>
      <c r="E41" s="380" t="s">
        <v>7</v>
      </c>
      <c r="F41" s="377"/>
      <c r="G41" s="381"/>
      <c r="H41" s="382"/>
      <c r="I41" s="731"/>
      <c r="J41" s="732"/>
      <c r="K41" s="88"/>
      <c r="L41" s="87"/>
      <c r="M41" s="87"/>
      <c r="N41" s="87"/>
      <c r="O41" s="87"/>
      <c r="P41" s="87"/>
      <c r="Q41" s="87"/>
      <c r="R41" s="87"/>
      <c r="S41" s="87"/>
    </row>
    <row r="42" spans="1:19" ht="20.149999999999999" hidden="1" customHeight="1">
      <c r="A42" s="719"/>
      <c r="B42" s="769"/>
      <c r="C42" s="378"/>
      <c r="D42" s="379"/>
      <c r="E42" s="380" t="s">
        <v>7</v>
      </c>
      <c r="F42" s="377"/>
      <c r="G42" s="381"/>
      <c r="H42" s="382"/>
      <c r="I42" s="731"/>
      <c r="J42" s="732"/>
      <c r="K42" s="88"/>
      <c r="L42" s="87"/>
      <c r="M42" s="87"/>
      <c r="N42" s="87"/>
      <c r="O42" s="87"/>
      <c r="P42" s="87"/>
      <c r="Q42" s="87"/>
      <c r="R42" s="87"/>
      <c r="S42" s="87"/>
    </row>
    <row r="43" spans="1:19" ht="20.149999999999999" hidden="1" customHeight="1">
      <c r="A43" s="719"/>
      <c r="B43" s="769"/>
      <c r="C43" s="378"/>
      <c r="D43" s="379"/>
      <c r="E43" s="380" t="s">
        <v>7</v>
      </c>
      <c r="F43" s="377"/>
      <c r="G43" s="381"/>
      <c r="H43" s="382"/>
      <c r="I43" s="731"/>
      <c r="J43" s="732"/>
      <c r="K43" s="88"/>
      <c r="L43" s="87"/>
      <c r="M43" s="87"/>
      <c r="N43" s="87"/>
      <c r="O43" s="87"/>
      <c r="P43" s="87"/>
      <c r="Q43" s="87"/>
      <c r="R43" s="87"/>
      <c r="S43" s="87"/>
    </row>
    <row r="44" spans="1:19" ht="20.149999999999999" hidden="1" customHeight="1" thickBot="1">
      <c r="A44" s="719"/>
      <c r="B44" s="769"/>
      <c r="C44" s="383"/>
      <c r="D44" s="384"/>
      <c r="E44" s="385" t="s">
        <v>7</v>
      </c>
      <c r="F44" s="386"/>
      <c r="G44" s="387"/>
      <c r="H44" s="388"/>
      <c r="I44" s="841"/>
      <c r="J44" s="842"/>
      <c r="K44" s="88"/>
      <c r="L44" s="87"/>
      <c r="M44" s="87"/>
      <c r="N44" s="87"/>
      <c r="O44" s="87"/>
      <c r="P44" s="87"/>
      <c r="Q44" s="87"/>
      <c r="R44" s="87"/>
      <c r="S44" s="87"/>
    </row>
    <row r="45" spans="1:19" ht="40" customHeight="1" thickTop="1" thickBot="1">
      <c r="A45" s="719"/>
      <c r="B45" s="681" t="s">
        <v>400</v>
      </c>
      <c r="C45" s="698" t="s">
        <v>540</v>
      </c>
      <c r="D45" s="699"/>
      <c r="E45" s="699"/>
      <c r="F45" s="700"/>
      <c r="G45" s="691"/>
      <c r="H45" s="692"/>
      <c r="I45" s="692"/>
      <c r="J45" s="693"/>
      <c r="K45" s="612" t="s">
        <v>625</v>
      </c>
    </row>
    <row r="46" spans="1:19" ht="15" hidden="1" customHeight="1" thickTop="1">
      <c r="A46" s="719"/>
      <c r="B46" s="682"/>
      <c r="C46" s="771" t="s">
        <v>4</v>
      </c>
      <c r="D46" s="389"/>
      <c r="E46" s="689"/>
      <c r="F46" s="690"/>
      <c r="G46" s="390" t="s">
        <v>393</v>
      </c>
      <c r="H46" s="689"/>
      <c r="I46" s="696"/>
      <c r="J46" s="697"/>
    </row>
    <row r="47" spans="1:19" ht="15" hidden="1" customHeight="1">
      <c r="A47" s="719"/>
      <c r="B47" s="682"/>
      <c r="C47" s="772"/>
      <c r="D47" s="391"/>
      <c r="E47" s="685"/>
      <c r="F47" s="686"/>
      <c r="G47" s="392" t="s">
        <v>380</v>
      </c>
      <c r="H47" s="685"/>
      <c r="I47" s="825"/>
      <c r="J47" s="826"/>
    </row>
    <row r="48" spans="1:19" ht="30" hidden="1" customHeight="1">
      <c r="A48" s="719"/>
      <c r="B48" s="682"/>
      <c r="C48" s="393" t="s">
        <v>381</v>
      </c>
      <c r="D48" s="393"/>
      <c r="E48" s="694"/>
      <c r="F48" s="694"/>
      <c r="G48" s="394"/>
      <c r="H48" s="843"/>
      <c r="I48" s="844"/>
      <c r="J48" s="845"/>
    </row>
    <row r="49" spans="1:19" ht="30" hidden="1" customHeight="1">
      <c r="A49" s="719"/>
      <c r="B49" s="682"/>
      <c r="C49" s="395" t="s">
        <v>382</v>
      </c>
      <c r="D49" s="395"/>
      <c r="E49" s="695"/>
      <c r="F49" s="695"/>
      <c r="G49" s="396"/>
      <c r="H49" s="838"/>
      <c r="I49" s="839"/>
      <c r="J49" s="840"/>
    </row>
    <row r="50" spans="1:19" ht="30" hidden="1" customHeight="1">
      <c r="A50" s="719"/>
      <c r="B50" s="682"/>
      <c r="C50" s="395" t="s">
        <v>383</v>
      </c>
      <c r="D50" s="397"/>
      <c r="E50" s="783"/>
      <c r="F50" s="783"/>
      <c r="G50" s="396"/>
      <c r="H50" s="835"/>
      <c r="I50" s="836"/>
      <c r="J50" s="837"/>
      <c r="K50" s="398"/>
    </row>
    <row r="51" spans="1:19" s="84" customFormat="1" ht="26.25" customHeight="1" thickTop="1">
      <c r="A51" s="719"/>
      <c r="B51" s="682"/>
      <c r="C51" s="831" t="s">
        <v>422</v>
      </c>
      <c r="D51" s="832"/>
      <c r="E51" s="832"/>
      <c r="F51" s="833"/>
      <c r="G51" s="831" t="s">
        <v>423</v>
      </c>
      <c r="H51" s="832"/>
      <c r="I51" s="832"/>
      <c r="J51" s="834"/>
      <c r="K51" s="584"/>
    </row>
    <row r="52" spans="1:19" s="84" customFormat="1" ht="26.25" customHeight="1">
      <c r="A52" s="719"/>
      <c r="B52" s="682"/>
      <c r="C52" s="816" t="s">
        <v>467</v>
      </c>
      <c r="D52" s="817"/>
      <c r="E52" s="818"/>
      <c r="F52" s="399">
        <f>収入!E4</f>
        <v>0</v>
      </c>
      <c r="G52" s="701" t="s">
        <v>396</v>
      </c>
      <c r="H52" s="702"/>
      <c r="I52" s="821">
        <f>支出予算書!H8</f>
        <v>0</v>
      </c>
      <c r="J52" s="822"/>
      <c r="K52" s="584" t="s">
        <v>446</v>
      </c>
    </row>
    <row r="53" spans="1:19" s="84" customFormat="1" ht="26.25" customHeight="1">
      <c r="A53" s="719"/>
      <c r="B53" s="682"/>
      <c r="C53" s="779" t="s">
        <v>468</v>
      </c>
      <c r="D53" s="780"/>
      <c r="E53" s="781"/>
      <c r="F53" s="400">
        <f>収入!E6</f>
        <v>0</v>
      </c>
      <c r="G53" s="687" t="s">
        <v>397</v>
      </c>
      <c r="H53" s="688"/>
      <c r="I53" s="829">
        <f>支出予算書!H9</f>
        <v>0</v>
      </c>
      <c r="J53" s="830"/>
      <c r="K53" s="108"/>
    </row>
    <row r="54" spans="1:19" s="84" customFormat="1" ht="26.25" customHeight="1">
      <c r="A54" s="719"/>
      <c r="B54" s="682"/>
      <c r="C54" s="779" t="s">
        <v>469</v>
      </c>
      <c r="D54" s="780"/>
      <c r="E54" s="781"/>
      <c r="F54" s="400">
        <f>収入!E7</f>
        <v>0</v>
      </c>
      <c r="G54" s="703" t="s">
        <v>398</v>
      </c>
      <c r="H54" s="704"/>
      <c r="I54" s="810">
        <f>支出予算書!H10</f>
        <v>0</v>
      </c>
      <c r="J54" s="811"/>
      <c r="K54" s="108"/>
    </row>
    <row r="55" spans="1:19" s="84" customFormat="1" ht="26.25" customHeight="1">
      <c r="A55" s="719"/>
      <c r="B55" s="682"/>
      <c r="C55" s="779" t="s">
        <v>470</v>
      </c>
      <c r="D55" s="780"/>
      <c r="E55" s="781"/>
      <c r="F55" s="400">
        <f>収入!E9</f>
        <v>0</v>
      </c>
      <c r="G55" s="819" t="s">
        <v>394</v>
      </c>
      <c r="H55" s="820"/>
      <c r="I55" s="812">
        <f>支出予算書!H11</f>
        <v>0</v>
      </c>
      <c r="J55" s="813"/>
      <c r="K55" s="108"/>
    </row>
    <row r="56" spans="1:19" s="84" customFormat="1" ht="26.25" customHeight="1" thickBot="1">
      <c r="A56" s="719"/>
      <c r="B56" s="682"/>
      <c r="C56" s="707" t="s">
        <v>471</v>
      </c>
      <c r="D56" s="708"/>
      <c r="E56" s="709"/>
      <c r="F56" s="401">
        <f>収入!E8+収入!E10</f>
        <v>0</v>
      </c>
      <c r="G56" s="716" t="s">
        <v>395</v>
      </c>
      <c r="H56" s="717"/>
      <c r="I56" s="814">
        <f>支出予算書!H14</f>
        <v>0</v>
      </c>
      <c r="J56" s="815"/>
      <c r="K56" s="108"/>
    </row>
    <row r="57" spans="1:19" s="84" customFormat="1" ht="26.25" customHeight="1" thickBot="1">
      <c r="A57" s="719"/>
      <c r="B57" s="683"/>
      <c r="C57" s="710" t="s">
        <v>554</v>
      </c>
      <c r="D57" s="711"/>
      <c r="E57" s="712"/>
      <c r="F57" s="402">
        <f>SUM(F52:F56)</f>
        <v>0</v>
      </c>
      <c r="G57" s="705" t="s">
        <v>591</v>
      </c>
      <c r="H57" s="706"/>
      <c r="I57" s="827">
        <f>支出予算書!H15</f>
        <v>0</v>
      </c>
      <c r="J57" s="828"/>
      <c r="K57" s="108"/>
    </row>
    <row r="58" spans="1:19" s="84" customFormat="1" ht="26.25" customHeight="1" thickBot="1">
      <c r="A58" s="719"/>
      <c r="B58" s="682"/>
      <c r="C58" s="713" t="s">
        <v>498</v>
      </c>
      <c r="D58" s="714"/>
      <c r="E58" s="715"/>
      <c r="F58" s="545">
        <f>IFERROR(I59-F59-F57,0)</f>
        <v>0</v>
      </c>
      <c r="G58" s="687" t="s">
        <v>504</v>
      </c>
      <c r="H58" s="688"/>
      <c r="I58" s="806">
        <f>支出予算書!H16</f>
        <v>0</v>
      </c>
      <c r="J58" s="807"/>
      <c r="K58" s="108"/>
    </row>
    <row r="59" spans="1:19" s="84" customFormat="1" ht="26.25" customHeight="1" thickTop="1" thickBot="1">
      <c r="A59" s="719"/>
      <c r="B59" s="683"/>
      <c r="C59" s="795" t="s">
        <v>552</v>
      </c>
      <c r="D59" s="796"/>
      <c r="E59" s="797"/>
      <c r="F59" s="554">
        <f>G45</f>
        <v>0</v>
      </c>
      <c r="G59" s="798" t="s">
        <v>505</v>
      </c>
      <c r="H59" s="799"/>
      <c r="I59" s="804">
        <f>I55+I58</f>
        <v>0</v>
      </c>
      <c r="J59" s="805"/>
      <c r="K59" s="108"/>
    </row>
    <row r="60" spans="1:19" s="84" customFormat="1" ht="26.25" customHeight="1" thickTop="1">
      <c r="A60" s="719"/>
      <c r="B60" s="683"/>
      <c r="C60" s="787" t="s">
        <v>553</v>
      </c>
      <c r="D60" s="788"/>
      <c r="E60" s="789"/>
      <c r="F60" s="581">
        <f>F57+F58+F59</f>
        <v>0</v>
      </c>
      <c r="G60" s="800"/>
      <c r="H60" s="801"/>
      <c r="I60" s="806"/>
      <c r="J60" s="807"/>
      <c r="K60" s="108"/>
    </row>
    <row r="61" spans="1:19" s="84" customFormat="1" ht="26.25" customHeight="1" thickBot="1">
      <c r="A61" s="770"/>
      <c r="B61" s="684"/>
      <c r="C61" s="784" t="s">
        <v>555</v>
      </c>
      <c r="D61" s="785"/>
      <c r="E61" s="786"/>
      <c r="F61" s="553" t="e">
        <f>F59/I59</f>
        <v>#DIV/0!</v>
      </c>
      <c r="G61" s="802"/>
      <c r="H61" s="803"/>
      <c r="I61" s="808"/>
      <c r="J61" s="809"/>
      <c r="K61" s="108"/>
      <c r="N61" s="108"/>
      <c r="O61" s="108"/>
      <c r="P61" s="108"/>
      <c r="Q61" s="108"/>
      <c r="R61" s="108"/>
    </row>
    <row r="62" spans="1:19" ht="15" customHeight="1">
      <c r="A62" s="272"/>
      <c r="E62" s="89"/>
      <c r="F62" s="89"/>
      <c r="H62" s="89"/>
      <c r="I62" s="89"/>
      <c r="J62" s="89"/>
    </row>
    <row r="63" spans="1:19" ht="30" customHeight="1">
      <c r="K63" s="88"/>
      <c r="L63" s="87"/>
      <c r="M63" s="87"/>
      <c r="N63" s="87"/>
      <c r="O63" s="87"/>
      <c r="P63" s="87"/>
      <c r="Q63" s="87"/>
      <c r="R63" s="87"/>
      <c r="S63" s="87"/>
    </row>
    <row r="64" spans="1:19" ht="30" customHeight="1">
      <c r="I64" s="90"/>
      <c r="J64" s="91"/>
      <c r="K64" s="88"/>
      <c r="L64" s="87"/>
      <c r="M64" s="87"/>
      <c r="N64" s="87"/>
      <c r="O64" s="87"/>
      <c r="P64" s="87"/>
      <c r="Q64" s="87"/>
      <c r="R64" s="87"/>
      <c r="S64" s="87"/>
    </row>
    <row r="65" spans="2:19" ht="30" customHeight="1">
      <c r="K65" s="88"/>
      <c r="L65" s="87"/>
      <c r="M65" s="87"/>
      <c r="N65" s="87"/>
      <c r="O65" s="87"/>
      <c r="P65" s="87"/>
      <c r="Q65" s="87"/>
      <c r="R65" s="87"/>
      <c r="S65" s="87"/>
    </row>
    <row r="66" spans="2:19" ht="30" hidden="1" customHeight="1">
      <c r="B66" s="86">
        <f>個表A!D5</f>
        <v>0</v>
      </c>
      <c r="K66" s="88"/>
      <c r="L66" s="87"/>
      <c r="M66" s="87"/>
      <c r="N66" s="87"/>
      <c r="O66" s="87"/>
      <c r="P66" s="87"/>
      <c r="Q66" s="87"/>
      <c r="R66" s="87"/>
      <c r="S66" s="87"/>
    </row>
    <row r="67" spans="2:19" ht="30" hidden="1" customHeight="1">
      <c r="B67" s="86">
        <f>個表A!D10</f>
        <v>0</v>
      </c>
      <c r="K67" s="88"/>
      <c r="L67" s="87"/>
      <c r="M67" s="87"/>
      <c r="N67" s="87"/>
      <c r="O67" s="87"/>
      <c r="P67" s="87"/>
      <c r="Q67" s="87"/>
      <c r="R67" s="87"/>
      <c r="S67" s="87"/>
    </row>
    <row r="68" spans="2:19" ht="30" hidden="1" customHeight="1">
      <c r="B68" s="86">
        <f>個表A!C15</f>
        <v>0</v>
      </c>
      <c r="K68" s="88"/>
      <c r="L68" s="87"/>
      <c r="M68" s="87"/>
      <c r="N68" s="87"/>
      <c r="O68" s="87"/>
      <c r="P68" s="87"/>
      <c r="Q68" s="87"/>
      <c r="R68" s="87"/>
      <c r="S68" s="87"/>
    </row>
    <row r="69" spans="2:19" ht="30" hidden="1" customHeight="1">
      <c r="B69" s="86">
        <f>個表A!C51</f>
        <v>0</v>
      </c>
      <c r="K69" s="88"/>
      <c r="L69" s="87"/>
      <c r="M69" s="87"/>
      <c r="N69" s="87"/>
      <c r="O69" s="87"/>
      <c r="P69" s="87"/>
      <c r="Q69" s="87"/>
      <c r="R69" s="87"/>
      <c r="S69" s="87"/>
    </row>
    <row r="70" spans="2:19" ht="30" hidden="1" customHeight="1">
      <c r="B70" s="86">
        <f>個表A!C56</f>
        <v>0</v>
      </c>
    </row>
    <row r="71" spans="2:19" ht="30" hidden="1" customHeight="1">
      <c r="B71" s="86">
        <f>個表A!C61</f>
        <v>0</v>
      </c>
    </row>
    <row r="72" spans="2:19" ht="30" hidden="1" customHeight="1">
      <c r="B72" s="86">
        <f>個表A!C66</f>
        <v>0</v>
      </c>
    </row>
    <row r="73" spans="2:19" ht="30" hidden="1" customHeight="1">
      <c r="B73" s="86">
        <f>個表A!C71</f>
        <v>0</v>
      </c>
    </row>
    <row r="74" spans="2:19" ht="30" hidden="1" customHeight="1">
      <c r="B74" s="86">
        <f>個表A!C76</f>
        <v>0</v>
      </c>
    </row>
    <row r="75" spans="2:19" ht="30" hidden="1" customHeight="1">
      <c r="B75" s="86">
        <f>個表A!C86</f>
        <v>0</v>
      </c>
    </row>
  </sheetData>
  <mergeCells count="108">
    <mergeCell ref="I55:J55"/>
    <mergeCell ref="I56:J56"/>
    <mergeCell ref="C52:E52"/>
    <mergeCell ref="G55:H55"/>
    <mergeCell ref="I52:J52"/>
    <mergeCell ref="C16:D16"/>
    <mergeCell ref="I58:J58"/>
    <mergeCell ref="H47:J47"/>
    <mergeCell ref="I57:J57"/>
    <mergeCell ref="I53:J53"/>
    <mergeCell ref="C51:F51"/>
    <mergeCell ref="I43:J43"/>
    <mergeCell ref="I40:J40"/>
    <mergeCell ref="I41:J41"/>
    <mergeCell ref="G51:J51"/>
    <mergeCell ref="H50:J50"/>
    <mergeCell ref="H49:J49"/>
    <mergeCell ref="I44:J44"/>
    <mergeCell ref="H48:J48"/>
    <mergeCell ref="I42:J42"/>
    <mergeCell ref="B31:B44"/>
    <mergeCell ref="A25:A61"/>
    <mergeCell ref="C46:C47"/>
    <mergeCell ref="B27:B30"/>
    <mergeCell ref="A22:A24"/>
    <mergeCell ref="A19:A21"/>
    <mergeCell ref="C53:E53"/>
    <mergeCell ref="C54:E54"/>
    <mergeCell ref="C55:E55"/>
    <mergeCell ref="C19:E19"/>
    <mergeCell ref="E50:F50"/>
    <mergeCell ref="C61:E61"/>
    <mergeCell ref="C60:E60"/>
    <mergeCell ref="E30:I30"/>
    <mergeCell ref="C22:E22"/>
    <mergeCell ref="G22:J22"/>
    <mergeCell ref="I33:J33"/>
    <mergeCell ref="E29:I29"/>
    <mergeCell ref="I39:J39"/>
    <mergeCell ref="C31:D31"/>
    <mergeCell ref="C59:E59"/>
    <mergeCell ref="G59:H61"/>
    <mergeCell ref="I59:J61"/>
    <mergeCell ref="I54:J54"/>
    <mergeCell ref="K14:K16"/>
    <mergeCell ref="K33:K38"/>
    <mergeCell ref="C25:J25"/>
    <mergeCell ref="C26:J26"/>
    <mergeCell ref="I36:J36"/>
    <mergeCell ref="I37:J37"/>
    <mergeCell ref="I38:J38"/>
    <mergeCell ref="E28:I28"/>
    <mergeCell ref="I34:J34"/>
    <mergeCell ref="I35:J35"/>
    <mergeCell ref="G32:J32"/>
    <mergeCell ref="G19:J19"/>
    <mergeCell ref="G20:J20"/>
    <mergeCell ref="G21:J21"/>
    <mergeCell ref="G31:J31"/>
    <mergeCell ref="E27:I27"/>
    <mergeCell ref="C23:E23"/>
    <mergeCell ref="G23:J23"/>
    <mergeCell ref="C24:E24"/>
    <mergeCell ref="G24:J24"/>
    <mergeCell ref="C20:E20"/>
    <mergeCell ref="C21:E21"/>
    <mergeCell ref="C32:D32"/>
    <mergeCell ref="A1:C1"/>
    <mergeCell ref="E15:J15"/>
    <mergeCell ref="E16:J16"/>
    <mergeCell ref="C13:J13"/>
    <mergeCell ref="C10:E10"/>
    <mergeCell ref="B45:B61"/>
    <mergeCell ref="E47:F47"/>
    <mergeCell ref="G58:H58"/>
    <mergeCell ref="E46:F46"/>
    <mergeCell ref="G45:J45"/>
    <mergeCell ref="E48:F48"/>
    <mergeCell ref="E49:F49"/>
    <mergeCell ref="H46:J46"/>
    <mergeCell ref="C45:F45"/>
    <mergeCell ref="G52:H52"/>
    <mergeCell ref="G54:H54"/>
    <mergeCell ref="G57:H57"/>
    <mergeCell ref="G53:H53"/>
    <mergeCell ref="C56:E56"/>
    <mergeCell ref="C57:E57"/>
    <mergeCell ref="C58:E58"/>
    <mergeCell ref="G56:H56"/>
    <mergeCell ref="A12:A18"/>
    <mergeCell ref="B14:B16"/>
    <mergeCell ref="A3:J3"/>
    <mergeCell ref="I4:J4"/>
    <mergeCell ref="A9:J9"/>
    <mergeCell ref="G14:J14"/>
    <mergeCell ref="A10:B10"/>
    <mergeCell ref="A11:B11"/>
    <mergeCell ref="C17:E17"/>
    <mergeCell ref="G17:J17"/>
    <mergeCell ref="C18:E18"/>
    <mergeCell ref="B8:J8"/>
    <mergeCell ref="B6:J6"/>
    <mergeCell ref="H5:J5"/>
    <mergeCell ref="C11:E11"/>
    <mergeCell ref="G10:J10"/>
    <mergeCell ref="G11:J11"/>
    <mergeCell ref="C12:J12"/>
    <mergeCell ref="C15:D15"/>
  </mergeCells>
  <phoneticPr fontId="13"/>
  <conditionalFormatting sqref="G45:J45">
    <cfRule type="expression" dxfId="72" priority="1">
      <formula>$F$58&lt;0</formula>
    </cfRule>
    <cfRule type="cellIs" dxfId="71" priority="2" operator="greaterThan">
      <formula>$I$57</formula>
    </cfRule>
  </conditionalFormatting>
  <dataValidations xWindow="248" yWindow="719" count="21">
    <dataValidation type="list" allowBlank="1" showInputMessage="1" showErrorMessage="1" sqref="C11" xr:uid="{00000000-0002-0000-0200-000002000000}">
      <formula1>応募分野</formula1>
    </dataValidation>
    <dataValidation imeMode="halfAlpha" operator="greaterThanOrEqual" allowBlank="1" showInputMessage="1" showErrorMessage="1" sqref="C15" xr:uid="{00000000-0002-0000-0200-000003000000}"/>
    <dataValidation type="date" allowBlank="1" showInputMessage="1" showErrorMessage="1" errorTitle="公演日を記載してください。" error="2021/4/1～2022/3/31で記載してください。" sqref="F33:F44 C34:D44" xr:uid="{00000000-0002-0000-0200-000004000000}">
      <formula1>44287</formula1>
      <formula2>44651</formula2>
    </dataValidation>
    <dataValidation type="list" allowBlank="1" showInputMessage="1" sqref="C16" xr:uid="{00000000-0002-0000-0200-000005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date" allowBlank="1" showInputMessage="1" showErrorMessage="1" errorTitle="公演日を記載してください。" error="2021/4/1～2022/3/31で記載してください。" prompt="開始日の早い順に入力してください。" sqref="C33:D33" xr:uid="{00000000-0002-0000-0200-000009000000}">
      <formula1>44287</formula1>
      <formula2>44651</formula2>
    </dataValidation>
    <dataValidation imeMode="fullKatakana" allowBlank="1" showInputMessage="1" showErrorMessage="1" sqref="C25:J25 C23:E23 C20:D20" xr:uid="{00000000-0002-0000-0200-00000B000000}"/>
    <dataValidation type="date" allowBlank="1" showInputMessage="1" showErrorMessage="1" errorTitle="フェスティバルの終了日を記載してください。" error="2026/4/1～2027/3/31で記載してください。" prompt="フェスティバルの終了日を記載してください。" sqref="F32" xr:uid="{00000000-0002-0000-0200-00000E000000}">
      <formula1>46113</formula1>
      <formula2>46477</formula2>
    </dataValidation>
    <dataValidation imeMode="halfAlpha" allowBlank="1" showInputMessage="1" showErrorMessage="1" sqref="G21:J21 G24:J24" xr:uid="{EC2360F2-DCC2-49CB-A7D7-FBE188AC133C}"/>
    <dataValidation imeMode="fullKatakana" allowBlank="1" showInputMessage="1" showErrorMessage="1" prompt="法人格（一般社団法人等）部分のフリガナは不要（入力しないでください）です。_x000a_数字もフリガナとしてください。_x000a_" sqref="C12:J12" xr:uid="{00000000-0002-0000-0200-000010000000}"/>
    <dataValidation type="textLength" operator="lessThanOrEqual" allowBlank="1" showInputMessage="1" showErrorMessage="1" error="60字を超えています。" prompt="建物名含め、正確にご記入ください。_x000a_60字以内で入力してください。" sqref="E16:J16" xr:uid="{58F71CA9-9866-4EB2-A774-D4C425A083A1}">
      <formula1>60</formula1>
    </dataValidation>
    <dataValidation allowBlank="1" showInputMessage="1" showErrorMessage="1" prompt="法人格の後に全角スペースを入れてください。_x000a_ex.)一般社団法人　○○、株式会社　△△" sqref="C13:J13" xr:uid="{BF3029AC-B6EC-4749-AEEA-E3662D85C73B}"/>
    <dataValidation allowBlank="1" showInputMessage="1" showErrorMessage="1" prompt="姓と名の間は全角1字スペースを空けてください。" sqref="C21:E21 C18:E18" xr:uid="{4110C6D4-636D-4D65-91E2-BB7D2342DFA9}"/>
    <dataValidation imeMode="halfAlpha" operator="greaterThanOrEqual" allowBlank="1" showInputMessage="1" showErrorMessage="1" prompt="半角英数字でご入力ください。" sqref="C14" xr:uid="{31B65DC2-1554-4A72-BD96-94EA8A0561DC}"/>
    <dataValidation type="list" allowBlank="1" showInputMessage="1" showErrorMessage="1" sqref="G11" xr:uid="{00000000-0002-0000-0200-000001000000}">
      <formula1>INDIRECT($C$11)</formula1>
    </dataValidation>
    <dataValidation type="date" allowBlank="1" showInputMessage="1" showErrorMessage="1" errorTitle="フェスティバルの開始日を記載してください。" error="2026/4/1～2027/3/31で記載してください。" prompt="フェスティバルの開始日を記載してください。" sqref="C32:D32" xr:uid="{5C3E7F1C-FD58-48C0-BCA2-1568C9091A39}">
      <formula1>46113</formula1>
      <formula2>46477</formula2>
    </dataValidation>
    <dataValidation type="custom" imeMode="halfAlpha" operator="greaterThanOrEqual" allowBlank="1" showInputMessage="1" showErrorMessage="1" error="半角数字で入力してください。スペースが入らないようにしてください。" prompt="半角数字でご入力ください。" sqref="D14" xr:uid="{0640660C-95D6-4855-AFB7-C13372775ED3}">
      <formula1>AND(ISNUMBER(VALUE(D14)), LEN(D14)=3, NOT(ISNUMBER(FIND(" ",D14))))</formula1>
    </dataValidation>
    <dataValidation type="custom" imeMode="halfAlpha" operator="greaterThanOrEqual" allowBlank="1" showInputMessage="1" showErrorMessage="1" error="半角数字で入力してください。スペースが入らないようにしてください。" prompt="半角数字でご入力ください。" sqref="F14" xr:uid="{FDAB4F16-5761-4711-98D7-A4D1670459C8}">
      <formula1>AND(ISNUMBER(VALUE(F14)), LEN(F14)=4, NOT(ISNUMBER(FIND(" ",F14))))</formula1>
    </dataValidation>
    <dataValidation imeMode="halfAlpha" allowBlank="1" showInputMessage="1" showErrorMessage="1" prompt="ハイフンを入れた形式で入力してください。_x000a_ex.) 03-3265-7411" sqref="G22:J23 G17:J17 G19:J20" xr:uid="{A5478705-BD12-4699-B83E-E677B46AC407}"/>
    <dataValidation operator="lessThanOrEqual" allowBlank="1" showInputMessage="1" showErrorMessage="1" sqref="G45:J45" xr:uid="{FB8AF5AE-8CE6-4828-809D-32540E9BBFE6}"/>
    <dataValidation allowBlank="1" showErrorMessage="1" sqref="F18:J18" xr:uid="{7C6C3BC6-7AA4-498B-B233-250584D1B874}"/>
    <dataValidation allowBlank="1" showInputMessage="1" showErrorMessage="1" prompt="姓と名の間は全角１字スペースを空けてください。" sqref="C24:E24" xr:uid="{07E13A15-3F2C-40D5-8ACA-4531B850B87F}"/>
  </dataValidations>
  <pageMargins left="1.1023622047244095" right="0.70866141732283472" top="0.39370078740157483" bottom="0.55000000000000004" header="0" footer="0.24"/>
  <pageSetup paperSize="9" scale="57" orientation="portrait" r:id="rId1"/>
  <headerFooter scaleWithDoc="0">
    <oddFooter>&amp;R整理番号：</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09"/>
  <sheetViews>
    <sheetView topLeftCell="A82" zoomScale="80" zoomScaleNormal="80" workbookViewId="0">
      <selection activeCell="A100" sqref="A100"/>
    </sheetView>
  </sheetViews>
  <sheetFormatPr defaultColWidth="9" defaultRowHeight="18"/>
  <cols>
    <col min="1" max="1" width="52.25" bestFit="1" customWidth="1"/>
    <col min="2" max="2" width="5" customWidth="1"/>
    <col min="3" max="3" width="11.25" bestFit="1" customWidth="1"/>
    <col min="4" max="4" width="63.5" bestFit="1" customWidth="1"/>
    <col min="5" max="5" width="4.75" customWidth="1"/>
    <col min="6" max="7" width="5" customWidth="1"/>
  </cols>
  <sheetData>
    <row r="1" spans="1:6">
      <c r="A1" s="112" t="s">
        <v>141</v>
      </c>
      <c r="B1" s="112"/>
      <c r="C1" s="112"/>
      <c r="F1" s="112"/>
    </row>
    <row r="2" spans="1:6" ht="18.5" thickBot="1">
      <c r="A2" s="113" t="s">
        <v>142</v>
      </c>
      <c r="B2" s="113" t="s">
        <v>143</v>
      </c>
      <c r="C2" s="114" t="s">
        <v>144</v>
      </c>
      <c r="D2" s="113" t="s">
        <v>145</v>
      </c>
      <c r="E2" s="115"/>
      <c r="F2" s="112"/>
    </row>
    <row r="3" spans="1:6" ht="18.5" thickBot="1">
      <c r="A3" s="116" t="s">
        <v>146</v>
      </c>
      <c r="B3" s="117"/>
      <c r="C3" s="117"/>
      <c r="D3" s="118" t="s">
        <v>376</v>
      </c>
      <c r="F3" s="119"/>
    </row>
    <row r="4" spans="1:6">
      <c r="A4" s="120" t="s">
        <v>147</v>
      </c>
      <c r="B4" s="121"/>
      <c r="C4" s="122" t="s">
        <v>441</v>
      </c>
      <c r="D4" s="123" t="str">
        <f t="array" aca="1" ref="D4" ca="1">IF($C4="-","",IF(ISBLANK(INDIRECT($C4)),"",INDIRECT($C4)))</f>
        <v>令和４年度</v>
      </c>
      <c r="F4" s="119"/>
    </row>
    <row r="5" spans="1:6">
      <c r="A5" s="124" t="s">
        <v>148</v>
      </c>
      <c r="B5" s="125"/>
      <c r="C5" s="126" t="s">
        <v>506</v>
      </c>
      <c r="D5" s="127">
        <f t="array" aca="1" ref="D5" ca="1">IF($C5="-","",IF(ISBLANK(INDIRECT($C5)),"",INDIRECT($C5)))</f>
        <v>0</v>
      </c>
      <c r="F5" s="119"/>
    </row>
    <row r="6" spans="1:6">
      <c r="A6" s="124" t="s">
        <v>150</v>
      </c>
      <c r="B6" s="125"/>
      <c r="C6" s="126" t="s">
        <v>362</v>
      </c>
      <c r="D6" s="127" t="str">
        <f t="array" aca="1" ref="D6" ca="1">IF($C6="-","",IF(ISBLANK(INDIRECT($C6)),"",INDIRECT($C6)))</f>
        <v/>
      </c>
      <c r="F6" s="119"/>
    </row>
    <row r="7" spans="1:6">
      <c r="A7" s="124" t="s">
        <v>151</v>
      </c>
      <c r="B7" s="125"/>
      <c r="C7" s="126" t="s">
        <v>362</v>
      </c>
      <c r="D7" s="127" t="str">
        <f t="array" aca="1" ref="D7" ca="1">IF($C7="-","",IF(ISBLANK(INDIRECT($C7)),"",INDIRECT($C7)))</f>
        <v/>
      </c>
    </row>
    <row r="8" spans="1:6">
      <c r="A8" s="124" t="s">
        <v>152</v>
      </c>
      <c r="B8" s="125"/>
      <c r="C8" s="126" t="s">
        <v>442</v>
      </c>
      <c r="D8" s="127">
        <f t="array" aca="1" ref="D8" ca="1">IF($C8="-","",IF(ISBLANK(INDIRECT($C8)),"",INDIRECT($C8)))</f>
        <v>0</v>
      </c>
    </row>
    <row r="9" spans="1:6">
      <c r="A9" s="124" t="s">
        <v>153</v>
      </c>
      <c r="B9" s="125"/>
      <c r="C9" s="126" t="s">
        <v>443</v>
      </c>
      <c r="D9" s="127" t="e">
        <f t="array" aca="1" ref="D9" ca="1">IF($C9="-","",IF(ISBLANK(INDIRECT($C9)),"",INDIRECT($C9)))</f>
        <v>#DIV/0!</v>
      </c>
    </row>
    <row r="10" spans="1:6">
      <c r="A10" s="304" t="s">
        <v>154</v>
      </c>
      <c r="B10" s="125"/>
      <c r="C10" s="126" t="s">
        <v>444</v>
      </c>
      <c r="D10" s="127" t="str">
        <f t="array" aca="1" ref="D10" ca="1">IF($C10="-","",IF(ISBLANK(INDIRECT($C10)),"",INDIRECT($C10)))</f>
        <v/>
      </c>
    </row>
    <row r="11" spans="1:6">
      <c r="A11" s="124" t="s">
        <v>155</v>
      </c>
      <c r="B11" s="125"/>
      <c r="C11" s="126" t="s">
        <v>445</v>
      </c>
      <c r="D11" s="127" t="str">
        <f t="array" aca="1" ref="D11" ca="1">IF($C11="-","",IF(ISBLANK(INDIRECT($C11)),"",INDIRECT($C11)))</f>
        <v/>
      </c>
      <c r="F11" s="119"/>
    </row>
    <row r="12" spans="1:6">
      <c r="A12" s="124" t="s">
        <v>156</v>
      </c>
      <c r="B12" s="125"/>
      <c r="C12" s="126" t="s">
        <v>362</v>
      </c>
      <c r="D12" s="127" t="str">
        <f t="array" aca="1" ref="D12" ca="1">IF($C12="-","",IF(ISBLANK(INDIRECT($C12)),"",INDIRECT($C12)))</f>
        <v/>
      </c>
      <c r="F12" s="119"/>
    </row>
    <row r="13" spans="1:6">
      <c r="A13" s="128" t="s">
        <v>157</v>
      </c>
      <c r="B13" s="129"/>
      <c r="C13" s="130" t="s">
        <v>362</v>
      </c>
      <c r="D13" s="131" t="str">
        <f t="array" aca="1" ref="D13" ca="1">IF($C13="-","",IF(AND(ISBLANK(INDIRECT($C13))=FALSE,OFFSET(INDIRECT($C13),0,-3)="あり"),INDIRECT($C13),""))</f>
        <v/>
      </c>
      <c r="F13" s="119"/>
    </row>
    <row r="14" spans="1:6">
      <c r="A14" s="132" t="s">
        <v>158</v>
      </c>
      <c r="B14" s="133"/>
      <c r="C14" s="134" t="s">
        <v>362</v>
      </c>
      <c r="D14" s="132" t="str">
        <f t="array" aca="1" ref="D14" ca="1">IF($C14="-","",IF(ISBLANK(INDIRECT($C14)),"",INDIRECT($C14)))</f>
        <v/>
      </c>
      <c r="F14" s="119"/>
    </row>
    <row r="15" spans="1:6">
      <c r="A15" s="127" t="s">
        <v>159</v>
      </c>
      <c r="B15" s="135"/>
      <c r="C15" s="126" t="s">
        <v>362</v>
      </c>
      <c r="D15" s="136" t="str">
        <f t="array" aca="1" ref="D15" ca="1">IF($C15="-","",IF(ISBLANK(INDIRECT($C15)),"",INDIRECT($C15)))</f>
        <v/>
      </c>
      <c r="F15" s="119"/>
    </row>
    <row r="16" spans="1:6">
      <c r="A16" s="127" t="s">
        <v>160</v>
      </c>
      <c r="B16" s="135"/>
      <c r="C16" s="126" t="s">
        <v>362</v>
      </c>
      <c r="D16" s="136" t="str">
        <f t="array" aca="1" ref="D16" ca="1">IF($C16="-","",IF(ISBLANK(INDIRECT($C16)),"",INDIRECT($C16)))</f>
        <v/>
      </c>
      <c r="F16" s="119"/>
    </row>
    <row r="17" spans="1:6">
      <c r="A17" s="127" t="s">
        <v>161</v>
      </c>
      <c r="B17" s="135"/>
      <c r="C17" s="126" t="s">
        <v>362</v>
      </c>
      <c r="D17" s="127" t="str">
        <f t="array" aca="1" ref="D17" ca="1">IF($C17="-","",IF(ISBLANK(INDIRECT($C17)),"",INDIRECT($C17)))</f>
        <v/>
      </c>
      <c r="F17" s="119"/>
    </row>
    <row r="18" spans="1:6">
      <c r="A18" s="127" t="s">
        <v>162</v>
      </c>
      <c r="B18" s="135"/>
      <c r="C18" s="126" t="s">
        <v>362</v>
      </c>
      <c r="D18" s="127" t="str">
        <f t="array" aca="1" ref="D18" ca="1">IF($C18="-","",IF(ISBLANK(INDIRECT($C18)),"",INDIRECT($C18)))</f>
        <v/>
      </c>
      <c r="F18" s="119"/>
    </row>
    <row r="19" spans="1:6">
      <c r="A19" s="127" t="s">
        <v>163</v>
      </c>
      <c r="B19" s="135"/>
      <c r="C19" s="126" t="s">
        <v>362</v>
      </c>
      <c r="D19" s="127" t="str">
        <f t="array" aca="1" ref="D19" ca="1">IF($C19="-","",IF(ISBLANK(INDIRECT($C19)),"",INDIRECT($C19)))</f>
        <v/>
      </c>
    </row>
    <row r="20" spans="1:6">
      <c r="A20" s="127" t="s">
        <v>164</v>
      </c>
      <c r="B20" s="135"/>
      <c r="C20" s="126" t="s">
        <v>362</v>
      </c>
      <c r="D20" s="127" t="str">
        <f t="array" aca="1" ref="D20" ca="1">IF($C20="-","",IF(ISBLANK(INDIRECT($C20)),"",INDIRECT($C20)))</f>
        <v/>
      </c>
    </row>
    <row r="21" spans="1:6">
      <c r="A21" s="127" t="s">
        <v>165</v>
      </c>
      <c r="B21" s="135"/>
      <c r="C21" s="126" t="s">
        <v>362</v>
      </c>
      <c r="D21" s="127" t="str">
        <f t="array" aca="1" ref="D21" ca="1">IF($C21="-","",IF(ISBLANK(INDIRECT($C21)),"",INDIRECT($C21)))</f>
        <v/>
      </c>
    </row>
    <row r="22" spans="1:6">
      <c r="A22" s="127" t="s">
        <v>166</v>
      </c>
      <c r="B22" s="135"/>
      <c r="C22" s="126" t="s">
        <v>362</v>
      </c>
      <c r="D22" s="127" t="str">
        <f t="array" aca="1" ref="D22" ca="1">IF($C22="-","",IF(ISBLANK(INDIRECT($C22)),"",INDIRECT($C22)))</f>
        <v/>
      </c>
    </row>
    <row r="23" spans="1:6">
      <c r="A23" s="127" t="s">
        <v>167</v>
      </c>
      <c r="B23" s="135"/>
      <c r="C23" s="126" t="s">
        <v>362</v>
      </c>
      <c r="D23" s="136" t="str">
        <f t="array" aca="1" ref="D23" ca="1">IF($C23="-","",IF(ISBLANK(INDIRECT($C23)),"",INDIRECT($C23)))</f>
        <v/>
      </c>
    </row>
    <row r="24" spans="1:6">
      <c r="A24" s="137" t="s">
        <v>168</v>
      </c>
      <c r="B24" s="138"/>
      <c r="C24" s="130" t="s">
        <v>362</v>
      </c>
      <c r="D24" s="139" t="str">
        <f t="array" aca="1" ref="D24" ca="1">IF($C24="-","",IF(ISBLANK(INDIRECT($C24)),"",INDIRECT($C24)))</f>
        <v/>
      </c>
    </row>
    <row r="25" spans="1:6">
      <c r="A25" s="132" t="s">
        <v>169</v>
      </c>
      <c r="B25" s="133"/>
      <c r="C25" s="134" t="s">
        <v>362</v>
      </c>
      <c r="D25" s="132" t="str">
        <f t="array" aca="1" ref="D25" ca="1">IF($C25="-","",IF(ISBLANK(INDIRECT($C25)),"",INDIRECT($C25)))</f>
        <v/>
      </c>
    </row>
    <row r="26" spans="1:6">
      <c r="A26" s="127" t="s">
        <v>170</v>
      </c>
      <c r="B26" s="135"/>
      <c r="C26" s="126" t="s">
        <v>362</v>
      </c>
      <c r="D26" s="127" t="str">
        <f t="array" aca="1" ref="D26" ca="1">IF($C26="-","",IF(ISBLANK(INDIRECT($C26)),"",INDIRECT($C26)))</f>
        <v/>
      </c>
    </row>
    <row r="27" spans="1:6">
      <c r="A27" s="127" t="s">
        <v>171</v>
      </c>
      <c r="B27" s="135"/>
      <c r="C27" s="126" t="s">
        <v>362</v>
      </c>
      <c r="D27" s="127" t="str">
        <f t="array" aca="1" ref="D27" ca="1">IF($C27="-","",IF(ISBLANK(INDIRECT($C27)),"",INDIRECT($C27)))</f>
        <v/>
      </c>
    </row>
    <row r="28" spans="1:6" ht="36">
      <c r="A28" s="140" t="s">
        <v>172</v>
      </c>
      <c r="B28" s="135"/>
      <c r="C28" s="141" t="s">
        <v>509</v>
      </c>
      <c r="D28" s="127" t="str">
        <f t="array" aca="1" ref="D28" ca="1">IF($C28="-","",IF(ISBLANK(INDIRECT($C28)),"",INDIRECT($C28)))</f>
        <v>国際芸術交流</v>
      </c>
    </row>
    <row r="29" spans="1:6" ht="36">
      <c r="A29" s="140" t="s">
        <v>173</v>
      </c>
      <c r="B29" s="135"/>
      <c r="C29" s="141" t="s">
        <v>508</v>
      </c>
      <c r="D29" s="127" t="str">
        <f t="array" aca="1" ref="D29" ca="1">IF($C29="-","",IF(ISBLANK(INDIRECT($C29)),"",INDIRECT($C29)))</f>
        <v>国際フェスティバル</v>
      </c>
    </row>
    <row r="30" spans="1:6" ht="36">
      <c r="A30" s="142" t="s">
        <v>174</v>
      </c>
      <c r="B30" s="135"/>
      <c r="C30" s="143" t="s">
        <v>507</v>
      </c>
      <c r="D30" s="127" t="str">
        <f t="array" aca="1" ref="D30" ca="1">IF($C30="-","",IF(ISBLANK(INDIRECT($C30)),"",INDIRECT($C30)))</f>
        <v/>
      </c>
    </row>
    <row r="31" spans="1:6" ht="36">
      <c r="A31" s="144" t="s">
        <v>175</v>
      </c>
      <c r="B31" s="125"/>
      <c r="C31" s="141" t="s">
        <v>384</v>
      </c>
      <c r="D31" s="136" t="str">
        <f t="array" aca="1" ref="D31" ca="1">IF($C31="-","",IF(ISBLANK(INDIRECT($C31)),"",INDIRECT($C31)))</f>
        <v/>
      </c>
    </row>
    <row r="32" spans="1:6" ht="36">
      <c r="A32" s="145" t="s">
        <v>176</v>
      </c>
      <c r="B32" s="129"/>
      <c r="C32" s="146" t="s">
        <v>384</v>
      </c>
      <c r="D32" s="137" t="str">
        <f t="array" aca="1" ref="D32" ca="1">IF($C32="-","",IF(ISBLANK(INDIRECT($C32)),"",INDIRECT($C32)))</f>
        <v/>
      </c>
    </row>
    <row r="33" spans="1:4">
      <c r="A33" s="147" t="s">
        <v>177</v>
      </c>
      <c r="B33" s="147">
        <v>1</v>
      </c>
      <c r="C33" s="148" t="s">
        <v>447</v>
      </c>
      <c r="D33" s="149" t="str">
        <f t="array" aca="1" ref="D33" ca="1">IF($C33="-","",IF(ISBLANK(INDIRECT($C33)),"",INDIRECT($C33)))</f>
        <v/>
      </c>
    </row>
    <row r="34" spans="1:4">
      <c r="A34" s="124" t="s">
        <v>178</v>
      </c>
      <c r="B34" s="124">
        <v>1</v>
      </c>
      <c r="C34" s="141" t="s">
        <v>448</v>
      </c>
      <c r="D34" s="136" t="str">
        <f t="array" aca="1" ref="D34" ca="1">IF($C34="-","",IF(ISBLANK(INDIRECT($C34)),"",INDIRECT($C34)))</f>
        <v/>
      </c>
    </row>
    <row r="35" spans="1:4">
      <c r="A35" s="124" t="s">
        <v>179</v>
      </c>
      <c r="B35" s="124">
        <v>1</v>
      </c>
      <c r="C35" s="141" t="s">
        <v>449</v>
      </c>
      <c r="D35" s="150" t="str">
        <f t="array" aca="1" ref="D35" ca="1">IF($C35="-","",IF(ISBLANK(INDIRECT($C35)),"",INDIRECT($C35))&amp;IF(OFFSET(INDIRECT($C35),0,2)&amp;OFFSET(INDIRECT($C35),0,3)="","","("&amp;OFFSET(INDIRECT($C35),0,2)&amp;OFFSET(INDIRECT($C35),0,3)&amp;")"))</f>
        <v/>
      </c>
    </row>
    <row r="36" spans="1:4">
      <c r="A36" s="124" t="s">
        <v>177</v>
      </c>
      <c r="B36" s="124">
        <v>2</v>
      </c>
      <c r="C36" s="126" t="s">
        <v>362</v>
      </c>
      <c r="D36" s="136" t="str">
        <f t="array" aca="1" ref="D36" ca="1">IF($C36="-","",IF(ISBLANK(INDIRECT($C36)),"",INDIRECT($C36)))</f>
        <v/>
      </c>
    </row>
    <row r="37" spans="1:4">
      <c r="A37" s="124" t="s">
        <v>178</v>
      </c>
      <c r="B37" s="124">
        <v>2</v>
      </c>
      <c r="C37" s="126" t="s">
        <v>362</v>
      </c>
      <c r="D37" s="136" t="str">
        <f t="array" aca="1" ref="D37" ca="1">IF($C37="-","",IF(ISBLANK(INDIRECT($C37)),"",INDIRECT($C37)))</f>
        <v/>
      </c>
    </row>
    <row r="38" spans="1:4">
      <c r="A38" s="124" t="s">
        <v>179</v>
      </c>
      <c r="B38" s="124">
        <v>2</v>
      </c>
      <c r="C38" s="126" t="s">
        <v>362</v>
      </c>
      <c r="D38" s="150" t="str">
        <f t="array" aca="1" ref="D38" ca="1">IF($C38="-","",IF(ISBLANK(INDIRECT($C38)),"",INDIRECT($C38))&amp;IF(OFFSET(INDIRECT($C38),0,2)&amp;OFFSET(INDIRECT($C38),0,3)="","","("&amp;OFFSET(INDIRECT($C38),0,2)&amp;OFFSET(INDIRECT($C38),0,3)&amp;")"))</f>
        <v/>
      </c>
    </row>
    <row r="39" spans="1:4">
      <c r="A39" s="124" t="s">
        <v>177</v>
      </c>
      <c r="B39" s="124">
        <v>3</v>
      </c>
      <c r="C39" s="126" t="s">
        <v>362</v>
      </c>
      <c r="D39" s="136" t="str">
        <f t="array" aca="1" ref="D39" ca="1">IF($C39="-","",IF(ISBLANK(INDIRECT($C39)),"",INDIRECT($C39)))</f>
        <v/>
      </c>
    </row>
    <row r="40" spans="1:4">
      <c r="A40" s="124" t="s">
        <v>178</v>
      </c>
      <c r="B40" s="124">
        <v>3</v>
      </c>
      <c r="C40" s="126" t="s">
        <v>362</v>
      </c>
      <c r="D40" s="136" t="str">
        <f t="array" aca="1" ref="D40" ca="1">IF($C40="-","",IF(ISBLANK(INDIRECT($C40)),"",INDIRECT($C40)))</f>
        <v/>
      </c>
    </row>
    <row r="41" spans="1:4">
      <c r="A41" s="124" t="s">
        <v>179</v>
      </c>
      <c r="B41" s="124">
        <v>3</v>
      </c>
      <c r="C41" s="126" t="s">
        <v>362</v>
      </c>
      <c r="D41" s="150" t="str">
        <f t="array" aca="1" ref="D41" ca="1">IF($C41="-","",IF(ISBLANK(INDIRECT($C41)),"",INDIRECT($C41))&amp;IF(OFFSET(INDIRECT($C41),0,2)&amp;OFFSET(INDIRECT($C41),0,3)="","","("&amp;OFFSET(INDIRECT($C41),0,2)&amp;OFFSET(INDIRECT($C41),0,3)&amp;")"))</f>
        <v/>
      </c>
    </row>
    <row r="42" spans="1:4">
      <c r="A42" s="124" t="s">
        <v>177</v>
      </c>
      <c r="B42" s="124">
        <v>4</v>
      </c>
      <c r="C42" s="126" t="s">
        <v>362</v>
      </c>
      <c r="D42" s="136" t="str">
        <f t="array" aca="1" ref="D42" ca="1">IF($C42="-","",IF(ISBLANK(INDIRECT($C42)),"",INDIRECT($C42)))</f>
        <v/>
      </c>
    </row>
    <row r="43" spans="1:4">
      <c r="A43" s="124" t="s">
        <v>178</v>
      </c>
      <c r="B43" s="124">
        <v>4</v>
      </c>
      <c r="C43" s="126" t="s">
        <v>362</v>
      </c>
      <c r="D43" s="136" t="str">
        <f t="array" aca="1" ref="D43" ca="1">IF($C43="-","",IF(ISBLANK(INDIRECT($C43)),"",INDIRECT($C43)))</f>
        <v/>
      </c>
    </row>
    <row r="44" spans="1:4">
      <c r="A44" s="124" t="s">
        <v>179</v>
      </c>
      <c r="B44" s="124">
        <v>4</v>
      </c>
      <c r="C44" s="126" t="s">
        <v>362</v>
      </c>
      <c r="D44" s="150" t="str">
        <f t="array" aca="1" ref="D44" ca="1">IF($C44="-","",IF(ISBLANK(INDIRECT($C44)),"",INDIRECT($C44))&amp;IF(OFFSET(INDIRECT($C44),0,2)&amp;OFFSET(INDIRECT($C44),0,3)="","","("&amp;OFFSET(INDIRECT($C44),0,2)&amp;OFFSET(INDIRECT($C44),0,3)&amp;")"))</f>
        <v/>
      </c>
    </row>
    <row r="45" spans="1:4">
      <c r="A45" s="124" t="s">
        <v>177</v>
      </c>
      <c r="B45" s="124">
        <v>5</v>
      </c>
      <c r="C45" s="126" t="s">
        <v>362</v>
      </c>
      <c r="D45" s="136" t="str">
        <f t="array" aca="1" ref="D45" ca="1">IF($C45="-","",IF(ISBLANK(INDIRECT($C45)),"",INDIRECT($C45)))</f>
        <v/>
      </c>
    </row>
    <row r="46" spans="1:4">
      <c r="A46" s="124" t="s">
        <v>178</v>
      </c>
      <c r="B46" s="124">
        <v>5</v>
      </c>
      <c r="C46" s="126" t="s">
        <v>362</v>
      </c>
      <c r="D46" s="136" t="str">
        <f t="array" aca="1" ref="D46" ca="1">IF($C46="-","",IF(ISBLANK(INDIRECT($C46)),"",INDIRECT($C46)))</f>
        <v/>
      </c>
    </row>
    <row r="47" spans="1:4">
      <c r="A47" s="124" t="s">
        <v>179</v>
      </c>
      <c r="B47" s="124">
        <v>5</v>
      </c>
      <c r="C47" s="126" t="s">
        <v>362</v>
      </c>
      <c r="D47" s="150" t="str">
        <f t="array" aca="1" ref="D47" ca="1">IF($C47="-","",IF(ISBLANK(INDIRECT($C47)),"",INDIRECT($C47))&amp;IF(OFFSET(INDIRECT($C47),0,2)&amp;OFFSET(INDIRECT($C47),0,3)="","","("&amp;OFFSET(INDIRECT($C47),0,2)&amp;OFFSET(INDIRECT($C47),0,3)&amp;")"))</f>
        <v/>
      </c>
    </row>
    <row r="48" spans="1:4">
      <c r="A48" s="124" t="s">
        <v>177</v>
      </c>
      <c r="B48" s="124">
        <v>6</v>
      </c>
      <c r="C48" s="126" t="s">
        <v>362</v>
      </c>
      <c r="D48" s="136" t="str">
        <f t="array" aca="1" ref="D48" ca="1">IF($C48="-","",IF(ISBLANK(INDIRECT($C48)),"",INDIRECT($C48)))</f>
        <v/>
      </c>
    </row>
    <row r="49" spans="1:4">
      <c r="A49" s="124" t="s">
        <v>178</v>
      </c>
      <c r="B49" s="124">
        <v>6</v>
      </c>
      <c r="C49" s="126" t="s">
        <v>362</v>
      </c>
      <c r="D49" s="136" t="str">
        <f t="array" aca="1" ref="D49" ca="1">IF($C49="-","",IF(ISBLANK(INDIRECT($C49)),"",INDIRECT($C49)))</f>
        <v/>
      </c>
    </row>
    <row r="50" spans="1:4">
      <c r="A50" s="124" t="s">
        <v>179</v>
      </c>
      <c r="B50" s="124">
        <v>6</v>
      </c>
      <c r="C50" s="126" t="s">
        <v>362</v>
      </c>
      <c r="D50" s="150" t="str">
        <f t="array" aca="1" ref="D50" ca="1">IF($C50="-","",IF(ISBLANK(INDIRECT($C50)),"",INDIRECT($C50))&amp;IF(OFFSET(INDIRECT($C50),0,2)&amp;OFFSET(INDIRECT($C50),0,3)="","","("&amp;OFFSET(INDIRECT($C50),0,2)&amp;OFFSET(INDIRECT($C50),0,3)&amp;")"))</f>
        <v/>
      </c>
    </row>
    <row r="51" spans="1:4">
      <c r="A51" s="124" t="s">
        <v>177</v>
      </c>
      <c r="B51" s="124">
        <v>7</v>
      </c>
      <c r="C51" s="126" t="s">
        <v>362</v>
      </c>
      <c r="D51" s="136" t="str">
        <f t="array" aca="1" ref="D51" ca="1">IF($C51="-","",IF(ISBLANK(INDIRECT($C51)),"",INDIRECT($C51)))</f>
        <v/>
      </c>
    </row>
    <row r="52" spans="1:4">
      <c r="A52" s="124" t="s">
        <v>178</v>
      </c>
      <c r="B52" s="124">
        <v>7</v>
      </c>
      <c r="C52" s="126" t="s">
        <v>362</v>
      </c>
      <c r="D52" s="136" t="str">
        <f t="array" aca="1" ref="D52" ca="1">IF($C52="-","",IF(ISBLANK(INDIRECT($C52)),"",INDIRECT($C52)))</f>
        <v/>
      </c>
    </row>
    <row r="53" spans="1:4">
      <c r="A53" s="124" t="s">
        <v>179</v>
      </c>
      <c r="B53" s="124">
        <v>7</v>
      </c>
      <c r="C53" s="126" t="s">
        <v>362</v>
      </c>
      <c r="D53" s="150" t="str">
        <f t="array" aca="1" ref="D53" ca="1">IF($C53="-","",IF(ISBLANK(INDIRECT($C53)),"",INDIRECT($C53))&amp;IF(OFFSET(INDIRECT($C53),0,2)&amp;OFFSET(INDIRECT($C53),0,3)="","","("&amp;OFFSET(INDIRECT($C53),0,2)&amp;OFFSET(INDIRECT($C53),0,3)&amp;")"))</f>
        <v/>
      </c>
    </row>
    <row r="54" spans="1:4">
      <c r="A54" s="124" t="s">
        <v>177</v>
      </c>
      <c r="B54" s="124">
        <v>8</v>
      </c>
      <c r="C54" s="126" t="s">
        <v>362</v>
      </c>
      <c r="D54" s="136" t="str">
        <f t="array" aca="1" ref="D54" ca="1">IF($C54="-","",IF(ISBLANK(INDIRECT($C54)),"",INDIRECT($C54)))</f>
        <v/>
      </c>
    </row>
    <row r="55" spans="1:4">
      <c r="A55" s="124" t="s">
        <v>178</v>
      </c>
      <c r="B55" s="124">
        <v>8</v>
      </c>
      <c r="C55" s="126" t="s">
        <v>362</v>
      </c>
      <c r="D55" s="136" t="str">
        <f t="array" aca="1" ref="D55" ca="1">IF($C55="-","",IF(ISBLANK(INDIRECT($C55)),"",INDIRECT($C55)))</f>
        <v/>
      </c>
    </row>
    <row r="56" spans="1:4">
      <c r="A56" s="124" t="s">
        <v>179</v>
      </c>
      <c r="B56" s="124">
        <v>8</v>
      </c>
      <c r="C56" s="126" t="s">
        <v>362</v>
      </c>
      <c r="D56" s="150" t="str">
        <f t="array" aca="1" ref="D56" ca="1">IF($C56="-","",IF(ISBLANK(INDIRECT($C56)),"",INDIRECT($C56))&amp;IF(OFFSET(INDIRECT($C56),0,2)&amp;OFFSET(INDIRECT($C56),0,3)="","","("&amp;OFFSET(INDIRECT($C56),0,2)&amp;OFFSET(INDIRECT($C56),0,3)&amp;")"))</f>
        <v/>
      </c>
    </row>
    <row r="57" spans="1:4">
      <c r="A57" s="124" t="s">
        <v>177</v>
      </c>
      <c r="B57" s="124">
        <v>9</v>
      </c>
      <c r="C57" s="126" t="s">
        <v>362</v>
      </c>
      <c r="D57" s="136" t="str">
        <f t="array" aca="1" ref="D57" ca="1">IF($C57="-","",IF(ISBLANK(INDIRECT($C57)),"",INDIRECT($C57)))</f>
        <v/>
      </c>
    </row>
    <row r="58" spans="1:4">
      <c r="A58" s="124" t="s">
        <v>178</v>
      </c>
      <c r="B58" s="124">
        <v>9</v>
      </c>
      <c r="C58" s="126" t="s">
        <v>362</v>
      </c>
      <c r="D58" s="136" t="str">
        <f t="array" aca="1" ref="D58" ca="1">IF($C58="-","",IF(ISBLANK(INDIRECT($C58)),"",INDIRECT($C58)))</f>
        <v/>
      </c>
    </row>
    <row r="59" spans="1:4">
      <c r="A59" s="124" t="s">
        <v>179</v>
      </c>
      <c r="B59" s="124">
        <v>9</v>
      </c>
      <c r="C59" s="126" t="s">
        <v>362</v>
      </c>
      <c r="D59" s="150" t="str">
        <f t="array" aca="1" ref="D59" ca="1">IF($C59="-","",IF(ISBLANK(INDIRECT($C59)),"",INDIRECT($C59))&amp;IF(OFFSET(INDIRECT($C59),0,2)&amp;OFFSET(INDIRECT($C59),0,3)="","","("&amp;OFFSET(INDIRECT($C59),0,2)&amp;OFFSET(INDIRECT($C59),0,3)&amp;")"))</f>
        <v/>
      </c>
    </row>
    <row r="60" spans="1:4">
      <c r="A60" s="124" t="s">
        <v>177</v>
      </c>
      <c r="B60" s="124">
        <v>10</v>
      </c>
      <c r="C60" s="126" t="s">
        <v>362</v>
      </c>
      <c r="D60" s="136" t="str">
        <f t="array" aca="1" ref="D60" ca="1">IF($C60="-","",IF(ISBLANK(INDIRECT($C60)),"",INDIRECT($C60)))</f>
        <v/>
      </c>
    </row>
    <row r="61" spans="1:4">
      <c r="A61" s="124" t="s">
        <v>178</v>
      </c>
      <c r="B61" s="124">
        <v>10</v>
      </c>
      <c r="C61" s="126" t="s">
        <v>362</v>
      </c>
      <c r="D61" s="136" t="str">
        <f t="array" aca="1" ref="D61" ca="1">IF($C61="-","",IF(ISBLANK(INDIRECT($C61)),"",INDIRECT($C61)))</f>
        <v/>
      </c>
    </row>
    <row r="62" spans="1:4">
      <c r="A62" s="124" t="s">
        <v>179</v>
      </c>
      <c r="B62" s="124">
        <v>10</v>
      </c>
      <c r="C62" s="126" t="s">
        <v>362</v>
      </c>
      <c r="D62" s="150" t="str">
        <f t="array" aca="1" ref="D62" ca="1">IF($C62="-","",IF(ISBLANK(INDIRECT($C62)),"",INDIRECT($C62))&amp;IF(OFFSET(INDIRECT($C62),0,2)&amp;OFFSET(INDIRECT($C62),0,3)="","","("&amp;OFFSET(INDIRECT($C62),0,2)&amp;OFFSET(INDIRECT($C62),0,3)&amp;")"))</f>
        <v/>
      </c>
    </row>
    <row r="63" spans="1:4">
      <c r="A63" s="124" t="s">
        <v>177</v>
      </c>
      <c r="B63" s="124">
        <v>11</v>
      </c>
      <c r="C63" s="126" t="s">
        <v>362</v>
      </c>
      <c r="D63" s="136" t="str">
        <f t="array" aca="1" ref="D63" ca="1">IF($C63="-","",IF(ISBLANK(INDIRECT($C63)),"",INDIRECT($C63)))</f>
        <v/>
      </c>
    </row>
    <row r="64" spans="1:4">
      <c r="A64" s="124" t="s">
        <v>178</v>
      </c>
      <c r="B64" s="124">
        <v>11</v>
      </c>
      <c r="C64" s="126" t="s">
        <v>362</v>
      </c>
      <c r="D64" s="136" t="str">
        <f t="array" aca="1" ref="D64" ca="1">IF($C64="-","",IF(ISBLANK(INDIRECT($C64)),"",INDIRECT($C64)))</f>
        <v/>
      </c>
    </row>
    <row r="65" spans="1:4">
      <c r="A65" s="124" t="s">
        <v>179</v>
      </c>
      <c r="B65" s="124">
        <v>11</v>
      </c>
      <c r="C65" s="126" t="s">
        <v>362</v>
      </c>
      <c r="D65" s="150" t="str">
        <f t="array" aca="1" ref="D65" ca="1">IF($C65="-","",IF(ISBLANK(INDIRECT($C65)),"",INDIRECT($C65))&amp;IF(OFFSET(INDIRECT($C65),0,2)&amp;OFFSET(INDIRECT($C65),0,3)="","","("&amp;OFFSET(INDIRECT($C65),0,2)&amp;OFFSET(INDIRECT($C65),0,3)&amp;")"))</f>
        <v/>
      </c>
    </row>
    <row r="66" spans="1:4">
      <c r="A66" s="124" t="s">
        <v>177</v>
      </c>
      <c r="B66" s="124">
        <v>12</v>
      </c>
      <c r="C66" s="126" t="s">
        <v>362</v>
      </c>
      <c r="D66" s="136" t="str">
        <f t="array" aca="1" ref="D66" ca="1">IF($C66="-","",IF(ISBLANK(INDIRECT($C66)),"",INDIRECT($C66)))</f>
        <v/>
      </c>
    </row>
    <row r="67" spans="1:4">
      <c r="A67" s="124" t="s">
        <v>178</v>
      </c>
      <c r="B67" s="124">
        <v>12</v>
      </c>
      <c r="C67" s="126" t="s">
        <v>362</v>
      </c>
      <c r="D67" s="136" t="str">
        <f t="array" aca="1" ref="D67" ca="1">IF($C67="-","",IF(ISBLANK(INDIRECT($C67)),"",INDIRECT($C67)))</f>
        <v/>
      </c>
    </row>
    <row r="68" spans="1:4">
      <c r="A68" s="124" t="s">
        <v>179</v>
      </c>
      <c r="B68" s="124">
        <v>12</v>
      </c>
      <c r="C68" s="126" t="s">
        <v>362</v>
      </c>
      <c r="D68" s="150" t="str">
        <f t="array" aca="1" ref="D68" ca="1">IF($C68="-","",IF(ISBLANK(INDIRECT($C68)),"",INDIRECT($C68))&amp;IF(OFFSET(INDIRECT($C68),0,2)&amp;OFFSET(INDIRECT($C68),0,3)="","","("&amp;OFFSET(INDIRECT($C68),0,2)&amp;OFFSET(INDIRECT($C68),0,3)&amp;")"))</f>
        <v/>
      </c>
    </row>
    <row r="69" spans="1:4">
      <c r="A69" s="124" t="s">
        <v>177</v>
      </c>
      <c r="B69" s="124">
        <v>13</v>
      </c>
      <c r="C69" s="126" t="s">
        <v>362</v>
      </c>
      <c r="D69" s="136" t="str">
        <f t="array" aca="1" ref="D69" ca="1">IF($C69="-","",IF(ISBLANK(INDIRECT($C69)),"",INDIRECT($C69)))</f>
        <v/>
      </c>
    </row>
    <row r="70" spans="1:4">
      <c r="A70" s="124" t="s">
        <v>178</v>
      </c>
      <c r="B70" s="124">
        <v>13</v>
      </c>
      <c r="C70" s="126" t="s">
        <v>362</v>
      </c>
      <c r="D70" s="136" t="str">
        <f t="array" aca="1" ref="D70" ca="1">IF($C70="-","",IF(ISBLANK(INDIRECT($C70)),"",INDIRECT($C70)))</f>
        <v/>
      </c>
    </row>
    <row r="71" spans="1:4">
      <c r="A71" s="124" t="s">
        <v>179</v>
      </c>
      <c r="B71" s="124">
        <v>13</v>
      </c>
      <c r="C71" s="126" t="s">
        <v>362</v>
      </c>
      <c r="D71" s="150" t="str">
        <f t="array" aca="1" ref="D71" ca="1">IF($C71="-","",IF(ISBLANK(INDIRECT($C71)),"",INDIRECT($C71))&amp;IF(OFFSET(INDIRECT($C71),0,2)&amp;OFFSET(INDIRECT($C71),0,3)="","","("&amp;OFFSET(INDIRECT($C71),0,2)&amp;OFFSET(INDIRECT($C71),0,3)&amp;")"))</f>
        <v/>
      </c>
    </row>
    <row r="72" spans="1:4">
      <c r="A72" s="124" t="s">
        <v>177</v>
      </c>
      <c r="B72" s="124">
        <v>14</v>
      </c>
      <c r="C72" s="126" t="s">
        <v>362</v>
      </c>
      <c r="D72" s="136" t="str">
        <f t="array" aca="1" ref="D72" ca="1">IF($C72="-","",IF(ISBLANK(INDIRECT($C72)),"",INDIRECT($C72)))</f>
        <v/>
      </c>
    </row>
    <row r="73" spans="1:4">
      <c r="A73" s="124" t="s">
        <v>178</v>
      </c>
      <c r="B73" s="124">
        <v>14</v>
      </c>
      <c r="C73" s="126" t="s">
        <v>362</v>
      </c>
      <c r="D73" s="136" t="str">
        <f t="array" aca="1" ref="D73" ca="1">IF($C73="-","",IF(ISBLANK(INDIRECT($C73)),"",INDIRECT($C73)))</f>
        <v/>
      </c>
    </row>
    <row r="74" spans="1:4">
      <c r="A74" s="124" t="s">
        <v>179</v>
      </c>
      <c r="B74" s="124">
        <v>14</v>
      </c>
      <c r="C74" s="126" t="s">
        <v>362</v>
      </c>
      <c r="D74" s="150" t="str">
        <f t="array" aca="1" ref="D74" ca="1">IF($C74="-","",IF(ISBLANK(INDIRECT($C74)),"",INDIRECT($C74))&amp;IF(OFFSET(INDIRECT($C74),0,2)&amp;OFFSET(INDIRECT($C74),0,3)="","","("&amp;OFFSET(INDIRECT($C74),0,2)&amp;OFFSET(INDIRECT($C74),0,3)&amp;")"))</f>
        <v/>
      </c>
    </row>
    <row r="75" spans="1:4">
      <c r="A75" s="124" t="s">
        <v>177</v>
      </c>
      <c r="B75" s="124">
        <v>15</v>
      </c>
      <c r="C75" s="126" t="s">
        <v>362</v>
      </c>
      <c r="D75" s="136" t="str">
        <f t="array" aca="1" ref="D75" ca="1">IF($C75="-","",IF(ISBLANK(INDIRECT($C75)),"",INDIRECT($C75)))</f>
        <v/>
      </c>
    </row>
    <row r="76" spans="1:4">
      <c r="A76" s="124" t="s">
        <v>178</v>
      </c>
      <c r="B76" s="124">
        <v>15</v>
      </c>
      <c r="C76" s="126" t="s">
        <v>362</v>
      </c>
      <c r="D76" s="136" t="str">
        <f t="array" aca="1" ref="D76" ca="1">IF($C76="-","",IF(ISBLANK(INDIRECT($C76)),"",INDIRECT($C76)))</f>
        <v/>
      </c>
    </row>
    <row r="77" spans="1:4">
      <c r="A77" s="128" t="s">
        <v>179</v>
      </c>
      <c r="B77" s="128">
        <v>15</v>
      </c>
      <c r="C77" s="130" t="s">
        <v>362</v>
      </c>
      <c r="D77" s="131" t="str">
        <f t="array" aca="1" ref="D77" ca="1">IF($C77="-","",IF(ISBLANK(INDIRECT($C77)),"",INDIRECT($C77))&amp;IF(OFFSET(INDIRECT($C77),0,2)&amp;OFFSET(INDIRECT($C77),0,3)="","","("&amp;OFFSET(INDIRECT($C77),0,2)&amp;OFFSET(INDIRECT($C77),0,3)&amp;")"))</f>
        <v/>
      </c>
    </row>
    <row r="78" spans="1:4">
      <c r="A78" s="147" t="s">
        <v>180</v>
      </c>
      <c r="B78" s="151"/>
      <c r="C78" s="152" t="s">
        <v>456</v>
      </c>
      <c r="D78" s="132" t="str">
        <f t="array" aca="1" ref="D78" ca="1">IF($C78="-","",IF(ISBLANK(INDIRECT($C78)),"",INDIRECT($C78)))</f>
        <v/>
      </c>
    </row>
    <row r="79" spans="1:4">
      <c r="A79" s="124" t="s">
        <v>181</v>
      </c>
      <c r="B79" s="125"/>
      <c r="C79" s="143" t="s">
        <v>499</v>
      </c>
      <c r="D79" s="127" t="str">
        <f t="array" aca="1" ref="D79" ca="1">IF($C79="-","",IF(ISBLANK(INDIRECT($C79)),"",INDIRECT($C79)))</f>
        <v/>
      </c>
    </row>
    <row r="80" spans="1:4">
      <c r="A80" s="124" t="s">
        <v>182</v>
      </c>
      <c r="B80" s="125"/>
      <c r="C80" s="143" t="s">
        <v>451</v>
      </c>
      <c r="D80" s="127" t="str">
        <f t="array" aca="1" ref="D80" ca="1">IF($C80="-","",IF(ISBLANK(INDIRECT($C80)),"",INDIRECT($C80)))</f>
        <v/>
      </c>
    </row>
    <row r="81" spans="1:4">
      <c r="A81" s="124" t="s">
        <v>183</v>
      </c>
      <c r="B81" s="125"/>
      <c r="C81" s="143" t="s">
        <v>452</v>
      </c>
      <c r="D81" s="127" t="str">
        <f t="array" aca="1" ref="D81" ca="1">IF($C81="-","",IF(ISBLANK(INDIRECT($C81)),"",INDIRECT($C81)))</f>
        <v/>
      </c>
    </row>
    <row r="82" spans="1:4">
      <c r="A82" s="124" t="s">
        <v>184</v>
      </c>
      <c r="B82" s="125"/>
      <c r="C82" s="143" t="s">
        <v>484</v>
      </c>
      <c r="D82" s="150" t="str">
        <f t="array" aca="1" ref="D82" ca="1">IF($C82="-","",IF(ISBLANK(INDIRECT($C82)),"",INDIRECT($C82)&amp;"-"&amp;OFFSET(INDIRECT($C82),0,2)))</f>
        <v/>
      </c>
    </row>
    <row r="83" spans="1:4">
      <c r="A83" s="124" t="s">
        <v>185</v>
      </c>
      <c r="B83" s="125"/>
      <c r="C83" s="143" t="s">
        <v>485</v>
      </c>
      <c r="D83" s="127" t="str">
        <f t="array" aca="1" ref="D83" ca="1">IF($C83="-","",IF(ISBLANK(INDIRECT($C83)),"",INDIRECT($C83)))</f>
        <v/>
      </c>
    </row>
    <row r="84" spans="1:4">
      <c r="A84" s="124" t="s">
        <v>186</v>
      </c>
      <c r="B84" s="125"/>
      <c r="C84" s="143" t="s">
        <v>486</v>
      </c>
      <c r="D84" s="127" t="str">
        <f t="array" aca="1" ref="D84" ca="1">IF($C84="-","",IF(ISBLANK(INDIRECT($C84)),"",INDIRECT($C84)))</f>
        <v/>
      </c>
    </row>
    <row r="85" spans="1:4">
      <c r="A85" s="124" t="s">
        <v>187</v>
      </c>
      <c r="B85" s="125"/>
      <c r="C85" s="143" t="s">
        <v>384</v>
      </c>
      <c r="D85" s="127" t="str">
        <f t="array" aca="1" ref="D85" ca="1">IF($C85="-","",IF(ISBLANK(INDIRECT($C85)),"",INDIRECT($C85)))</f>
        <v/>
      </c>
    </row>
    <row r="86" spans="1:4">
      <c r="A86" s="124" t="s">
        <v>188</v>
      </c>
      <c r="B86" s="125"/>
      <c r="C86" s="143" t="s">
        <v>455</v>
      </c>
      <c r="D86" s="127" t="str">
        <f t="array" aca="1" ref="D86" ca="1">IF($C86="-","",IF(ISBLANK(INDIRECT($C86)),"",INDIRECT($C86)))</f>
        <v/>
      </c>
    </row>
    <row r="87" spans="1:4">
      <c r="A87" s="124" t="s">
        <v>189</v>
      </c>
      <c r="B87" s="125"/>
      <c r="C87" s="126" t="s">
        <v>149</v>
      </c>
      <c r="D87" s="127" t="str">
        <f t="array" aca="1" ref="D87" ca="1">IF($C87="-","",IF(ISBLANK(INDIRECT($C87)),"",INDIRECT($C87)))</f>
        <v/>
      </c>
    </row>
    <row r="88" spans="1:4">
      <c r="A88" s="127" t="s">
        <v>190</v>
      </c>
      <c r="B88" s="135"/>
      <c r="C88" s="126" t="s">
        <v>362</v>
      </c>
      <c r="D88" s="127" t="str">
        <f t="array" aca="1" ref="D88" ca="1">IF($C88="-","",IF(ISBLANK(INDIRECT($C88)),"",INDIRECT($C88)))</f>
        <v/>
      </c>
    </row>
    <row r="89" spans="1:4">
      <c r="A89" s="153" t="s">
        <v>191</v>
      </c>
      <c r="B89" s="154"/>
      <c r="C89" s="155" t="s">
        <v>362</v>
      </c>
      <c r="D89" s="156" t="str">
        <f t="array" aca="1" ref="D89" ca="1">IF($C89="-","",IF(ISBLANK(INDIRECT($C89)),"",INDIRECT($C89)))</f>
        <v/>
      </c>
    </row>
    <row r="90" spans="1:4">
      <c r="A90" s="124" t="s">
        <v>192</v>
      </c>
      <c r="B90" s="125"/>
      <c r="C90" s="143" t="s">
        <v>456</v>
      </c>
      <c r="D90" s="127" t="str">
        <f t="array" aca="1" ref="D90" ca="1">IF($C90="-","",IF(ISBLANK(INDIRECT($C90)),"",INDIRECT($C90)))</f>
        <v/>
      </c>
    </row>
    <row r="91" spans="1:4">
      <c r="A91" s="137" t="s">
        <v>193</v>
      </c>
      <c r="B91" s="138"/>
      <c r="C91" s="130" t="s">
        <v>362</v>
      </c>
      <c r="D91" s="137" t="str">
        <f t="array" aca="1" ref="D91" ca="1">IF($C91="-","",IF(ISBLANK(INDIRECT($C91)),"",INDIRECT($C91)))</f>
        <v/>
      </c>
    </row>
    <row r="92" spans="1:4">
      <c r="A92" s="147" t="s">
        <v>194</v>
      </c>
      <c r="B92" s="151"/>
      <c r="C92" s="134" t="s">
        <v>362</v>
      </c>
      <c r="D92" s="157" t="str">
        <f ca="1">IF($C92="-","",IF(ISBLANK(INDIRECT($C92)),"",(INDIRECT($C92)&amp;IF(ISBLANK(OFFSET(INDIRECT($C92),1,0)),"","("&amp;OFFSET(INDIRECT($C92),1,0)&amp;")"))))</f>
        <v/>
      </c>
    </row>
    <row r="93" spans="1:4">
      <c r="A93" s="124" t="s">
        <v>195</v>
      </c>
      <c r="B93" s="125"/>
      <c r="C93" s="126" t="s">
        <v>362</v>
      </c>
      <c r="D93" s="150" t="str">
        <f t="array" aca="1" ref="D93" ca="1">IF($C93="-","",IF(ISBLANK(INDIRECT($C93)),"",INDIRECT($C93)&amp;"-"&amp;OFFSET(INDIRECT($C93),0,2)))</f>
        <v/>
      </c>
    </row>
    <row r="94" spans="1:4">
      <c r="A94" s="124" t="s">
        <v>196</v>
      </c>
      <c r="B94" s="125"/>
      <c r="C94" s="126" t="s">
        <v>362</v>
      </c>
      <c r="D94" s="127" t="str">
        <f t="array" aca="1" ref="D94" ca="1">IF($C94="-","",IF(ISBLANK(INDIRECT($C94)),"",INDIRECT($C94)))</f>
        <v/>
      </c>
    </row>
    <row r="95" spans="1:4">
      <c r="A95" s="124" t="s">
        <v>197</v>
      </c>
      <c r="B95" s="125"/>
      <c r="C95" s="126" t="s">
        <v>362</v>
      </c>
      <c r="D95" s="127" t="str">
        <f t="array" aca="1" ref="D95" ca="1">IF($C95="-","",IF(ISBLANK(INDIRECT($C95)),"",INDIRECT($C95)))</f>
        <v/>
      </c>
    </row>
    <row r="96" spans="1:4">
      <c r="A96" s="128" t="s">
        <v>198</v>
      </c>
      <c r="B96" s="129"/>
      <c r="C96" s="130" t="s">
        <v>362</v>
      </c>
      <c r="D96" s="137" t="str">
        <f t="array" aca="1" ref="D96" ca="1">IF($C96="-","",IF(ISBLANK(INDIRECT($C96)),"",INDIRECT($C96)))</f>
        <v/>
      </c>
    </row>
    <row r="97" spans="1:4">
      <c r="A97" s="147" t="s">
        <v>363</v>
      </c>
      <c r="B97" s="151"/>
      <c r="C97" s="143" t="s">
        <v>453</v>
      </c>
      <c r="D97" s="157" t="str">
        <f t="array" aca="1" ref="D97" ca="1">IF($C97="-","",IF(ISBLANK(INDIRECT($C97)),"",INDIRECT($C97)&amp;"-"&amp;OFFSET(INDIRECT($C97),0,2)))</f>
        <v/>
      </c>
    </row>
    <row r="98" spans="1:4">
      <c r="A98" s="124" t="s">
        <v>364</v>
      </c>
      <c r="B98" s="125"/>
      <c r="C98" s="143" t="s">
        <v>454</v>
      </c>
      <c r="D98" s="150" t="str" cm="1">
        <f t="array" aca="1" ref="D98" ca="1">IF($C98="-","",IF(ISBLANK(INDIRECT($C98)),"",INDIRECT($C98)&amp;OFFSET(INDIRECT($C98),0,2)))</f>
        <v/>
      </c>
    </row>
    <row r="99" spans="1:4">
      <c r="A99" s="124" t="s">
        <v>365</v>
      </c>
      <c r="B99" s="125"/>
      <c r="C99" s="126" t="s">
        <v>149</v>
      </c>
      <c r="D99" s="127" t="str">
        <f t="array" aca="1" ref="D99" ca="1">IF($C99="-","",IF(ISBLANK(INDIRECT($C99)),"",INDIRECT($C99)))</f>
        <v/>
      </c>
    </row>
    <row r="100" spans="1:4">
      <c r="A100" s="124" t="s">
        <v>366</v>
      </c>
      <c r="B100" s="125"/>
      <c r="C100" s="143" t="s">
        <v>532</v>
      </c>
      <c r="D100" s="127" t="str">
        <f t="array" aca="1" ref="D100" ca="1">IF($C100="-","",IF(ISBLANK(INDIRECT($C100)),"",INDIRECT($C100)))</f>
        <v/>
      </c>
    </row>
    <row r="101" spans="1:4">
      <c r="A101" s="124" t="s">
        <v>367</v>
      </c>
      <c r="B101" s="125"/>
      <c r="C101" s="143" t="s">
        <v>149</v>
      </c>
      <c r="D101" s="127" t="str">
        <f t="array" aca="1" ref="D101" ca="1">IF($C101="-","",IF(ISBLANK(INDIRECT($C101)),"",INDIRECT($C101)))</f>
        <v/>
      </c>
    </row>
    <row r="102" spans="1:4">
      <c r="A102" s="124" t="s">
        <v>368</v>
      </c>
      <c r="B102" s="125"/>
      <c r="C102" s="143" t="s">
        <v>149</v>
      </c>
      <c r="D102" s="127" t="str">
        <f t="array" aca="1" ref="D102" ca="1">IF($C102="-","",IF(ISBLANK(INDIRECT($C102)),"",INDIRECT($C102)))</f>
        <v/>
      </c>
    </row>
    <row r="103" spans="1:4">
      <c r="A103" s="124" t="s">
        <v>369</v>
      </c>
      <c r="B103" s="125"/>
      <c r="C103" s="143" t="s">
        <v>457</v>
      </c>
      <c r="D103" s="127" t="str">
        <f t="array" aca="1" ref="D103" ca="1">IF($C103="-","",IF(ISBLANK(INDIRECT($C103)),"",INDIRECT($C103)))</f>
        <v/>
      </c>
    </row>
    <row r="104" spans="1:4">
      <c r="A104" s="124" t="s">
        <v>370</v>
      </c>
      <c r="B104" s="125"/>
      <c r="C104" s="143" t="s">
        <v>149</v>
      </c>
      <c r="D104" s="127" t="str">
        <f t="array" aca="1" ref="D104" ca="1">IF($C104="-","",IF(ISBLANK(INDIRECT($C104)),"",INDIRECT($C104)))</f>
        <v/>
      </c>
    </row>
    <row r="105" spans="1:4" ht="18.5" thickBot="1">
      <c r="A105" s="158" t="s">
        <v>371</v>
      </c>
      <c r="B105" s="159"/>
      <c r="C105" s="143" t="s">
        <v>458</v>
      </c>
      <c r="D105" s="161" t="str">
        <f t="array" aca="1" ref="D105" ca="1">IF($C105="-","",IF(ISBLANK(INDIRECT($C105)),"",INDIRECT($C105)))</f>
        <v/>
      </c>
    </row>
    <row r="106" spans="1:4">
      <c r="A106" s="162" t="s">
        <v>372</v>
      </c>
      <c r="B106" s="163"/>
      <c r="C106" s="164"/>
      <c r="D106" s="165"/>
    </row>
    <row r="107" spans="1:4">
      <c r="A107" s="166" t="s">
        <v>373</v>
      </c>
      <c r="B107" s="125"/>
      <c r="C107" s="126"/>
      <c r="D107" s="167"/>
    </row>
    <row r="108" spans="1:4">
      <c r="A108" s="166" t="s">
        <v>374</v>
      </c>
      <c r="B108" s="125"/>
      <c r="C108" s="126" t="s">
        <v>149</v>
      </c>
      <c r="D108" s="167" t="str">
        <f t="array" aca="1" ref="D108" ca="1">IF($C108="-","",IF(ISBLANK(INDIRECT($C108)),"",INDIRECT($C108)))</f>
        <v/>
      </c>
    </row>
    <row r="109" spans="1:4" ht="18.5" thickBot="1">
      <c r="A109" s="168" t="s">
        <v>375</v>
      </c>
      <c r="B109" s="159"/>
      <c r="C109" s="160" t="s">
        <v>149</v>
      </c>
      <c r="D109" s="169" t="str">
        <f t="array" aca="1" ref="D109" ca="1">IF($C109="-","",IF(ISBLANK(INDIRECT($C109)),"",INDIRECT($C109)))</f>
        <v/>
      </c>
    </row>
  </sheetData>
  <phoneticPr fontId="13"/>
  <conditionalFormatting sqref="D1:D1048576">
    <cfRule type="expression" dxfId="70" priority="1">
      <formula>$C1="-"</formula>
    </cfRule>
  </conditionalFormatting>
  <conditionalFormatting sqref="E2">
    <cfRule type="expression" dxfId="69" priority="27">
      <formula>$C2="-"</formula>
    </cfRule>
  </conditionalFormatting>
  <conditionalFormatting sqref="G3:G4">
    <cfRule type="expression" dxfId="68" priority="21">
      <formula>$C3="-"</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'C:\Users\m-handa\Desktop\[datasひな形.xlsx]様式の種類'!#REF!</xm:f>
          </x14:formula1>
          <xm:sqref>D3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02"/>
  <sheetViews>
    <sheetView view="pageBreakPreview" zoomScale="80" zoomScaleNormal="90" zoomScaleSheetLayoutView="80" workbookViewId="0">
      <selection activeCell="D5" sqref="D5:M9"/>
    </sheetView>
  </sheetViews>
  <sheetFormatPr defaultColWidth="9" defaultRowHeight="18.75" customHeight="1"/>
  <cols>
    <col min="1" max="2" width="3.58203125" style="105" customWidth="1"/>
    <col min="3" max="3" width="5.5" style="105" customWidth="1"/>
    <col min="4" max="4" width="9.58203125" style="105" customWidth="1"/>
    <col min="5" max="6" width="10.58203125" style="105" customWidth="1"/>
    <col min="7" max="7" width="15.58203125" style="105" customWidth="1"/>
    <col min="8" max="9" width="10.58203125" style="105" customWidth="1"/>
    <col min="10" max="10" width="11.58203125" style="105" customWidth="1"/>
    <col min="11" max="11" width="45.58203125" style="105" customWidth="1"/>
    <col min="12" max="12" width="11.58203125" style="105" customWidth="1"/>
    <col min="13" max="13" width="10.58203125" style="105" customWidth="1"/>
    <col min="14" max="14" width="64" style="105" customWidth="1"/>
    <col min="15" max="16384" width="9" style="105"/>
  </cols>
  <sheetData>
    <row r="1" spans="1:19" s="84" customFormat="1" ht="26.15" customHeight="1">
      <c r="B1" s="306" t="s">
        <v>426</v>
      </c>
      <c r="L1" s="922"/>
      <c r="M1" s="922"/>
    </row>
    <row r="2" spans="1:19" s="110" customFormat="1" ht="8.5" customHeight="1" thickBot="1">
      <c r="A2" s="637"/>
      <c r="B2" s="637"/>
      <c r="C2" s="637"/>
      <c r="D2" s="637"/>
      <c r="E2" s="637"/>
      <c r="F2" s="637"/>
      <c r="G2" s="637"/>
      <c r="H2" s="637"/>
      <c r="I2" s="637"/>
      <c r="J2" s="637"/>
      <c r="K2" s="637"/>
      <c r="L2" s="109"/>
      <c r="S2" s="111"/>
    </row>
    <row r="3" spans="1:19" s="84" customFormat="1" ht="34" customHeight="1" thickBot="1">
      <c r="B3" s="923" t="s">
        <v>424</v>
      </c>
      <c r="C3" s="924"/>
      <c r="D3" s="924"/>
      <c r="E3" s="925" t="str">
        <f>IF(ISBLANK(総表!C13),"",総表!C13)</f>
        <v/>
      </c>
      <c r="F3" s="925"/>
      <c r="G3" s="925"/>
      <c r="H3" s="925"/>
      <c r="I3" s="403" t="s">
        <v>425</v>
      </c>
      <c r="J3" s="925" t="str">
        <f>IF(ISBLANK(総表!C26),"",総表!C26)</f>
        <v/>
      </c>
      <c r="K3" s="925"/>
      <c r="L3" s="925"/>
      <c r="M3" s="926"/>
      <c r="N3" s="84" t="s">
        <v>459</v>
      </c>
    </row>
    <row r="4" spans="1:19" ht="24.65" customHeight="1">
      <c r="A4" s="84"/>
      <c r="B4" s="930" t="s">
        <v>0</v>
      </c>
      <c r="C4" s="927" t="s">
        <v>33</v>
      </c>
      <c r="D4" s="927"/>
      <c r="E4" s="927"/>
      <c r="F4" s="927"/>
      <c r="G4" s="927"/>
      <c r="H4" s="927"/>
      <c r="I4" s="927"/>
      <c r="J4" s="927"/>
      <c r="K4" s="927"/>
      <c r="L4" s="928"/>
      <c r="M4" s="929"/>
      <c r="N4" s="546" t="s">
        <v>541</v>
      </c>
      <c r="O4"/>
    </row>
    <row r="5" spans="1:19" ht="40" customHeight="1">
      <c r="A5" s="84">
        <v>1</v>
      </c>
      <c r="B5" s="884"/>
      <c r="C5" s="950" t="s">
        <v>461</v>
      </c>
      <c r="D5" s="945"/>
      <c r="E5" s="871"/>
      <c r="F5" s="871"/>
      <c r="G5" s="871"/>
      <c r="H5" s="871"/>
      <c r="I5" s="871"/>
      <c r="J5" s="871"/>
      <c r="K5" s="871"/>
      <c r="L5" s="871"/>
      <c r="M5" s="872"/>
      <c r="N5" s="547" t="s">
        <v>542</v>
      </c>
      <c r="O5"/>
    </row>
    <row r="6" spans="1:19" ht="40" customHeight="1">
      <c r="A6" s="84">
        <v>2</v>
      </c>
      <c r="B6" s="884"/>
      <c r="C6" s="939"/>
      <c r="D6" s="946"/>
      <c r="E6" s="873"/>
      <c r="F6" s="873"/>
      <c r="G6" s="873"/>
      <c r="H6" s="873"/>
      <c r="I6" s="873"/>
      <c r="J6" s="873"/>
      <c r="K6" s="873"/>
      <c r="L6" s="873"/>
      <c r="M6" s="874"/>
    </row>
    <row r="7" spans="1:19" ht="40" customHeight="1">
      <c r="A7" s="84">
        <v>3</v>
      </c>
      <c r="B7" s="884"/>
      <c r="C7" s="939"/>
      <c r="D7" s="946"/>
      <c r="E7" s="873"/>
      <c r="F7" s="873"/>
      <c r="G7" s="873"/>
      <c r="H7" s="873"/>
      <c r="I7" s="873"/>
      <c r="J7" s="873"/>
      <c r="K7" s="873"/>
      <c r="L7" s="873"/>
      <c r="M7" s="874"/>
      <c r="N7" s="846"/>
    </row>
    <row r="8" spans="1:19" ht="40" customHeight="1">
      <c r="A8" s="84">
        <v>4</v>
      </c>
      <c r="B8" s="884"/>
      <c r="C8" s="939"/>
      <c r="D8" s="946"/>
      <c r="E8" s="873"/>
      <c r="F8" s="873"/>
      <c r="G8" s="873"/>
      <c r="H8" s="873"/>
      <c r="I8" s="873"/>
      <c r="J8" s="873"/>
      <c r="K8" s="873"/>
      <c r="L8" s="873"/>
      <c r="M8" s="874"/>
      <c r="N8" s="846"/>
    </row>
    <row r="9" spans="1:19" ht="39.75" customHeight="1">
      <c r="A9" s="84">
        <v>5</v>
      </c>
      <c r="B9" s="884"/>
      <c r="C9" s="951"/>
      <c r="D9" s="947"/>
      <c r="E9" s="948"/>
      <c r="F9" s="948"/>
      <c r="G9" s="948"/>
      <c r="H9" s="948"/>
      <c r="I9" s="948"/>
      <c r="J9" s="948"/>
      <c r="K9" s="948"/>
      <c r="L9" s="948"/>
      <c r="M9" s="949"/>
      <c r="N9" s="589" t="s">
        <v>559</v>
      </c>
    </row>
    <row r="10" spans="1:19" ht="50.15" customHeight="1">
      <c r="A10" s="84">
        <v>1</v>
      </c>
      <c r="B10" s="884"/>
      <c r="C10" s="939" t="s">
        <v>462</v>
      </c>
      <c r="D10" s="873"/>
      <c r="E10" s="873"/>
      <c r="F10" s="873"/>
      <c r="G10" s="873"/>
      <c r="H10" s="873"/>
      <c r="I10" s="873"/>
      <c r="J10" s="873"/>
      <c r="K10" s="873"/>
      <c r="L10" s="873"/>
      <c r="M10" s="874"/>
      <c r="N10" s="546" t="s">
        <v>541</v>
      </c>
    </row>
    <row r="11" spans="1:19" ht="50.15" customHeight="1">
      <c r="A11" s="84">
        <v>2</v>
      </c>
      <c r="B11" s="884"/>
      <c r="C11" s="939"/>
      <c r="D11" s="873"/>
      <c r="E11" s="873"/>
      <c r="F11" s="873"/>
      <c r="G11" s="873"/>
      <c r="H11" s="873"/>
      <c r="I11" s="873"/>
      <c r="J11" s="873"/>
      <c r="K11" s="873"/>
      <c r="L11" s="873"/>
      <c r="M11" s="874"/>
      <c r="N11" s="547" t="s">
        <v>542</v>
      </c>
    </row>
    <row r="12" spans="1:19" ht="50.15" customHeight="1">
      <c r="A12" s="84">
        <v>3</v>
      </c>
      <c r="B12" s="884"/>
      <c r="C12" s="939"/>
      <c r="D12" s="873"/>
      <c r="E12" s="873"/>
      <c r="F12" s="873"/>
      <c r="G12" s="873"/>
      <c r="H12" s="873"/>
      <c r="I12" s="873"/>
      <c r="J12" s="873"/>
      <c r="K12" s="873"/>
      <c r="L12" s="873"/>
      <c r="M12" s="874"/>
    </row>
    <row r="13" spans="1:19" ht="50.15" customHeight="1">
      <c r="A13" s="84">
        <v>4</v>
      </c>
      <c r="B13" s="884"/>
      <c r="C13" s="940"/>
      <c r="D13" s="931"/>
      <c r="E13" s="931"/>
      <c r="F13" s="931"/>
      <c r="G13" s="931"/>
      <c r="H13" s="931"/>
      <c r="I13" s="931"/>
      <c r="J13" s="931"/>
      <c r="K13" s="931"/>
      <c r="L13" s="931"/>
      <c r="M13" s="932"/>
      <c r="N13" s="590"/>
    </row>
    <row r="14" spans="1:19" ht="18.75" customHeight="1">
      <c r="A14" s="84"/>
      <c r="B14" s="884"/>
      <c r="C14" s="912" t="s">
        <v>253</v>
      </c>
      <c r="D14" s="912"/>
      <c r="E14" s="912"/>
      <c r="F14" s="912"/>
      <c r="G14" s="912"/>
      <c r="H14" s="912"/>
      <c r="I14" s="912"/>
      <c r="J14" s="912"/>
      <c r="K14" s="912"/>
      <c r="L14" s="878"/>
      <c r="M14" s="913"/>
      <c r="N14" s="84"/>
    </row>
    <row r="15" spans="1:19" ht="40" customHeight="1">
      <c r="A15" s="84">
        <v>1</v>
      </c>
      <c r="B15" s="884"/>
      <c r="C15" s="856"/>
      <c r="D15" s="871"/>
      <c r="E15" s="871"/>
      <c r="F15" s="871"/>
      <c r="G15" s="871"/>
      <c r="H15" s="871"/>
      <c r="I15" s="871"/>
      <c r="J15" s="871"/>
      <c r="K15" s="871"/>
      <c r="L15" s="871"/>
      <c r="M15" s="872"/>
      <c r="N15" s="546" t="s">
        <v>541</v>
      </c>
    </row>
    <row r="16" spans="1:19" ht="40" customHeight="1">
      <c r="A16" s="84">
        <v>2</v>
      </c>
      <c r="B16" s="884"/>
      <c r="C16" s="859"/>
      <c r="D16" s="873"/>
      <c r="E16" s="873"/>
      <c r="F16" s="873"/>
      <c r="G16" s="873"/>
      <c r="H16" s="873"/>
      <c r="I16" s="873"/>
      <c r="J16" s="873"/>
      <c r="K16" s="873"/>
      <c r="L16" s="873"/>
      <c r="M16" s="874"/>
      <c r="N16" s="547" t="s">
        <v>542</v>
      </c>
    </row>
    <row r="17" spans="1:14" ht="40" customHeight="1">
      <c r="A17" s="84">
        <v>3</v>
      </c>
      <c r="B17" s="884"/>
      <c r="C17" s="859"/>
      <c r="D17" s="873"/>
      <c r="E17" s="873"/>
      <c r="F17" s="873"/>
      <c r="G17" s="873"/>
      <c r="H17" s="873"/>
      <c r="I17" s="873"/>
      <c r="J17" s="873"/>
      <c r="K17" s="873"/>
      <c r="L17" s="873"/>
      <c r="M17" s="874"/>
      <c r="N17" s="404"/>
    </row>
    <row r="18" spans="1:14" ht="40" customHeight="1">
      <c r="A18" s="84">
        <v>4</v>
      </c>
      <c r="B18" s="884"/>
      <c r="C18" s="859"/>
      <c r="D18" s="873"/>
      <c r="E18" s="873"/>
      <c r="F18" s="873"/>
      <c r="G18" s="873"/>
      <c r="H18" s="873"/>
      <c r="I18" s="873"/>
      <c r="J18" s="873"/>
      <c r="K18" s="873"/>
      <c r="L18" s="873"/>
      <c r="M18" s="874"/>
      <c r="N18" s="404"/>
    </row>
    <row r="19" spans="1:14" ht="27.75" customHeight="1">
      <c r="A19" s="84"/>
      <c r="B19" s="884"/>
      <c r="C19" s="875" t="s">
        <v>254</v>
      </c>
      <c r="D19" s="876"/>
      <c r="E19" s="936" t="str">
        <f>IF(ISBLANK(総表!C32),"",総表!C32)</f>
        <v/>
      </c>
      <c r="F19" s="937"/>
      <c r="G19" s="405" t="s">
        <v>255</v>
      </c>
      <c r="H19" s="936" t="str">
        <f>IF(ISBLANK(総表!F32),"",総表!F32)</f>
        <v/>
      </c>
      <c r="I19" s="938"/>
      <c r="J19" s="406" t="s">
        <v>345</v>
      </c>
      <c r="K19" s="407" t="str">
        <f>IF(ISBLANK(総表!G32),"",総表!G32)</f>
        <v/>
      </c>
      <c r="L19" s="406" t="s">
        <v>342</v>
      </c>
      <c r="M19" s="170"/>
      <c r="N19" s="108"/>
    </row>
    <row r="20" spans="1:14" ht="42.65" customHeight="1">
      <c r="A20" s="84"/>
      <c r="B20" s="884"/>
      <c r="C20" s="941" t="s">
        <v>560</v>
      </c>
      <c r="D20" s="942"/>
      <c r="E20" s="561"/>
      <c r="F20" s="943" t="s">
        <v>561</v>
      </c>
      <c r="G20" s="944"/>
      <c r="H20" s="909"/>
      <c r="I20" s="910"/>
      <c r="J20" s="910"/>
      <c r="K20" s="910"/>
      <c r="L20" s="910"/>
      <c r="M20" s="911"/>
      <c r="N20" s="550" t="s">
        <v>595</v>
      </c>
    </row>
    <row r="21" spans="1:14" ht="18.75" customHeight="1">
      <c r="A21" s="84"/>
      <c r="B21" s="884"/>
      <c r="C21" s="933" t="s">
        <v>588</v>
      </c>
      <c r="D21" s="934"/>
      <c r="E21" s="934"/>
      <c r="F21" s="934"/>
      <c r="G21" s="934"/>
      <c r="H21" s="934"/>
      <c r="I21" s="934"/>
      <c r="J21" s="934"/>
      <c r="K21" s="934"/>
      <c r="L21" s="934"/>
      <c r="M21" s="935"/>
      <c r="N21" s="84"/>
    </row>
    <row r="22" spans="1:14" ht="30" customHeight="1">
      <c r="A22" s="84">
        <v>1</v>
      </c>
      <c r="B22" s="884"/>
      <c r="C22" s="895"/>
      <c r="D22" s="856"/>
      <c r="E22" s="871"/>
      <c r="F22" s="871"/>
      <c r="G22" s="871"/>
      <c r="H22" s="871"/>
      <c r="I22" s="871"/>
      <c r="J22" s="871"/>
      <c r="K22" s="871"/>
      <c r="L22" s="871"/>
      <c r="M22" s="872"/>
      <c r="N22" s="404" t="s">
        <v>460</v>
      </c>
    </row>
    <row r="23" spans="1:14" ht="30" customHeight="1">
      <c r="A23" s="84">
        <v>2</v>
      </c>
      <c r="B23" s="884"/>
      <c r="C23" s="895"/>
      <c r="D23" s="859"/>
      <c r="E23" s="873"/>
      <c r="F23" s="873"/>
      <c r="G23" s="873"/>
      <c r="H23" s="873"/>
      <c r="I23" s="873"/>
      <c r="J23" s="873"/>
      <c r="K23" s="873"/>
      <c r="L23" s="873"/>
      <c r="M23" s="874"/>
      <c r="N23" s="404"/>
    </row>
    <row r="24" spans="1:14" ht="30" customHeight="1">
      <c r="A24" s="84">
        <v>3</v>
      </c>
      <c r="B24" s="884"/>
      <c r="C24" s="895"/>
      <c r="D24" s="859"/>
      <c r="E24" s="873"/>
      <c r="F24" s="873"/>
      <c r="G24" s="873"/>
      <c r="H24" s="873"/>
      <c r="I24" s="873"/>
      <c r="J24" s="873"/>
      <c r="K24" s="873"/>
      <c r="L24" s="873"/>
      <c r="M24" s="874"/>
      <c r="N24" s="548" t="s">
        <v>543</v>
      </c>
    </row>
    <row r="25" spans="1:14" ht="30" customHeight="1">
      <c r="A25" s="84">
        <v>4</v>
      </c>
      <c r="B25" s="884"/>
      <c r="C25" s="895"/>
      <c r="D25" s="859"/>
      <c r="E25" s="873"/>
      <c r="F25" s="873"/>
      <c r="G25" s="873"/>
      <c r="H25" s="873"/>
      <c r="I25" s="873"/>
      <c r="J25" s="873"/>
      <c r="K25" s="873"/>
      <c r="L25" s="873"/>
      <c r="M25" s="874"/>
      <c r="N25" s="548" t="s">
        <v>544</v>
      </c>
    </row>
    <row r="26" spans="1:14" ht="30" customHeight="1">
      <c r="A26" s="84">
        <v>5</v>
      </c>
      <c r="B26" s="884"/>
      <c r="C26" s="895"/>
      <c r="D26" s="859"/>
      <c r="E26" s="873"/>
      <c r="F26" s="873"/>
      <c r="G26" s="873"/>
      <c r="H26" s="873"/>
      <c r="I26" s="873"/>
      <c r="J26" s="873"/>
      <c r="K26" s="873"/>
      <c r="L26" s="873"/>
      <c r="M26" s="874"/>
      <c r="N26" s="548" t="s">
        <v>545</v>
      </c>
    </row>
    <row r="27" spans="1:14" ht="30" customHeight="1">
      <c r="A27" s="84">
        <v>6</v>
      </c>
      <c r="B27" s="884"/>
      <c r="C27" s="895"/>
      <c r="D27" s="859"/>
      <c r="E27" s="873"/>
      <c r="F27" s="873"/>
      <c r="G27" s="873"/>
      <c r="H27" s="873"/>
      <c r="I27" s="873"/>
      <c r="J27" s="873"/>
      <c r="K27" s="873"/>
      <c r="L27" s="873"/>
      <c r="M27" s="874"/>
      <c r="N27" s="548" t="s">
        <v>594</v>
      </c>
    </row>
    <row r="28" spans="1:14" ht="30" customHeight="1">
      <c r="A28" s="84">
        <v>7</v>
      </c>
      <c r="B28" s="884"/>
      <c r="C28" s="895"/>
      <c r="D28" s="859"/>
      <c r="E28" s="873"/>
      <c r="F28" s="873"/>
      <c r="G28" s="873"/>
      <c r="H28" s="873"/>
      <c r="I28" s="873"/>
      <c r="J28" s="873"/>
      <c r="K28" s="873"/>
      <c r="L28" s="873"/>
      <c r="M28" s="874"/>
      <c r="N28" s="586" t="s">
        <v>593</v>
      </c>
    </row>
    <row r="29" spans="1:14" ht="30" customHeight="1">
      <c r="A29" s="84">
        <v>8</v>
      </c>
      <c r="B29" s="884"/>
      <c r="C29" s="895"/>
      <c r="D29" s="859"/>
      <c r="E29" s="873"/>
      <c r="F29" s="873"/>
      <c r="G29" s="873"/>
      <c r="H29" s="873"/>
      <c r="I29" s="873"/>
      <c r="J29" s="873"/>
      <c r="K29" s="873"/>
      <c r="L29" s="873"/>
      <c r="M29" s="874"/>
      <c r="N29" s="404"/>
    </row>
    <row r="30" spans="1:14" ht="30" customHeight="1">
      <c r="A30" s="84">
        <v>9</v>
      </c>
      <c r="B30" s="884"/>
      <c r="C30" s="895"/>
      <c r="D30" s="859"/>
      <c r="E30" s="873"/>
      <c r="F30" s="873"/>
      <c r="G30" s="873"/>
      <c r="H30" s="873"/>
      <c r="I30" s="873"/>
      <c r="J30" s="873"/>
      <c r="K30" s="873"/>
      <c r="L30" s="873"/>
      <c r="M30" s="874"/>
      <c r="N30" s="404"/>
    </row>
    <row r="31" spans="1:14" ht="30" customHeight="1">
      <c r="A31" s="84">
        <v>10</v>
      </c>
      <c r="B31" s="884"/>
      <c r="C31" s="895"/>
      <c r="D31" s="859"/>
      <c r="E31" s="873"/>
      <c r="F31" s="873"/>
      <c r="G31" s="873"/>
      <c r="H31" s="873"/>
      <c r="I31" s="873"/>
      <c r="J31" s="873"/>
      <c r="K31" s="873"/>
      <c r="L31" s="873"/>
      <c r="M31" s="874"/>
      <c r="N31" s="84"/>
    </row>
    <row r="32" spans="1:14" ht="30" customHeight="1">
      <c r="A32" s="84">
        <v>11</v>
      </c>
      <c r="B32" s="884"/>
      <c r="C32" s="895"/>
      <c r="D32" s="859"/>
      <c r="E32" s="873"/>
      <c r="F32" s="873"/>
      <c r="G32" s="873"/>
      <c r="H32" s="873"/>
      <c r="I32" s="873"/>
      <c r="J32" s="873"/>
      <c r="K32" s="873"/>
      <c r="L32" s="873"/>
      <c r="M32" s="874"/>
      <c r="N32" s="404"/>
    </row>
    <row r="33" spans="1:14" ht="30" customHeight="1">
      <c r="A33" s="84">
        <v>12</v>
      </c>
      <c r="B33" s="884"/>
      <c r="C33" s="895"/>
      <c r="D33" s="859"/>
      <c r="E33" s="873"/>
      <c r="F33" s="873"/>
      <c r="G33" s="873"/>
      <c r="H33" s="873"/>
      <c r="I33" s="873"/>
      <c r="J33" s="873"/>
      <c r="K33" s="873"/>
      <c r="L33" s="873"/>
      <c r="M33" s="874"/>
      <c r="N33" s="404"/>
    </row>
    <row r="34" spans="1:14" ht="30" customHeight="1">
      <c r="A34" s="84">
        <v>13</v>
      </c>
      <c r="B34" s="884"/>
      <c r="C34" s="895"/>
      <c r="D34" s="859"/>
      <c r="E34" s="873"/>
      <c r="F34" s="873"/>
      <c r="G34" s="873"/>
      <c r="H34" s="873"/>
      <c r="I34" s="873"/>
      <c r="J34" s="873"/>
      <c r="K34" s="873"/>
      <c r="L34" s="873"/>
      <c r="M34" s="874"/>
      <c r="N34" s="404"/>
    </row>
    <row r="35" spans="1:14" ht="30" customHeight="1">
      <c r="A35" s="84">
        <v>14</v>
      </c>
      <c r="B35" s="884"/>
      <c r="C35" s="895"/>
      <c r="D35" s="859"/>
      <c r="E35" s="873"/>
      <c r="F35" s="873"/>
      <c r="G35" s="873"/>
      <c r="H35" s="873"/>
      <c r="I35" s="873"/>
      <c r="J35" s="873"/>
      <c r="K35" s="873"/>
      <c r="L35" s="873"/>
      <c r="M35" s="874"/>
      <c r="N35" s="84"/>
    </row>
    <row r="36" spans="1:14" ht="30" customHeight="1">
      <c r="A36" s="84">
        <v>15</v>
      </c>
      <c r="B36" s="884"/>
      <c r="C36" s="895"/>
      <c r="D36" s="859"/>
      <c r="E36" s="873"/>
      <c r="F36" s="873"/>
      <c r="G36" s="873"/>
      <c r="H36" s="873"/>
      <c r="I36" s="873"/>
      <c r="J36" s="873"/>
      <c r="K36" s="873"/>
      <c r="L36" s="873"/>
      <c r="M36" s="874"/>
      <c r="N36" s="404"/>
    </row>
    <row r="37" spans="1:14" ht="30" customHeight="1">
      <c r="A37" s="84">
        <v>16</v>
      </c>
      <c r="B37" s="884"/>
      <c r="C37" s="895"/>
      <c r="D37" s="859"/>
      <c r="E37" s="873"/>
      <c r="F37" s="873"/>
      <c r="G37" s="873"/>
      <c r="H37" s="873"/>
      <c r="I37" s="873"/>
      <c r="J37" s="873"/>
      <c r="K37" s="873"/>
      <c r="L37" s="873"/>
      <c r="M37" s="874"/>
      <c r="N37" s="404"/>
    </row>
    <row r="38" spans="1:14" ht="30" customHeight="1">
      <c r="A38" s="84">
        <v>17</v>
      </c>
      <c r="B38" s="884"/>
      <c r="C38" s="895"/>
      <c r="D38" s="859"/>
      <c r="E38" s="873"/>
      <c r="F38" s="873"/>
      <c r="G38" s="873"/>
      <c r="H38" s="873"/>
      <c r="I38" s="873"/>
      <c r="J38" s="873"/>
      <c r="K38" s="873"/>
      <c r="L38" s="873"/>
      <c r="M38" s="874"/>
      <c r="N38" s="404"/>
    </row>
    <row r="39" spans="1:14" ht="30" customHeight="1">
      <c r="A39" s="84">
        <v>18</v>
      </c>
      <c r="B39" s="884"/>
      <c r="C39" s="895"/>
      <c r="D39" s="859"/>
      <c r="E39" s="873"/>
      <c r="F39" s="873"/>
      <c r="G39" s="873"/>
      <c r="H39" s="873"/>
      <c r="I39" s="873"/>
      <c r="J39" s="873"/>
      <c r="K39" s="873"/>
      <c r="L39" s="873"/>
      <c r="M39" s="874"/>
      <c r="N39" s="404"/>
    </row>
    <row r="40" spans="1:14" ht="30" customHeight="1">
      <c r="A40" s="84">
        <v>19</v>
      </c>
      <c r="B40" s="884"/>
      <c r="C40" s="895"/>
      <c r="D40" s="859"/>
      <c r="E40" s="873"/>
      <c r="F40" s="873"/>
      <c r="G40" s="873"/>
      <c r="H40" s="873"/>
      <c r="I40" s="873"/>
      <c r="J40" s="873"/>
      <c r="K40" s="873"/>
      <c r="L40" s="873"/>
      <c r="M40" s="874"/>
      <c r="N40" s="404"/>
    </row>
    <row r="41" spans="1:14" ht="30" customHeight="1">
      <c r="A41" s="84">
        <v>20</v>
      </c>
      <c r="B41" s="884"/>
      <c r="C41" s="895"/>
      <c r="D41" s="859"/>
      <c r="E41" s="873"/>
      <c r="F41" s="873"/>
      <c r="G41" s="873"/>
      <c r="H41" s="873"/>
      <c r="I41" s="873"/>
      <c r="J41" s="873"/>
      <c r="K41" s="873"/>
      <c r="L41" s="873"/>
      <c r="M41" s="874"/>
      <c r="N41" s="84"/>
    </row>
    <row r="42" spans="1:14" ht="30" customHeight="1">
      <c r="A42" s="84">
        <v>21</v>
      </c>
      <c r="B42" s="884"/>
      <c r="C42" s="895"/>
      <c r="D42" s="859"/>
      <c r="E42" s="873"/>
      <c r="F42" s="873"/>
      <c r="G42" s="873"/>
      <c r="H42" s="873"/>
      <c r="I42" s="873"/>
      <c r="J42" s="873"/>
      <c r="K42" s="873"/>
      <c r="L42" s="873"/>
      <c r="M42" s="874"/>
      <c r="N42" s="404"/>
    </row>
    <row r="43" spans="1:14" ht="30" customHeight="1">
      <c r="A43" s="84">
        <v>22</v>
      </c>
      <c r="B43" s="884"/>
      <c r="C43" s="895"/>
      <c r="D43" s="859"/>
      <c r="E43" s="873"/>
      <c r="F43" s="873"/>
      <c r="G43" s="873"/>
      <c r="H43" s="873"/>
      <c r="I43" s="873"/>
      <c r="J43" s="873"/>
      <c r="K43" s="873"/>
      <c r="L43" s="873"/>
      <c r="M43" s="874"/>
      <c r="N43" s="404"/>
    </row>
    <row r="44" spans="1:14" ht="17.5" customHeight="1">
      <c r="A44" s="84"/>
      <c r="B44" s="523"/>
      <c r="C44" s="895"/>
      <c r="D44" s="897" t="s">
        <v>589</v>
      </c>
      <c r="E44" s="898"/>
      <c r="F44" s="898"/>
      <c r="G44" s="898"/>
      <c r="H44" s="898"/>
      <c r="I44" s="898"/>
      <c r="J44" s="898"/>
      <c r="K44" s="898"/>
      <c r="L44" s="898"/>
      <c r="M44" s="899"/>
      <c r="N44" s="404"/>
    </row>
    <row r="45" spans="1:14" ht="30" customHeight="1">
      <c r="A45" s="84">
        <v>1</v>
      </c>
      <c r="B45" s="560"/>
      <c r="C45" s="895"/>
      <c r="D45" s="873"/>
      <c r="E45" s="873"/>
      <c r="F45" s="873"/>
      <c r="G45" s="873"/>
      <c r="H45" s="873"/>
      <c r="I45" s="873"/>
      <c r="J45" s="873"/>
      <c r="K45" s="873"/>
      <c r="L45" s="873"/>
      <c r="M45" s="874"/>
      <c r="N45" s="877" t="s">
        <v>585</v>
      </c>
    </row>
    <row r="46" spans="1:14" ht="30" customHeight="1">
      <c r="A46" s="84">
        <v>2</v>
      </c>
      <c r="B46" s="560"/>
      <c r="C46" s="895"/>
      <c r="D46" s="873"/>
      <c r="E46" s="873"/>
      <c r="F46" s="873"/>
      <c r="G46" s="873"/>
      <c r="H46" s="873"/>
      <c r="I46" s="873"/>
      <c r="J46" s="873"/>
      <c r="K46" s="873"/>
      <c r="L46" s="873"/>
      <c r="M46" s="874"/>
      <c r="N46" s="877"/>
    </row>
    <row r="47" spans="1:14" ht="30" customHeight="1">
      <c r="A47" s="84">
        <v>3</v>
      </c>
      <c r="B47" s="560"/>
      <c r="C47" s="895"/>
      <c r="D47" s="873"/>
      <c r="E47" s="873"/>
      <c r="F47" s="873"/>
      <c r="G47" s="873"/>
      <c r="H47" s="873"/>
      <c r="I47" s="873"/>
      <c r="J47" s="873"/>
      <c r="K47" s="873"/>
      <c r="L47" s="873"/>
      <c r="M47" s="874"/>
      <c r="N47" s="404"/>
    </row>
    <row r="48" spans="1:14" ht="30" customHeight="1">
      <c r="A48" s="84">
        <v>4</v>
      </c>
      <c r="B48" s="560"/>
      <c r="C48" s="895"/>
      <c r="D48" s="873"/>
      <c r="E48" s="873"/>
      <c r="F48" s="873"/>
      <c r="G48" s="873"/>
      <c r="H48" s="873"/>
      <c r="I48" s="873"/>
      <c r="J48" s="873"/>
      <c r="K48" s="873"/>
      <c r="L48" s="873"/>
      <c r="M48" s="874"/>
      <c r="N48" s="404"/>
    </row>
    <row r="49" spans="1:14" ht="30" customHeight="1">
      <c r="A49" s="84">
        <v>5</v>
      </c>
      <c r="B49" s="585"/>
      <c r="C49" s="896"/>
      <c r="D49" s="881"/>
      <c r="E49" s="881"/>
      <c r="F49" s="881"/>
      <c r="G49" s="881"/>
      <c r="H49" s="881"/>
      <c r="I49" s="881"/>
      <c r="J49" s="881"/>
      <c r="K49" s="881"/>
      <c r="L49" s="881"/>
      <c r="M49" s="882"/>
      <c r="N49" s="404"/>
    </row>
    <row r="50" spans="1:14" ht="18.75" customHeight="1">
      <c r="A50" s="84"/>
      <c r="B50" s="883" t="s">
        <v>487</v>
      </c>
      <c r="C50" s="889" t="s">
        <v>385</v>
      </c>
      <c r="D50" s="890"/>
      <c r="E50" s="890"/>
      <c r="F50" s="890"/>
      <c r="G50" s="890"/>
      <c r="H50" s="890"/>
      <c r="I50" s="890"/>
      <c r="J50" s="890"/>
      <c r="K50" s="890"/>
      <c r="L50" s="890"/>
      <c r="M50" s="891"/>
      <c r="N50" s="108"/>
    </row>
    <row r="51" spans="1:14" ht="35.15" customHeight="1">
      <c r="A51" s="84">
        <v>1</v>
      </c>
      <c r="B51" s="884"/>
      <c r="C51" s="856"/>
      <c r="D51" s="857"/>
      <c r="E51" s="857"/>
      <c r="F51" s="857"/>
      <c r="G51" s="857"/>
      <c r="H51" s="857"/>
      <c r="I51" s="857"/>
      <c r="J51" s="857"/>
      <c r="K51" s="857"/>
      <c r="L51" s="857"/>
      <c r="M51" s="858"/>
      <c r="N51" s="404"/>
    </row>
    <row r="52" spans="1:14" ht="35.15" customHeight="1">
      <c r="A52" s="84">
        <v>2</v>
      </c>
      <c r="B52" s="884"/>
      <c r="C52" s="862"/>
      <c r="D52" s="860"/>
      <c r="E52" s="860"/>
      <c r="F52" s="860"/>
      <c r="G52" s="860"/>
      <c r="H52" s="860"/>
      <c r="I52" s="860"/>
      <c r="J52" s="860"/>
      <c r="K52" s="860"/>
      <c r="L52" s="860"/>
      <c r="M52" s="861"/>
      <c r="N52" s="404"/>
    </row>
    <row r="53" spans="1:14" ht="35.15" customHeight="1">
      <c r="A53" s="84">
        <v>3</v>
      </c>
      <c r="B53" s="884"/>
      <c r="C53" s="862"/>
      <c r="D53" s="860"/>
      <c r="E53" s="860"/>
      <c r="F53" s="860"/>
      <c r="G53" s="860"/>
      <c r="H53" s="860"/>
      <c r="I53" s="860"/>
      <c r="J53" s="860"/>
      <c r="K53" s="860"/>
      <c r="L53" s="860"/>
      <c r="M53" s="861"/>
      <c r="N53" s="404"/>
    </row>
    <row r="54" spans="1:14" ht="35.15" customHeight="1">
      <c r="A54" s="84">
        <v>4</v>
      </c>
      <c r="B54" s="884"/>
      <c r="C54" s="863"/>
      <c r="D54" s="864"/>
      <c r="E54" s="864"/>
      <c r="F54" s="864"/>
      <c r="G54" s="864"/>
      <c r="H54" s="864"/>
      <c r="I54" s="864"/>
      <c r="J54" s="864"/>
      <c r="K54" s="864"/>
      <c r="L54" s="864"/>
      <c r="M54" s="865"/>
      <c r="N54" s="404"/>
    </row>
    <row r="55" spans="1:14" s="84" customFormat="1" ht="18.75" customHeight="1">
      <c r="B55" s="884"/>
      <c r="C55" s="868" t="s">
        <v>477</v>
      </c>
      <c r="D55" s="869"/>
      <c r="E55" s="869"/>
      <c r="F55" s="869"/>
      <c r="G55" s="869"/>
      <c r="H55" s="869"/>
      <c r="I55" s="869"/>
      <c r="J55" s="869"/>
      <c r="K55" s="869"/>
      <c r="L55" s="869"/>
      <c r="M55" s="870"/>
      <c r="N55" s="404"/>
    </row>
    <row r="56" spans="1:14" s="84" customFormat="1" ht="35.15" customHeight="1">
      <c r="A56" s="84">
        <v>1</v>
      </c>
      <c r="B56" s="884"/>
      <c r="C56" s="856"/>
      <c r="D56" s="857"/>
      <c r="E56" s="857"/>
      <c r="F56" s="857"/>
      <c r="G56" s="857"/>
      <c r="H56" s="857"/>
      <c r="I56" s="857"/>
      <c r="J56" s="857"/>
      <c r="K56" s="857"/>
      <c r="L56" s="857"/>
      <c r="M56" s="858"/>
      <c r="N56" s="866"/>
    </row>
    <row r="57" spans="1:14" s="84" customFormat="1" ht="35.15" customHeight="1">
      <c r="A57" s="84">
        <v>2</v>
      </c>
      <c r="B57" s="884"/>
      <c r="C57" s="859"/>
      <c r="D57" s="860"/>
      <c r="E57" s="860"/>
      <c r="F57" s="860"/>
      <c r="G57" s="860"/>
      <c r="H57" s="860"/>
      <c r="I57" s="860"/>
      <c r="J57" s="860"/>
      <c r="K57" s="860"/>
      <c r="L57" s="860"/>
      <c r="M57" s="861"/>
      <c r="N57" s="866"/>
    </row>
    <row r="58" spans="1:14" s="84" customFormat="1" ht="35.15" customHeight="1">
      <c r="A58" s="84">
        <v>3</v>
      </c>
      <c r="B58" s="884"/>
      <c r="C58" s="862"/>
      <c r="D58" s="860"/>
      <c r="E58" s="860"/>
      <c r="F58" s="860"/>
      <c r="G58" s="860"/>
      <c r="H58" s="860"/>
      <c r="I58" s="860"/>
      <c r="J58" s="860"/>
      <c r="K58" s="860"/>
      <c r="L58" s="860"/>
      <c r="M58" s="861"/>
      <c r="N58" s="866"/>
    </row>
    <row r="59" spans="1:14" s="84" customFormat="1" ht="35.15" customHeight="1">
      <c r="A59" s="84">
        <v>4</v>
      </c>
      <c r="B59" s="884"/>
      <c r="C59" s="863"/>
      <c r="D59" s="864"/>
      <c r="E59" s="864"/>
      <c r="F59" s="864"/>
      <c r="G59" s="864"/>
      <c r="H59" s="864"/>
      <c r="I59" s="864"/>
      <c r="J59" s="864"/>
      <c r="K59" s="864"/>
      <c r="L59" s="864"/>
      <c r="M59" s="865"/>
      <c r="N59" s="866"/>
    </row>
    <row r="60" spans="1:14" s="84" customFormat="1" ht="18.75" customHeight="1">
      <c r="B60" s="884"/>
      <c r="C60" s="868" t="s">
        <v>430</v>
      </c>
      <c r="D60" s="869"/>
      <c r="E60" s="869"/>
      <c r="F60" s="869"/>
      <c r="G60" s="869"/>
      <c r="H60" s="869"/>
      <c r="I60" s="869"/>
      <c r="J60" s="869"/>
      <c r="K60" s="869"/>
      <c r="L60" s="869"/>
      <c r="M60" s="870"/>
      <c r="N60" s="404"/>
    </row>
    <row r="61" spans="1:14" s="84" customFormat="1" ht="35.15" customHeight="1">
      <c r="A61" s="84">
        <v>1</v>
      </c>
      <c r="B61" s="884"/>
      <c r="C61" s="856"/>
      <c r="D61" s="857"/>
      <c r="E61" s="857"/>
      <c r="F61" s="857"/>
      <c r="G61" s="857"/>
      <c r="H61" s="857"/>
      <c r="I61" s="857"/>
      <c r="J61" s="857"/>
      <c r="K61" s="857"/>
      <c r="L61" s="857"/>
      <c r="M61" s="858"/>
      <c r="N61" s="866"/>
    </row>
    <row r="62" spans="1:14" s="84" customFormat="1" ht="35.15" customHeight="1">
      <c r="A62" s="84">
        <v>2</v>
      </c>
      <c r="B62" s="884"/>
      <c r="C62" s="859"/>
      <c r="D62" s="860"/>
      <c r="E62" s="860"/>
      <c r="F62" s="860"/>
      <c r="G62" s="860"/>
      <c r="H62" s="860"/>
      <c r="I62" s="860"/>
      <c r="J62" s="860"/>
      <c r="K62" s="860"/>
      <c r="L62" s="860"/>
      <c r="M62" s="861"/>
      <c r="N62" s="866"/>
    </row>
    <row r="63" spans="1:14" s="84" customFormat="1" ht="35.15" customHeight="1">
      <c r="A63" s="84">
        <v>3</v>
      </c>
      <c r="B63" s="884"/>
      <c r="C63" s="862"/>
      <c r="D63" s="860"/>
      <c r="E63" s="860"/>
      <c r="F63" s="860"/>
      <c r="G63" s="860"/>
      <c r="H63" s="860"/>
      <c r="I63" s="860"/>
      <c r="J63" s="860"/>
      <c r="K63" s="860"/>
      <c r="L63" s="860"/>
      <c r="M63" s="861"/>
      <c r="N63" s="866"/>
    </row>
    <row r="64" spans="1:14" s="84" customFormat="1" ht="35.15" customHeight="1">
      <c r="A64" s="84">
        <v>4</v>
      </c>
      <c r="B64" s="884"/>
      <c r="C64" s="863"/>
      <c r="D64" s="864"/>
      <c r="E64" s="864"/>
      <c r="F64" s="864"/>
      <c r="G64" s="864"/>
      <c r="H64" s="864"/>
      <c r="I64" s="864"/>
      <c r="J64" s="864"/>
      <c r="K64" s="864"/>
      <c r="L64" s="864"/>
      <c r="M64" s="865"/>
      <c r="N64" s="866"/>
    </row>
    <row r="65" spans="1:14" ht="18.75" customHeight="1">
      <c r="A65" s="84"/>
      <c r="B65" s="884"/>
      <c r="C65" s="868" t="s">
        <v>533</v>
      </c>
      <c r="D65" s="869"/>
      <c r="E65" s="869"/>
      <c r="F65" s="869"/>
      <c r="G65" s="869"/>
      <c r="H65" s="869"/>
      <c r="I65" s="869"/>
      <c r="J65" s="869"/>
      <c r="K65" s="869"/>
      <c r="L65" s="869"/>
      <c r="M65" s="870"/>
      <c r="N65" s="404"/>
    </row>
    <row r="66" spans="1:14" ht="35.15" customHeight="1">
      <c r="A66" s="84">
        <v>1</v>
      </c>
      <c r="B66" s="884"/>
      <c r="C66" s="847"/>
      <c r="D66" s="848"/>
      <c r="E66" s="848"/>
      <c r="F66" s="848"/>
      <c r="G66" s="848"/>
      <c r="H66" s="848"/>
      <c r="I66" s="848"/>
      <c r="J66" s="848"/>
      <c r="K66" s="848"/>
      <c r="L66" s="848"/>
      <c r="M66" s="849"/>
      <c r="N66" s="866"/>
    </row>
    <row r="67" spans="1:14" ht="35.15" customHeight="1">
      <c r="A67" s="84">
        <v>2</v>
      </c>
      <c r="B67" s="884"/>
      <c r="C67" s="850"/>
      <c r="D67" s="851"/>
      <c r="E67" s="851"/>
      <c r="F67" s="851"/>
      <c r="G67" s="851"/>
      <c r="H67" s="851"/>
      <c r="I67" s="851"/>
      <c r="J67" s="851"/>
      <c r="K67" s="851"/>
      <c r="L67" s="851"/>
      <c r="M67" s="852"/>
      <c r="N67" s="866"/>
    </row>
    <row r="68" spans="1:14" ht="35.15" customHeight="1">
      <c r="A68" s="84">
        <v>3</v>
      </c>
      <c r="B68" s="884"/>
      <c r="C68" s="850"/>
      <c r="D68" s="851"/>
      <c r="E68" s="851"/>
      <c r="F68" s="851"/>
      <c r="G68" s="851"/>
      <c r="H68" s="851"/>
      <c r="I68" s="851"/>
      <c r="J68" s="851"/>
      <c r="K68" s="851"/>
      <c r="L68" s="851"/>
      <c r="M68" s="852"/>
      <c r="N68" s="866"/>
    </row>
    <row r="69" spans="1:14" ht="35.15" customHeight="1">
      <c r="A69" s="84">
        <v>4</v>
      </c>
      <c r="B69" s="884"/>
      <c r="C69" s="853"/>
      <c r="D69" s="854"/>
      <c r="E69" s="854"/>
      <c r="F69" s="854"/>
      <c r="G69" s="854"/>
      <c r="H69" s="854"/>
      <c r="I69" s="854"/>
      <c r="J69" s="854"/>
      <c r="K69" s="854"/>
      <c r="L69" s="854"/>
      <c r="M69" s="855"/>
      <c r="N69" s="866"/>
    </row>
    <row r="70" spans="1:14" ht="18.75" customHeight="1">
      <c r="A70" s="84"/>
      <c r="B70" s="884"/>
      <c r="C70" s="892" t="s">
        <v>531</v>
      </c>
      <c r="D70" s="893"/>
      <c r="E70" s="893"/>
      <c r="F70" s="893"/>
      <c r="G70" s="893"/>
      <c r="H70" s="893"/>
      <c r="I70" s="893"/>
      <c r="J70" s="893"/>
      <c r="K70" s="893"/>
      <c r="L70" s="893"/>
      <c r="M70" s="894"/>
      <c r="N70" s="404"/>
    </row>
    <row r="71" spans="1:14" ht="35.15" customHeight="1">
      <c r="A71" s="84">
        <v>1</v>
      </c>
      <c r="B71" s="884"/>
      <c r="C71" s="847"/>
      <c r="D71" s="848"/>
      <c r="E71" s="848"/>
      <c r="F71" s="848"/>
      <c r="G71" s="848"/>
      <c r="H71" s="848"/>
      <c r="I71" s="848"/>
      <c r="J71" s="848"/>
      <c r="K71" s="848"/>
      <c r="L71" s="848"/>
      <c r="M71" s="849"/>
      <c r="N71" s="866"/>
    </row>
    <row r="72" spans="1:14" ht="35.15" customHeight="1">
      <c r="A72" s="84">
        <v>2</v>
      </c>
      <c r="B72" s="884"/>
      <c r="C72" s="867"/>
      <c r="D72" s="851"/>
      <c r="E72" s="851"/>
      <c r="F72" s="851"/>
      <c r="G72" s="851"/>
      <c r="H72" s="851"/>
      <c r="I72" s="851"/>
      <c r="J72" s="851"/>
      <c r="K72" s="851"/>
      <c r="L72" s="851"/>
      <c r="M72" s="852"/>
      <c r="N72" s="866"/>
    </row>
    <row r="73" spans="1:14" ht="35.15" customHeight="1">
      <c r="A73" s="84">
        <v>3</v>
      </c>
      <c r="B73" s="884"/>
      <c r="C73" s="850"/>
      <c r="D73" s="851"/>
      <c r="E73" s="851"/>
      <c r="F73" s="851"/>
      <c r="G73" s="851"/>
      <c r="H73" s="851"/>
      <c r="I73" s="851"/>
      <c r="J73" s="851"/>
      <c r="K73" s="851"/>
      <c r="L73" s="851"/>
      <c r="M73" s="852"/>
      <c r="N73" s="866"/>
    </row>
    <row r="74" spans="1:14" ht="35.15" customHeight="1">
      <c r="A74" s="84">
        <v>4</v>
      </c>
      <c r="B74" s="884"/>
      <c r="C74" s="853"/>
      <c r="D74" s="854"/>
      <c r="E74" s="854"/>
      <c r="F74" s="854"/>
      <c r="G74" s="854"/>
      <c r="H74" s="854"/>
      <c r="I74" s="854"/>
      <c r="J74" s="854"/>
      <c r="K74" s="854"/>
      <c r="L74" s="854"/>
      <c r="M74" s="855"/>
      <c r="N74" s="866"/>
    </row>
    <row r="75" spans="1:14" ht="18.75" customHeight="1">
      <c r="A75" s="84"/>
      <c r="B75" s="884"/>
      <c r="C75" s="886" t="s">
        <v>386</v>
      </c>
      <c r="D75" s="887"/>
      <c r="E75" s="887"/>
      <c r="F75" s="887"/>
      <c r="G75" s="887"/>
      <c r="H75" s="887"/>
      <c r="I75" s="887"/>
      <c r="J75" s="887"/>
      <c r="K75" s="887"/>
      <c r="L75" s="887"/>
      <c r="M75" s="888"/>
      <c r="N75" s="404"/>
    </row>
    <row r="76" spans="1:14" ht="35.15" customHeight="1">
      <c r="A76" s="84">
        <v>1</v>
      </c>
      <c r="B76" s="884"/>
      <c r="C76" s="847"/>
      <c r="D76" s="848"/>
      <c r="E76" s="848"/>
      <c r="F76" s="848"/>
      <c r="G76" s="848"/>
      <c r="H76" s="848"/>
      <c r="I76" s="848"/>
      <c r="J76" s="848"/>
      <c r="K76" s="848"/>
      <c r="L76" s="848"/>
      <c r="M76" s="849"/>
      <c r="N76" s="866"/>
    </row>
    <row r="77" spans="1:14" ht="35.15" customHeight="1">
      <c r="A77" s="84">
        <v>2</v>
      </c>
      <c r="B77" s="884"/>
      <c r="C77" s="867"/>
      <c r="D77" s="851"/>
      <c r="E77" s="851"/>
      <c r="F77" s="851"/>
      <c r="G77" s="851"/>
      <c r="H77" s="851"/>
      <c r="I77" s="851"/>
      <c r="J77" s="851"/>
      <c r="K77" s="851"/>
      <c r="L77" s="851"/>
      <c r="M77" s="852"/>
      <c r="N77" s="866"/>
    </row>
    <row r="78" spans="1:14" ht="35.15" customHeight="1">
      <c r="A78" s="84">
        <v>3</v>
      </c>
      <c r="B78" s="884"/>
      <c r="C78" s="850"/>
      <c r="D78" s="851"/>
      <c r="E78" s="851"/>
      <c r="F78" s="851"/>
      <c r="G78" s="851"/>
      <c r="H78" s="851"/>
      <c r="I78" s="851"/>
      <c r="J78" s="851"/>
      <c r="K78" s="851"/>
      <c r="L78" s="851"/>
      <c r="M78" s="852"/>
      <c r="N78" s="866"/>
    </row>
    <row r="79" spans="1:14" ht="35.15" customHeight="1">
      <c r="A79" s="84">
        <v>4</v>
      </c>
      <c r="B79" s="884"/>
      <c r="C79" s="853"/>
      <c r="D79" s="854"/>
      <c r="E79" s="854"/>
      <c r="F79" s="854"/>
      <c r="G79" s="854"/>
      <c r="H79" s="854"/>
      <c r="I79" s="854"/>
      <c r="J79" s="854"/>
      <c r="K79" s="854"/>
      <c r="L79" s="854"/>
      <c r="M79" s="855"/>
      <c r="N79" s="866"/>
    </row>
    <row r="80" spans="1:14" ht="18.75" customHeight="1">
      <c r="A80" s="84"/>
      <c r="B80" s="884"/>
      <c r="C80" s="868" t="s">
        <v>247</v>
      </c>
      <c r="D80" s="869"/>
      <c r="E80" s="869"/>
      <c r="F80" s="869"/>
      <c r="G80" s="869"/>
      <c r="H80" s="869"/>
      <c r="I80" s="869"/>
      <c r="J80" s="869"/>
      <c r="K80" s="869"/>
      <c r="L80" s="869"/>
      <c r="M80" s="870"/>
      <c r="N80" s="404"/>
    </row>
    <row r="81" spans="1:14" ht="35.15" customHeight="1">
      <c r="A81" s="84">
        <v>1</v>
      </c>
      <c r="B81" s="884"/>
      <c r="C81" s="856"/>
      <c r="D81" s="857"/>
      <c r="E81" s="857"/>
      <c r="F81" s="857"/>
      <c r="G81" s="857"/>
      <c r="H81" s="857"/>
      <c r="I81" s="857"/>
      <c r="J81" s="857"/>
      <c r="K81" s="857"/>
      <c r="L81" s="857"/>
      <c r="M81" s="858"/>
      <c r="N81" s="866"/>
    </row>
    <row r="82" spans="1:14" ht="35.15" customHeight="1">
      <c r="A82" s="84">
        <v>2</v>
      </c>
      <c r="B82" s="884"/>
      <c r="C82" s="859"/>
      <c r="D82" s="860"/>
      <c r="E82" s="860"/>
      <c r="F82" s="860"/>
      <c r="G82" s="860"/>
      <c r="H82" s="860"/>
      <c r="I82" s="860"/>
      <c r="J82" s="860"/>
      <c r="K82" s="860"/>
      <c r="L82" s="860"/>
      <c r="M82" s="861"/>
      <c r="N82" s="866"/>
    </row>
    <row r="83" spans="1:14" ht="35.15" customHeight="1">
      <c r="A83" s="84">
        <v>3</v>
      </c>
      <c r="B83" s="884"/>
      <c r="C83" s="862"/>
      <c r="D83" s="860"/>
      <c r="E83" s="860"/>
      <c r="F83" s="860"/>
      <c r="G83" s="860"/>
      <c r="H83" s="860"/>
      <c r="I83" s="860"/>
      <c r="J83" s="860"/>
      <c r="K83" s="860"/>
      <c r="L83" s="860"/>
      <c r="M83" s="861"/>
      <c r="N83" s="866"/>
    </row>
    <row r="84" spans="1:14" ht="35.15" customHeight="1">
      <c r="A84" s="84">
        <v>4</v>
      </c>
      <c r="B84" s="885"/>
      <c r="C84" s="863"/>
      <c r="D84" s="864"/>
      <c r="E84" s="864"/>
      <c r="F84" s="864"/>
      <c r="G84" s="864"/>
      <c r="H84" s="864"/>
      <c r="I84" s="864"/>
      <c r="J84" s="864"/>
      <c r="K84" s="864"/>
      <c r="L84" s="864"/>
      <c r="M84" s="865"/>
      <c r="N84" s="866"/>
    </row>
    <row r="85" spans="1:14" ht="16.5">
      <c r="A85" s="84"/>
      <c r="B85" s="525"/>
      <c r="C85" s="878" t="s">
        <v>538</v>
      </c>
      <c r="D85" s="879"/>
      <c r="E85" s="879"/>
      <c r="F85" s="879"/>
      <c r="G85" s="879"/>
      <c r="H85" s="879"/>
      <c r="I85" s="879"/>
      <c r="J85" s="879"/>
      <c r="K85" s="879"/>
      <c r="L85" s="879"/>
      <c r="M85" s="880"/>
      <c r="N85" s="404"/>
    </row>
    <row r="86" spans="1:14" ht="35.15" customHeight="1">
      <c r="A86" s="84">
        <v>1</v>
      </c>
      <c r="B86" s="523"/>
      <c r="C86" s="873"/>
      <c r="D86" s="873"/>
      <c r="E86" s="873"/>
      <c r="F86" s="873"/>
      <c r="G86" s="873"/>
      <c r="H86" s="873"/>
      <c r="I86" s="873"/>
      <c r="J86" s="873"/>
      <c r="K86" s="873"/>
      <c r="L86" s="873"/>
      <c r="M86" s="874"/>
      <c r="N86" s="724" t="s">
        <v>596</v>
      </c>
    </row>
    <row r="87" spans="1:14" ht="35.15" customHeight="1">
      <c r="A87" s="84">
        <v>2</v>
      </c>
      <c r="B87" s="523"/>
      <c r="C87" s="873"/>
      <c r="D87" s="873"/>
      <c r="E87" s="873"/>
      <c r="F87" s="873"/>
      <c r="G87" s="873"/>
      <c r="H87" s="873"/>
      <c r="I87" s="873"/>
      <c r="J87" s="873"/>
      <c r="K87" s="873"/>
      <c r="L87" s="873"/>
      <c r="M87" s="874"/>
      <c r="N87" s="724"/>
    </row>
    <row r="88" spans="1:14" ht="35.15" customHeight="1">
      <c r="A88" s="84">
        <v>3</v>
      </c>
      <c r="B88" s="523"/>
      <c r="C88" s="873"/>
      <c r="D88" s="873"/>
      <c r="E88" s="873"/>
      <c r="F88" s="873"/>
      <c r="G88" s="873"/>
      <c r="H88" s="873"/>
      <c r="I88" s="873"/>
      <c r="J88" s="873"/>
      <c r="K88" s="873"/>
      <c r="L88" s="873"/>
      <c r="M88" s="874"/>
      <c r="N88" s="724"/>
    </row>
    <row r="89" spans="1:14" ht="35.15" customHeight="1">
      <c r="A89" s="84">
        <v>4</v>
      </c>
      <c r="B89" s="524"/>
      <c r="C89" s="881"/>
      <c r="D89" s="881"/>
      <c r="E89" s="881"/>
      <c r="F89" s="881"/>
      <c r="G89" s="881"/>
      <c r="H89" s="881"/>
      <c r="I89" s="881"/>
      <c r="J89" s="881"/>
      <c r="K89" s="881"/>
      <c r="L89" s="881"/>
      <c r="M89" s="882"/>
      <c r="N89" s="724"/>
    </row>
    <row r="90" spans="1:14" ht="36" customHeight="1">
      <c r="A90" s="84">
        <v>1</v>
      </c>
      <c r="B90" s="900" t="s">
        <v>602</v>
      </c>
      <c r="C90" s="901"/>
      <c r="D90" s="902"/>
      <c r="E90" s="914"/>
      <c r="F90" s="915"/>
      <c r="G90" s="915"/>
      <c r="H90" s="915"/>
      <c r="I90" s="915"/>
      <c r="J90" s="915"/>
      <c r="K90" s="915"/>
      <c r="L90" s="915"/>
      <c r="M90" s="916"/>
      <c r="N90" s="543" t="s">
        <v>530</v>
      </c>
    </row>
    <row r="91" spans="1:14" ht="36" customHeight="1">
      <c r="A91" s="84">
        <v>2</v>
      </c>
      <c r="B91" s="903"/>
      <c r="C91" s="904"/>
      <c r="D91" s="905"/>
      <c r="E91" s="917"/>
      <c r="F91" s="881"/>
      <c r="G91" s="881"/>
      <c r="H91" s="881"/>
      <c r="I91" s="881"/>
      <c r="J91" s="881"/>
      <c r="K91" s="881"/>
      <c r="L91" s="881"/>
      <c r="M91" s="882"/>
      <c r="N91" s="404"/>
    </row>
    <row r="92" spans="1:14" ht="36" customHeight="1" thickBot="1">
      <c r="A92" s="84">
        <v>3</v>
      </c>
      <c r="B92" s="906"/>
      <c r="C92" s="907"/>
      <c r="D92" s="908"/>
      <c r="E92" s="918" t="s">
        <v>603</v>
      </c>
      <c r="F92" s="919"/>
      <c r="G92" s="920"/>
      <c r="H92" s="920"/>
      <c r="I92" s="920"/>
      <c r="J92" s="920"/>
      <c r="K92" s="920"/>
      <c r="L92" s="920"/>
      <c r="M92" s="921"/>
      <c r="N92" s="543" t="s">
        <v>626</v>
      </c>
    </row>
    <row r="93" spans="1:14" ht="18.75" customHeight="1">
      <c r="A93" s="84"/>
      <c r="B93" s="86" t="s">
        <v>463</v>
      </c>
      <c r="C93" s="86"/>
      <c r="D93" s="86"/>
      <c r="E93" s="86"/>
      <c r="F93" s="86"/>
      <c r="G93" s="86"/>
      <c r="H93" s="86"/>
      <c r="I93" s="86"/>
      <c r="J93" s="86"/>
      <c r="K93" s="86"/>
      <c r="L93" s="86"/>
      <c r="M93" s="86"/>
      <c r="N93" s="543"/>
    </row>
    <row r="94" spans="1:14" ht="18.75" hidden="1" customHeight="1">
      <c r="A94" s="84"/>
      <c r="B94" s="84"/>
      <c r="C94" s="84"/>
      <c r="D94" s="84"/>
      <c r="E94" s="84"/>
      <c r="F94" s="84"/>
      <c r="G94" s="84"/>
      <c r="H94" s="84"/>
      <c r="I94" s="84"/>
      <c r="J94" s="84"/>
      <c r="K94" s="84"/>
      <c r="L94" s="84"/>
      <c r="M94" s="84"/>
      <c r="N94" s="84"/>
    </row>
    <row r="95" spans="1:14" ht="18.75" hidden="1" customHeight="1">
      <c r="A95" s="84"/>
      <c r="B95" s="408" t="s">
        <v>129</v>
      </c>
      <c r="C95" s="84"/>
      <c r="D95" s="84"/>
      <c r="E95" s="84"/>
      <c r="F95" s="84"/>
      <c r="G95" s="84"/>
      <c r="H95" s="84"/>
      <c r="I95" s="84"/>
      <c r="J95" s="84"/>
      <c r="K95" s="84"/>
      <c r="L95" s="84"/>
      <c r="M95" s="84"/>
      <c r="N95" s="84"/>
    </row>
    <row r="96" spans="1:14" ht="18.75" hidden="1" customHeight="1">
      <c r="A96" s="84"/>
      <c r="B96" s="84"/>
      <c r="C96" s="84"/>
      <c r="D96" s="84"/>
      <c r="E96" s="257" t="s">
        <v>130</v>
      </c>
      <c r="F96" s="257" t="s">
        <v>135</v>
      </c>
      <c r="G96" s="84"/>
      <c r="H96" s="84"/>
      <c r="I96" s="84"/>
      <c r="J96" s="84"/>
      <c r="K96" s="84"/>
      <c r="L96" s="84"/>
      <c r="M96" s="84"/>
      <c r="N96" s="84"/>
    </row>
    <row r="97" spans="1:14" ht="18.75" hidden="1" customHeight="1">
      <c r="A97" s="84"/>
      <c r="B97" s="84"/>
      <c r="C97" s="84"/>
      <c r="D97" s="84"/>
      <c r="E97" s="84" t="s">
        <v>131</v>
      </c>
      <c r="F97" s="84" t="s">
        <v>136</v>
      </c>
      <c r="G97" s="84"/>
      <c r="H97" s="84"/>
      <c r="I97" s="84"/>
      <c r="J97" s="84"/>
      <c r="K97" s="84"/>
      <c r="L97" s="84"/>
      <c r="M97" s="84"/>
      <c r="N97" s="84"/>
    </row>
    <row r="98" spans="1:14" ht="18.75" hidden="1" customHeight="1">
      <c r="A98" s="84"/>
      <c r="B98" s="84"/>
      <c r="C98" s="84"/>
      <c r="D98" s="84"/>
      <c r="E98" s="84" t="s">
        <v>132</v>
      </c>
      <c r="F98" s="84" t="s">
        <v>137</v>
      </c>
      <c r="G98" s="84"/>
      <c r="H98" s="84"/>
      <c r="I98" s="84"/>
      <c r="J98" s="84"/>
      <c r="K98" s="84"/>
      <c r="L98" s="84"/>
      <c r="M98" s="84"/>
      <c r="N98" s="84"/>
    </row>
    <row r="99" spans="1:14" ht="18.75" hidden="1" customHeight="1">
      <c r="A99" s="84"/>
      <c r="B99" s="84"/>
      <c r="C99" s="84"/>
      <c r="D99" s="84"/>
      <c r="E99" s="84" t="s">
        <v>140</v>
      </c>
      <c r="F99" s="84" t="s">
        <v>138</v>
      </c>
      <c r="G99" s="84"/>
      <c r="H99" s="84"/>
      <c r="I99" s="84"/>
      <c r="J99" s="84"/>
      <c r="K99" s="84"/>
      <c r="L99" s="84"/>
      <c r="M99" s="84"/>
      <c r="N99" s="84"/>
    </row>
    <row r="100" spans="1:14" ht="18.75" hidden="1" customHeight="1">
      <c r="A100" s="84"/>
      <c r="B100" s="84"/>
      <c r="C100" s="84"/>
      <c r="D100" s="84"/>
      <c r="E100" s="84" t="s">
        <v>133</v>
      </c>
      <c r="F100" s="84" t="s">
        <v>139</v>
      </c>
      <c r="G100" s="84"/>
      <c r="H100" s="84"/>
      <c r="I100" s="84"/>
      <c r="J100" s="84"/>
      <c r="K100" s="84"/>
      <c r="L100" s="84"/>
      <c r="M100" s="84"/>
      <c r="N100" s="84"/>
    </row>
    <row r="101" spans="1:14" ht="18.75" hidden="1" customHeight="1">
      <c r="A101" s="84"/>
      <c r="B101" s="84"/>
      <c r="C101" s="84"/>
      <c r="D101" s="84"/>
      <c r="E101" s="84" t="s">
        <v>134</v>
      </c>
      <c r="F101" s="84"/>
      <c r="G101" s="84"/>
      <c r="H101" s="84"/>
      <c r="I101" s="84"/>
      <c r="J101" s="84"/>
      <c r="K101" s="84"/>
      <c r="L101" s="84"/>
      <c r="M101" s="84"/>
      <c r="N101" s="84"/>
    </row>
    <row r="102" spans="1:14" ht="18.75" customHeight="1">
      <c r="A102" s="84"/>
      <c r="B102" s="84"/>
      <c r="C102" s="84"/>
      <c r="D102" s="84"/>
      <c r="E102" s="84"/>
      <c r="F102" s="84"/>
      <c r="G102" s="84"/>
      <c r="H102" s="84"/>
      <c r="I102" s="84"/>
      <c r="J102" s="84"/>
      <c r="K102" s="84"/>
      <c r="L102" s="84"/>
      <c r="M102" s="84"/>
      <c r="N102" s="84"/>
    </row>
  </sheetData>
  <sheetProtection formatRows="0"/>
  <mergeCells count="54">
    <mergeCell ref="L1:M1"/>
    <mergeCell ref="B3:D3"/>
    <mergeCell ref="E3:H3"/>
    <mergeCell ref="J3:M3"/>
    <mergeCell ref="C4:M4"/>
    <mergeCell ref="A2:K2"/>
    <mergeCell ref="B4:B43"/>
    <mergeCell ref="D10:M13"/>
    <mergeCell ref="C21:M21"/>
    <mergeCell ref="E19:F19"/>
    <mergeCell ref="H19:I19"/>
    <mergeCell ref="C10:C13"/>
    <mergeCell ref="C20:D20"/>
    <mergeCell ref="F20:G20"/>
    <mergeCell ref="D5:M9"/>
    <mergeCell ref="C5:C9"/>
    <mergeCell ref="B90:D92"/>
    <mergeCell ref="H20:M20"/>
    <mergeCell ref="C14:M14"/>
    <mergeCell ref="E90:M91"/>
    <mergeCell ref="E92:F92"/>
    <mergeCell ref="G92:M92"/>
    <mergeCell ref="N45:N46"/>
    <mergeCell ref="N86:N89"/>
    <mergeCell ref="C85:M85"/>
    <mergeCell ref="C86:M89"/>
    <mergeCell ref="B50:B84"/>
    <mergeCell ref="C75:M75"/>
    <mergeCell ref="C55:M55"/>
    <mergeCell ref="C56:M59"/>
    <mergeCell ref="C50:M50"/>
    <mergeCell ref="C51:M54"/>
    <mergeCell ref="C70:M70"/>
    <mergeCell ref="C22:C49"/>
    <mergeCell ref="D45:M49"/>
    <mergeCell ref="D44:M44"/>
    <mergeCell ref="D22:M43"/>
    <mergeCell ref="C60:M60"/>
    <mergeCell ref="N7:N8"/>
    <mergeCell ref="C66:M69"/>
    <mergeCell ref="C61:M64"/>
    <mergeCell ref="N81:N84"/>
    <mergeCell ref="N71:N74"/>
    <mergeCell ref="N66:N69"/>
    <mergeCell ref="N76:N79"/>
    <mergeCell ref="C76:M79"/>
    <mergeCell ref="C81:M84"/>
    <mergeCell ref="C80:M80"/>
    <mergeCell ref="C65:M65"/>
    <mergeCell ref="C71:M74"/>
    <mergeCell ref="N56:N59"/>
    <mergeCell ref="N61:N64"/>
    <mergeCell ref="C15:M18"/>
    <mergeCell ref="C19:D19"/>
  </mergeCells>
  <phoneticPr fontId="7"/>
  <dataValidations count="5">
    <dataValidation type="textLength" operator="lessThanOrEqual" allowBlank="1" showInputMessage="1" showErrorMessage="1" errorTitle="字数超過" error="300字・6行以内でご記入ください。" sqref="C5 C10:C12" xr:uid="{00000000-0002-0000-0400-000000000000}">
      <formula1>300</formula1>
    </dataValidation>
    <dataValidation operator="lessThanOrEqual" allowBlank="1" showInputMessage="1" showErrorMessage="1" errorTitle="字数超過" error="200字・4行以下で入力してください。" sqref="C76:M79 C70 C50 C61:M64 C71:M74 C75 C66:M69 C65 C51:M54 C60 C56:M59 C55 D81:M84 C80:C86" xr:uid="{00000000-0002-0000-0400-000001000000}"/>
    <dataValidation type="whole" imeMode="halfAlpha" operator="greaterThanOrEqual" allowBlank="1" showInputMessage="1" showErrorMessage="1" error="半角数字で入力してください。" sqref="M19" xr:uid="{1082A292-B490-4A89-BC87-9C30667D4812}">
      <formula1>0</formula1>
    </dataValidation>
    <dataValidation operator="lessThanOrEqual" allowBlank="1" showInputMessage="1" showErrorMessage="1" errorTitle="字数超過" error="200字・４行以内でご記入ください。" sqref="E90:M91" xr:uid="{582095A7-9D97-466C-9F4C-B53F00EE5700}"/>
    <dataValidation type="textLength" operator="lessThanOrEqual" allowBlank="1" showInputMessage="1" showErrorMessage="1" errorTitle="字数超過" error="200字・４行以内でご記入ください。" sqref="E92 G92" xr:uid="{FAB8C3E3-064C-4496-9FFC-8D9CAA477946}">
      <formula1>200</formula1>
    </dataValidation>
  </dataValidations>
  <pageMargins left="0.7" right="0.52" top="0.41" bottom="0.59" header="0.3" footer="0.3"/>
  <pageSetup paperSize="9" scale="49" fitToHeight="2" orientation="portrait" r:id="rId1"/>
  <headerFooter scaleWithDoc="0">
    <oddFooter>&amp;R整理番号：</oddFooter>
  </headerFooter>
  <rowBreaks count="1" manualBreakCount="1">
    <brk id="49" min="1" max="12"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122"/>
  <sheetViews>
    <sheetView view="pageBreakPreview" zoomScale="90" zoomScaleNormal="80" zoomScaleSheetLayoutView="90" workbookViewId="0">
      <selection activeCell="B8" sqref="B8:C8"/>
    </sheetView>
  </sheetViews>
  <sheetFormatPr defaultColWidth="9" defaultRowHeight="13"/>
  <cols>
    <col min="1" max="1" width="3.83203125" style="105" customWidth="1"/>
    <col min="2" max="2" width="17" style="105" customWidth="1"/>
    <col min="3" max="3" width="16" style="105" customWidth="1"/>
    <col min="4" max="8" width="11.58203125" style="105" customWidth="1"/>
    <col min="9" max="9" width="7.5" style="105" customWidth="1"/>
    <col min="10" max="10" width="15.58203125" style="105" customWidth="1"/>
    <col min="11" max="16384" width="9" style="105"/>
  </cols>
  <sheetData>
    <row r="1" spans="1:19" s="84" customFormat="1" ht="19">
      <c r="A1" s="324" t="s">
        <v>427</v>
      </c>
      <c r="B1" s="324"/>
      <c r="J1" s="556"/>
      <c r="M1" s="307"/>
    </row>
    <row r="2" spans="1:19" s="110" customFormat="1" ht="8.5" customHeight="1">
      <c r="A2" s="637"/>
      <c r="B2" s="637"/>
      <c r="C2" s="637"/>
      <c r="D2" s="637"/>
      <c r="E2" s="637"/>
      <c r="F2" s="637"/>
      <c r="G2" s="637"/>
      <c r="H2" s="637"/>
      <c r="I2" s="637"/>
      <c r="J2" s="637"/>
      <c r="K2" s="637"/>
      <c r="L2" s="109"/>
      <c r="S2" s="111"/>
    </row>
    <row r="3" spans="1:19" ht="15.75" customHeight="1">
      <c r="A3" s="171" t="s">
        <v>330</v>
      </c>
      <c r="B3" s="962" t="s">
        <v>331</v>
      </c>
      <c r="C3" s="963"/>
      <c r="D3" s="964" t="s">
        <v>334</v>
      </c>
      <c r="E3" s="965"/>
      <c r="F3" s="965"/>
      <c r="G3" s="965"/>
      <c r="H3" s="965"/>
      <c r="I3" s="965"/>
      <c r="J3" s="966"/>
    </row>
    <row r="4" spans="1:19" ht="15.75" customHeight="1">
      <c r="B4" s="962" t="s">
        <v>333</v>
      </c>
      <c r="C4" s="963"/>
      <c r="D4" s="967"/>
      <c r="E4" s="968"/>
      <c r="F4" s="968"/>
      <c r="G4" s="968"/>
      <c r="H4" s="968"/>
      <c r="I4" s="968"/>
      <c r="J4" s="969"/>
    </row>
    <row r="5" spans="1:19" ht="15.75" customHeight="1">
      <c r="B5" s="558" t="s">
        <v>332</v>
      </c>
      <c r="C5" s="562" t="s">
        <v>562</v>
      </c>
      <c r="D5" s="967"/>
      <c r="E5" s="968"/>
      <c r="F5" s="968"/>
      <c r="G5" s="968"/>
      <c r="H5" s="968"/>
      <c r="I5" s="968"/>
      <c r="J5" s="969"/>
    </row>
    <row r="6" spans="1:19" ht="15.75" customHeight="1">
      <c r="B6" s="171" t="s">
        <v>343</v>
      </c>
      <c r="C6" s="171" t="s">
        <v>340</v>
      </c>
      <c r="D6" s="970"/>
      <c r="E6" s="971"/>
      <c r="F6" s="971"/>
      <c r="G6" s="971"/>
      <c r="H6" s="971"/>
      <c r="I6" s="971"/>
      <c r="J6" s="972"/>
    </row>
    <row r="7" spans="1:19" ht="14.25" customHeight="1">
      <c r="D7" s="172"/>
      <c r="E7" s="172"/>
      <c r="F7" s="172"/>
      <c r="G7" s="172"/>
      <c r="H7" s="172"/>
      <c r="I7" s="172"/>
      <c r="J7" s="172"/>
    </row>
    <row r="8" spans="1:19" ht="45.75" customHeight="1">
      <c r="A8" s="173">
        <v>1</v>
      </c>
      <c r="B8" s="952"/>
      <c r="C8" s="952"/>
      <c r="D8" s="953" t="s">
        <v>335</v>
      </c>
      <c r="E8" s="954"/>
      <c r="F8" s="954"/>
      <c r="G8" s="954"/>
      <c r="H8" s="954"/>
      <c r="I8" s="954"/>
      <c r="J8" s="955"/>
    </row>
    <row r="9" spans="1:19" ht="45.75" customHeight="1">
      <c r="B9" s="952"/>
      <c r="C9" s="952"/>
      <c r="D9" s="956"/>
      <c r="E9" s="957"/>
      <c r="F9" s="957"/>
      <c r="G9" s="957"/>
      <c r="H9" s="957"/>
      <c r="I9" s="957"/>
      <c r="J9" s="958"/>
    </row>
    <row r="10" spans="1:19" ht="55" customHeight="1">
      <c r="B10" s="557"/>
      <c r="C10" s="557"/>
      <c r="D10" s="956"/>
      <c r="E10" s="957"/>
      <c r="F10" s="957"/>
      <c r="G10" s="957"/>
      <c r="H10" s="957"/>
      <c r="I10" s="957"/>
      <c r="J10" s="958"/>
    </row>
    <row r="11" spans="1:19" ht="36" customHeight="1">
      <c r="B11" s="174"/>
      <c r="C11" s="175"/>
      <c r="D11" s="959"/>
      <c r="E11" s="960"/>
      <c r="F11" s="960"/>
      <c r="G11" s="960"/>
      <c r="H11" s="960"/>
      <c r="I11" s="960"/>
      <c r="J11" s="961"/>
    </row>
    <row r="12" spans="1:19" ht="8.25" customHeight="1">
      <c r="B12" s="176"/>
      <c r="C12" s="176"/>
      <c r="D12" s="176"/>
      <c r="E12" s="176"/>
      <c r="F12" s="176"/>
      <c r="G12" s="176"/>
      <c r="H12" s="176"/>
      <c r="I12" s="176"/>
      <c r="J12" s="176"/>
    </row>
    <row r="13" spans="1:19" ht="45.75" customHeight="1">
      <c r="A13" s="173">
        <v>2</v>
      </c>
      <c r="B13" s="952"/>
      <c r="C13" s="952"/>
      <c r="D13" s="953" t="s">
        <v>335</v>
      </c>
      <c r="E13" s="954"/>
      <c r="F13" s="954"/>
      <c r="G13" s="954"/>
      <c r="H13" s="954"/>
      <c r="I13" s="954"/>
      <c r="J13" s="955"/>
    </row>
    <row r="14" spans="1:19" ht="45.75" customHeight="1">
      <c r="B14" s="952"/>
      <c r="C14" s="952"/>
      <c r="D14" s="956"/>
      <c r="E14" s="957"/>
      <c r="F14" s="957"/>
      <c r="G14" s="957"/>
      <c r="H14" s="957"/>
      <c r="I14" s="957"/>
      <c r="J14" s="958"/>
    </row>
    <row r="15" spans="1:19" ht="55" customHeight="1">
      <c r="B15" s="559"/>
      <c r="C15" s="559"/>
      <c r="D15" s="956"/>
      <c r="E15" s="957"/>
      <c r="F15" s="957"/>
      <c r="G15" s="957"/>
      <c r="H15" s="957"/>
      <c r="I15" s="957"/>
      <c r="J15" s="958"/>
    </row>
    <row r="16" spans="1:19" ht="36" customHeight="1">
      <c r="B16" s="174"/>
      <c r="C16" s="175"/>
      <c r="D16" s="959"/>
      <c r="E16" s="960"/>
      <c r="F16" s="960"/>
      <c r="G16" s="960"/>
      <c r="H16" s="960"/>
      <c r="I16" s="960"/>
      <c r="J16" s="961"/>
    </row>
    <row r="17" spans="1:10" ht="8.25" customHeight="1">
      <c r="B17" s="176"/>
      <c r="C17" s="176"/>
      <c r="D17" s="176"/>
      <c r="E17" s="176"/>
      <c r="F17" s="176"/>
      <c r="G17" s="176"/>
      <c r="H17" s="176"/>
      <c r="I17" s="176"/>
      <c r="J17" s="176"/>
    </row>
    <row r="18" spans="1:10" ht="45.75" customHeight="1">
      <c r="A18" s="173">
        <v>3</v>
      </c>
      <c r="B18" s="952"/>
      <c r="C18" s="952"/>
      <c r="D18" s="953" t="s">
        <v>335</v>
      </c>
      <c r="E18" s="954"/>
      <c r="F18" s="954"/>
      <c r="G18" s="954"/>
      <c r="H18" s="954"/>
      <c r="I18" s="954"/>
      <c r="J18" s="955"/>
    </row>
    <row r="19" spans="1:10" ht="45.75" customHeight="1">
      <c r="B19" s="952"/>
      <c r="C19" s="952"/>
      <c r="D19" s="956"/>
      <c r="E19" s="957"/>
      <c r="F19" s="957"/>
      <c r="G19" s="957"/>
      <c r="H19" s="957"/>
      <c r="I19" s="957"/>
      <c r="J19" s="958"/>
    </row>
    <row r="20" spans="1:10" ht="55" customHeight="1">
      <c r="B20" s="559"/>
      <c r="C20" s="559"/>
      <c r="D20" s="956"/>
      <c r="E20" s="957"/>
      <c r="F20" s="957"/>
      <c r="G20" s="957"/>
      <c r="H20" s="957"/>
      <c r="I20" s="957"/>
      <c r="J20" s="958"/>
    </row>
    <row r="21" spans="1:10" ht="36" customHeight="1">
      <c r="B21" s="174"/>
      <c r="C21" s="175"/>
      <c r="D21" s="959"/>
      <c r="E21" s="960"/>
      <c r="F21" s="960"/>
      <c r="G21" s="960"/>
      <c r="H21" s="960"/>
      <c r="I21" s="960"/>
      <c r="J21" s="961"/>
    </row>
    <row r="22" spans="1:10" ht="8.25" customHeight="1">
      <c r="B22" s="176"/>
      <c r="C22" s="176"/>
      <c r="D22" s="176"/>
      <c r="E22" s="176"/>
      <c r="F22" s="176"/>
      <c r="G22" s="176"/>
      <c r="H22" s="176"/>
      <c r="I22" s="176"/>
      <c r="J22" s="176"/>
    </row>
    <row r="23" spans="1:10" ht="45.75" customHeight="1">
      <c r="A23" s="173">
        <v>4</v>
      </c>
      <c r="B23" s="952"/>
      <c r="C23" s="952"/>
      <c r="D23" s="953" t="s">
        <v>335</v>
      </c>
      <c r="E23" s="954"/>
      <c r="F23" s="954"/>
      <c r="G23" s="954"/>
      <c r="H23" s="954"/>
      <c r="I23" s="954"/>
      <c r="J23" s="955"/>
    </row>
    <row r="24" spans="1:10" ht="45.75" customHeight="1">
      <c r="B24" s="952"/>
      <c r="C24" s="952"/>
      <c r="D24" s="956"/>
      <c r="E24" s="957"/>
      <c r="F24" s="957"/>
      <c r="G24" s="957"/>
      <c r="H24" s="957"/>
      <c r="I24" s="957"/>
      <c r="J24" s="958"/>
    </row>
    <row r="25" spans="1:10" ht="55" customHeight="1">
      <c r="B25" s="559"/>
      <c r="C25" s="559"/>
      <c r="D25" s="956"/>
      <c r="E25" s="957"/>
      <c r="F25" s="957"/>
      <c r="G25" s="957"/>
      <c r="H25" s="957"/>
      <c r="I25" s="957"/>
      <c r="J25" s="958"/>
    </row>
    <row r="26" spans="1:10" ht="36" customHeight="1">
      <c r="B26" s="177"/>
      <c r="C26" s="175"/>
      <c r="D26" s="959"/>
      <c r="E26" s="960"/>
      <c r="F26" s="960"/>
      <c r="G26" s="960"/>
      <c r="H26" s="960"/>
      <c r="I26" s="960"/>
      <c r="J26" s="961"/>
    </row>
    <row r="27" spans="1:10" ht="8.25" customHeight="1">
      <c r="B27" s="176"/>
      <c r="C27" s="176"/>
      <c r="D27" s="176"/>
      <c r="E27" s="176"/>
      <c r="F27" s="176"/>
      <c r="G27" s="176"/>
      <c r="H27" s="176"/>
      <c r="I27" s="176"/>
      <c r="J27" s="176"/>
    </row>
    <row r="28" spans="1:10" ht="45.75" customHeight="1">
      <c r="A28" s="173">
        <v>5</v>
      </c>
      <c r="B28" s="952"/>
      <c r="C28" s="952"/>
      <c r="D28" s="953" t="s">
        <v>335</v>
      </c>
      <c r="E28" s="954"/>
      <c r="F28" s="954"/>
      <c r="G28" s="954"/>
      <c r="H28" s="954"/>
      <c r="I28" s="954"/>
      <c r="J28" s="955"/>
    </row>
    <row r="29" spans="1:10" ht="45.75" customHeight="1">
      <c r="B29" s="952"/>
      <c r="C29" s="952"/>
      <c r="D29" s="956"/>
      <c r="E29" s="957"/>
      <c r="F29" s="957"/>
      <c r="G29" s="957"/>
      <c r="H29" s="957"/>
      <c r="I29" s="957"/>
      <c r="J29" s="958"/>
    </row>
    <row r="30" spans="1:10" ht="55" customHeight="1">
      <c r="B30" s="559"/>
      <c r="C30" s="559"/>
      <c r="D30" s="956"/>
      <c r="E30" s="957"/>
      <c r="F30" s="957"/>
      <c r="G30" s="957"/>
      <c r="H30" s="957"/>
      <c r="I30" s="957"/>
      <c r="J30" s="958"/>
    </row>
    <row r="31" spans="1:10" ht="36" customHeight="1">
      <c r="B31" s="177"/>
      <c r="C31" s="175"/>
      <c r="D31" s="959"/>
      <c r="E31" s="960"/>
      <c r="F31" s="960"/>
      <c r="G31" s="960"/>
      <c r="H31" s="960"/>
      <c r="I31" s="960"/>
      <c r="J31" s="961"/>
    </row>
    <row r="32" spans="1:10" ht="10.5" customHeight="1">
      <c r="B32" s="172"/>
      <c r="C32" s="172"/>
      <c r="D32" s="172"/>
      <c r="E32" s="172"/>
      <c r="F32" s="172"/>
      <c r="G32" s="172"/>
      <c r="H32" s="172"/>
      <c r="I32" s="172"/>
      <c r="J32" s="172"/>
    </row>
    <row r="33" spans="1:10" ht="15.75" customHeight="1">
      <c r="A33" s="171" t="s">
        <v>330</v>
      </c>
      <c r="B33" s="962" t="s">
        <v>331</v>
      </c>
      <c r="C33" s="963"/>
      <c r="D33" s="964" t="s">
        <v>334</v>
      </c>
      <c r="E33" s="965"/>
      <c r="F33" s="965"/>
      <c r="G33" s="965"/>
      <c r="H33" s="965"/>
      <c r="I33" s="965"/>
      <c r="J33" s="966"/>
    </row>
    <row r="34" spans="1:10" ht="15.75" customHeight="1">
      <c r="B34" s="962" t="s">
        <v>333</v>
      </c>
      <c r="C34" s="963"/>
      <c r="D34" s="967"/>
      <c r="E34" s="968"/>
      <c r="F34" s="968"/>
      <c r="G34" s="968"/>
      <c r="H34" s="968"/>
      <c r="I34" s="968"/>
      <c r="J34" s="969"/>
    </row>
    <row r="35" spans="1:10" ht="15.75" customHeight="1">
      <c r="B35" s="171" t="s">
        <v>332</v>
      </c>
      <c r="C35" s="592" t="s">
        <v>562</v>
      </c>
      <c r="D35" s="967"/>
      <c r="E35" s="968"/>
      <c r="F35" s="968"/>
      <c r="G35" s="968"/>
      <c r="H35" s="968"/>
      <c r="I35" s="968"/>
      <c r="J35" s="969"/>
    </row>
    <row r="36" spans="1:10" ht="15.75" customHeight="1">
      <c r="B36" s="171" t="s">
        <v>343</v>
      </c>
      <c r="C36" s="171" t="s">
        <v>340</v>
      </c>
      <c r="D36" s="970"/>
      <c r="E36" s="971"/>
      <c r="F36" s="971"/>
      <c r="G36" s="971"/>
      <c r="H36" s="971"/>
      <c r="I36" s="971"/>
      <c r="J36" s="972"/>
    </row>
    <row r="37" spans="1:10" ht="14.25" customHeight="1">
      <c r="D37" s="172"/>
      <c r="E37" s="172"/>
      <c r="F37" s="172"/>
      <c r="G37" s="172"/>
      <c r="H37" s="172"/>
      <c r="I37" s="172"/>
      <c r="J37" s="172"/>
    </row>
    <row r="38" spans="1:10" ht="45.75" customHeight="1">
      <c r="A38" s="173">
        <v>6</v>
      </c>
      <c r="B38" s="952"/>
      <c r="C38" s="952"/>
      <c r="D38" s="953" t="s">
        <v>335</v>
      </c>
      <c r="E38" s="954"/>
      <c r="F38" s="954"/>
      <c r="G38" s="954"/>
      <c r="H38" s="954"/>
      <c r="I38" s="954"/>
      <c r="J38" s="955"/>
    </row>
    <row r="39" spans="1:10" ht="45.75" customHeight="1">
      <c r="B39" s="952"/>
      <c r="C39" s="952"/>
      <c r="D39" s="956"/>
      <c r="E39" s="957"/>
      <c r="F39" s="957"/>
      <c r="G39" s="957"/>
      <c r="H39" s="957"/>
      <c r="I39" s="957"/>
      <c r="J39" s="958"/>
    </row>
    <row r="40" spans="1:10" ht="55" customHeight="1">
      <c r="B40" s="559"/>
      <c r="C40" s="559"/>
      <c r="D40" s="956"/>
      <c r="E40" s="957"/>
      <c r="F40" s="957"/>
      <c r="G40" s="957"/>
      <c r="H40" s="957"/>
      <c r="I40" s="957"/>
      <c r="J40" s="958"/>
    </row>
    <row r="41" spans="1:10" ht="36" customHeight="1">
      <c r="B41" s="177"/>
      <c r="C41" s="175"/>
      <c r="D41" s="959"/>
      <c r="E41" s="960"/>
      <c r="F41" s="960"/>
      <c r="G41" s="960"/>
      <c r="H41" s="960"/>
      <c r="I41" s="960"/>
      <c r="J41" s="961"/>
    </row>
    <row r="42" spans="1:10" ht="8.25" customHeight="1">
      <c r="B42" s="176"/>
      <c r="C42" s="176"/>
      <c r="D42" s="176"/>
      <c r="E42" s="176"/>
      <c r="F42" s="176"/>
      <c r="G42" s="176"/>
      <c r="H42" s="176"/>
      <c r="I42" s="176"/>
      <c r="J42" s="176"/>
    </row>
    <row r="43" spans="1:10" ht="45.75" customHeight="1">
      <c r="A43" s="173">
        <v>7</v>
      </c>
      <c r="B43" s="952"/>
      <c r="C43" s="952"/>
      <c r="D43" s="953" t="s">
        <v>335</v>
      </c>
      <c r="E43" s="954"/>
      <c r="F43" s="954"/>
      <c r="G43" s="954"/>
      <c r="H43" s="954"/>
      <c r="I43" s="954"/>
      <c r="J43" s="955"/>
    </row>
    <row r="44" spans="1:10" ht="45.75" customHeight="1">
      <c r="B44" s="952"/>
      <c r="C44" s="952"/>
      <c r="D44" s="956"/>
      <c r="E44" s="957"/>
      <c r="F44" s="957"/>
      <c r="G44" s="957"/>
      <c r="H44" s="957"/>
      <c r="I44" s="957"/>
      <c r="J44" s="958"/>
    </row>
    <row r="45" spans="1:10" ht="55" customHeight="1">
      <c r="B45" s="559"/>
      <c r="C45" s="559"/>
      <c r="D45" s="956"/>
      <c r="E45" s="957"/>
      <c r="F45" s="957"/>
      <c r="G45" s="957"/>
      <c r="H45" s="957"/>
      <c r="I45" s="957"/>
      <c r="J45" s="958"/>
    </row>
    <row r="46" spans="1:10" ht="36" customHeight="1">
      <c r="B46" s="177"/>
      <c r="C46" s="175"/>
      <c r="D46" s="959"/>
      <c r="E46" s="960"/>
      <c r="F46" s="960"/>
      <c r="G46" s="960"/>
      <c r="H46" s="960"/>
      <c r="I46" s="960"/>
      <c r="J46" s="961"/>
    </row>
    <row r="47" spans="1:10" ht="8.25" customHeight="1">
      <c r="B47" s="176"/>
      <c r="C47" s="176"/>
      <c r="D47" s="176"/>
      <c r="E47" s="176"/>
      <c r="F47" s="176"/>
      <c r="G47" s="176"/>
      <c r="H47" s="176"/>
      <c r="I47" s="176"/>
      <c r="J47" s="176"/>
    </row>
    <row r="48" spans="1:10" ht="45.75" customHeight="1">
      <c r="A48" s="173">
        <v>8</v>
      </c>
      <c r="B48" s="952"/>
      <c r="C48" s="952"/>
      <c r="D48" s="953" t="s">
        <v>335</v>
      </c>
      <c r="E48" s="954"/>
      <c r="F48" s="954"/>
      <c r="G48" s="954"/>
      <c r="H48" s="954"/>
      <c r="I48" s="954"/>
      <c r="J48" s="955"/>
    </row>
    <row r="49" spans="1:10" ht="45.75" customHeight="1">
      <c r="B49" s="952"/>
      <c r="C49" s="952"/>
      <c r="D49" s="956"/>
      <c r="E49" s="957"/>
      <c r="F49" s="957"/>
      <c r="G49" s="957"/>
      <c r="H49" s="957"/>
      <c r="I49" s="957"/>
      <c r="J49" s="958"/>
    </row>
    <row r="50" spans="1:10" ht="55" customHeight="1">
      <c r="B50" s="559"/>
      <c r="C50" s="559"/>
      <c r="D50" s="956"/>
      <c r="E50" s="957"/>
      <c r="F50" s="957"/>
      <c r="G50" s="957"/>
      <c r="H50" s="957"/>
      <c r="I50" s="957"/>
      <c r="J50" s="958"/>
    </row>
    <row r="51" spans="1:10" ht="36" customHeight="1">
      <c r="B51" s="177"/>
      <c r="C51" s="175"/>
      <c r="D51" s="959"/>
      <c r="E51" s="960"/>
      <c r="F51" s="960"/>
      <c r="G51" s="960"/>
      <c r="H51" s="960"/>
      <c r="I51" s="960"/>
      <c r="J51" s="961"/>
    </row>
    <row r="52" spans="1:10" ht="8.25" customHeight="1">
      <c r="B52" s="176"/>
      <c r="C52" s="176"/>
      <c r="D52" s="176"/>
      <c r="E52" s="176"/>
      <c r="F52" s="176"/>
      <c r="G52" s="176"/>
      <c r="H52" s="176"/>
      <c r="I52" s="176"/>
      <c r="J52" s="176"/>
    </row>
    <row r="53" spans="1:10" ht="45.75" customHeight="1">
      <c r="A53" s="173">
        <v>9</v>
      </c>
      <c r="B53" s="952"/>
      <c r="C53" s="952"/>
      <c r="D53" s="953" t="s">
        <v>335</v>
      </c>
      <c r="E53" s="954"/>
      <c r="F53" s="954"/>
      <c r="G53" s="954"/>
      <c r="H53" s="954"/>
      <c r="I53" s="954"/>
      <c r="J53" s="955"/>
    </row>
    <row r="54" spans="1:10" ht="45.75" customHeight="1">
      <c r="B54" s="952"/>
      <c r="C54" s="952"/>
      <c r="D54" s="956"/>
      <c r="E54" s="957"/>
      <c r="F54" s="957"/>
      <c r="G54" s="957"/>
      <c r="H54" s="957"/>
      <c r="I54" s="957"/>
      <c r="J54" s="958"/>
    </row>
    <row r="55" spans="1:10" ht="55" customHeight="1">
      <c r="B55" s="559"/>
      <c r="C55" s="559"/>
      <c r="D55" s="956"/>
      <c r="E55" s="957"/>
      <c r="F55" s="957"/>
      <c r="G55" s="957"/>
      <c r="H55" s="957"/>
      <c r="I55" s="957"/>
      <c r="J55" s="958"/>
    </row>
    <row r="56" spans="1:10" ht="36" customHeight="1">
      <c r="B56" s="177"/>
      <c r="C56" s="175"/>
      <c r="D56" s="959"/>
      <c r="E56" s="960"/>
      <c r="F56" s="960"/>
      <c r="G56" s="960"/>
      <c r="H56" s="960"/>
      <c r="I56" s="960"/>
      <c r="J56" s="961"/>
    </row>
    <row r="57" spans="1:10" ht="8.25" customHeight="1">
      <c r="B57" s="176"/>
      <c r="C57" s="176"/>
      <c r="D57" s="176"/>
      <c r="E57" s="176"/>
      <c r="F57" s="176"/>
      <c r="G57" s="176"/>
      <c r="H57" s="176"/>
      <c r="I57" s="176"/>
      <c r="J57" s="176"/>
    </row>
    <row r="58" spans="1:10" ht="45.75" customHeight="1">
      <c r="A58" s="173">
        <v>10</v>
      </c>
      <c r="B58" s="952"/>
      <c r="C58" s="952"/>
      <c r="D58" s="953" t="s">
        <v>335</v>
      </c>
      <c r="E58" s="954"/>
      <c r="F58" s="954"/>
      <c r="G58" s="954"/>
      <c r="H58" s="954"/>
      <c r="I58" s="954"/>
      <c r="J58" s="955"/>
    </row>
    <row r="59" spans="1:10" ht="45.75" customHeight="1">
      <c r="B59" s="952"/>
      <c r="C59" s="952"/>
      <c r="D59" s="956"/>
      <c r="E59" s="957"/>
      <c r="F59" s="957"/>
      <c r="G59" s="957"/>
      <c r="H59" s="957"/>
      <c r="I59" s="957"/>
      <c r="J59" s="958"/>
    </row>
    <row r="60" spans="1:10" ht="55" customHeight="1">
      <c r="B60" s="559"/>
      <c r="C60" s="559"/>
      <c r="D60" s="956"/>
      <c r="E60" s="957"/>
      <c r="F60" s="957"/>
      <c r="G60" s="957"/>
      <c r="H60" s="957"/>
      <c r="I60" s="957"/>
      <c r="J60" s="958"/>
    </row>
    <row r="61" spans="1:10" ht="36" customHeight="1">
      <c r="B61" s="177"/>
      <c r="C61" s="175"/>
      <c r="D61" s="959"/>
      <c r="E61" s="960"/>
      <c r="F61" s="960"/>
      <c r="G61" s="960"/>
      <c r="H61" s="960"/>
      <c r="I61" s="960"/>
      <c r="J61" s="961"/>
    </row>
    <row r="62" spans="1:10" ht="10.5" customHeight="1">
      <c r="B62" s="172"/>
      <c r="C62" s="172"/>
      <c r="D62" s="172"/>
      <c r="E62" s="172"/>
      <c r="F62" s="172"/>
      <c r="G62" s="172"/>
      <c r="H62" s="172"/>
      <c r="I62" s="172"/>
      <c r="J62" s="172"/>
    </row>
    <row r="63" spans="1:10" ht="15.75" customHeight="1">
      <c r="A63" s="171" t="s">
        <v>330</v>
      </c>
      <c r="B63" s="962" t="s">
        <v>331</v>
      </c>
      <c r="C63" s="963"/>
      <c r="D63" s="964" t="s">
        <v>334</v>
      </c>
      <c r="E63" s="965"/>
      <c r="F63" s="965"/>
      <c r="G63" s="965"/>
      <c r="H63" s="965"/>
      <c r="I63" s="965"/>
      <c r="J63" s="966"/>
    </row>
    <row r="64" spans="1:10" ht="15.75" customHeight="1">
      <c r="B64" s="962" t="s">
        <v>333</v>
      </c>
      <c r="C64" s="963"/>
      <c r="D64" s="967"/>
      <c r="E64" s="968"/>
      <c r="F64" s="968"/>
      <c r="G64" s="968"/>
      <c r="H64" s="968"/>
      <c r="I64" s="968"/>
      <c r="J64" s="969"/>
    </row>
    <row r="65" spans="1:10" ht="15.75" customHeight="1">
      <c r="B65" s="171" t="s">
        <v>332</v>
      </c>
      <c r="C65" s="592" t="s">
        <v>562</v>
      </c>
      <c r="D65" s="967"/>
      <c r="E65" s="968"/>
      <c r="F65" s="968"/>
      <c r="G65" s="968"/>
      <c r="H65" s="968"/>
      <c r="I65" s="968"/>
      <c r="J65" s="969"/>
    </row>
    <row r="66" spans="1:10" ht="15.75" customHeight="1">
      <c r="B66" s="171" t="s">
        <v>344</v>
      </c>
      <c r="C66" s="171" t="s">
        <v>340</v>
      </c>
      <c r="D66" s="970"/>
      <c r="E66" s="971"/>
      <c r="F66" s="971"/>
      <c r="G66" s="971"/>
      <c r="H66" s="971"/>
      <c r="I66" s="971"/>
      <c r="J66" s="972"/>
    </row>
    <row r="67" spans="1:10" ht="14.25" customHeight="1">
      <c r="D67" s="172"/>
      <c r="E67" s="172"/>
      <c r="F67" s="172"/>
      <c r="G67" s="172"/>
      <c r="H67" s="172"/>
      <c r="I67" s="172"/>
      <c r="J67" s="172"/>
    </row>
    <row r="68" spans="1:10" ht="45.75" customHeight="1">
      <c r="A68" s="173">
        <v>11</v>
      </c>
      <c r="B68" s="952"/>
      <c r="C68" s="952"/>
      <c r="D68" s="953" t="s">
        <v>335</v>
      </c>
      <c r="E68" s="954"/>
      <c r="F68" s="954"/>
      <c r="G68" s="954"/>
      <c r="H68" s="954"/>
      <c r="I68" s="954"/>
      <c r="J68" s="955"/>
    </row>
    <row r="69" spans="1:10" ht="45.75" customHeight="1">
      <c r="B69" s="952"/>
      <c r="C69" s="952"/>
      <c r="D69" s="956"/>
      <c r="E69" s="957"/>
      <c r="F69" s="957"/>
      <c r="G69" s="957"/>
      <c r="H69" s="957"/>
      <c r="I69" s="957"/>
      <c r="J69" s="958"/>
    </row>
    <row r="70" spans="1:10" ht="55" customHeight="1">
      <c r="B70" s="559"/>
      <c r="C70" s="559"/>
      <c r="D70" s="956"/>
      <c r="E70" s="957"/>
      <c r="F70" s="957"/>
      <c r="G70" s="957"/>
      <c r="H70" s="957"/>
      <c r="I70" s="957"/>
      <c r="J70" s="958"/>
    </row>
    <row r="71" spans="1:10" ht="36" customHeight="1">
      <c r="B71" s="177"/>
      <c r="C71" s="175"/>
      <c r="D71" s="959"/>
      <c r="E71" s="960"/>
      <c r="F71" s="960"/>
      <c r="G71" s="960"/>
      <c r="H71" s="960"/>
      <c r="I71" s="960"/>
      <c r="J71" s="961"/>
    </row>
    <row r="72" spans="1:10" ht="8.25" customHeight="1">
      <c r="B72" s="176"/>
      <c r="C72" s="176"/>
      <c r="D72" s="176"/>
      <c r="E72" s="176"/>
      <c r="F72" s="176"/>
      <c r="G72" s="176"/>
      <c r="H72" s="176"/>
      <c r="I72" s="176"/>
      <c r="J72" s="176"/>
    </row>
    <row r="73" spans="1:10" ht="45.75" customHeight="1">
      <c r="A73" s="173">
        <v>12</v>
      </c>
      <c r="B73" s="952"/>
      <c r="C73" s="952"/>
      <c r="D73" s="953" t="s">
        <v>335</v>
      </c>
      <c r="E73" s="954"/>
      <c r="F73" s="954"/>
      <c r="G73" s="954"/>
      <c r="H73" s="954"/>
      <c r="I73" s="954"/>
      <c r="J73" s="955"/>
    </row>
    <row r="74" spans="1:10" ht="45.75" customHeight="1">
      <c r="B74" s="952"/>
      <c r="C74" s="952"/>
      <c r="D74" s="956"/>
      <c r="E74" s="957"/>
      <c r="F74" s="957"/>
      <c r="G74" s="957"/>
      <c r="H74" s="957"/>
      <c r="I74" s="957"/>
      <c r="J74" s="958"/>
    </row>
    <row r="75" spans="1:10" ht="55" customHeight="1">
      <c r="B75" s="559"/>
      <c r="C75" s="559"/>
      <c r="D75" s="956"/>
      <c r="E75" s="957"/>
      <c r="F75" s="957"/>
      <c r="G75" s="957"/>
      <c r="H75" s="957"/>
      <c r="I75" s="957"/>
      <c r="J75" s="958"/>
    </row>
    <row r="76" spans="1:10" ht="36" customHeight="1">
      <c r="B76" s="177"/>
      <c r="C76" s="175"/>
      <c r="D76" s="959"/>
      <c r="E76" s="960"/>
      <c r="F76" s="960"/>
      <c r="G76" s="960"/>
      <c r="H76" s="960"/>
      <c r="I76" s="960"/>
      <c r="J76" s="961"/>
    </row>
    <row r="77" spans="1:10" ht="8.25" customHeight="1">
      <c r="B77" s="176"/>
      <c r="C77" s="176"/>
      <c r="D77" s="176"/>
      <c r="E77" s="176"/>
      <c r="F77" s="176"/>
      <c r="G77" s="176"/>
      <c r="H77" s="176"/>
      <c r="I77" s="176"/>
      <c r="J77" s="176"/>
    </row>
    <row r="78" spans="1:10" ht="45.75" customHeight="1">
      <c r="A78" s="173">
        <v>13</v>
      </c>
      <c r="B78" s="952"/>
      <c r="C78" s="952"/>
      <c r="D78" s="953" t="s">
        <v>335</v>
      </c>
      <c r="E78" s="954"/>
      <c r="F78" s="954"/>
      <c r="G78" s="954"/>
      <c r="H78" s="954"/>
      <c r="I78" s="954"/>
      <c r="J78" s="955"/>
    </row>
    <row r="79" spans="1:10" ht="45.75" customHeight="1">
      <c r="B79" s="952"/>
      <c r="C79" s="952"/>
      <c r="D79" s="956"/>
      <c r="E79" s="957"/>
      <c r="F79" s="957"/>
      <c r="G79" s="957"/>
      <c r="H79" s="957"/>
      <c r="I79" s="957"/>
      <c r="J79" s="958"/>
    </row>
    <row r="80" spans="1:10" ht="55" customHeight="1">
      <c r="B80" s="559"/>
      <c r="C80" s="559"/>
      <c r="D80" s="956"/>
      <c r="E80" s="957"/>
      <c r="F80" s="957"/>
      <c r="G80" s="957"/>
      <c r="H80" s="957"/>
      <c r="I80" s="957"/>
      <c r="J80" s="958"/>
    </row>
    <row r="81" spans="1:10" ht="36" customHeight="1">
      <c r="B81" s="177"/>
      <c r="C81" s="175"/>
      <c r="D81" s="959"/>
      <c r="E81" s="960"/>
      <c r="F81" s="960"/>
      <c r="G81" s="960"/>
      <c r="H81" s="960"/>
      <c r="I81" s="960"/>
      <c r="J81" s="961"/>
    </row>
    <row r="82" spans="1:10" ht="8.25" customHeight="1">
      <c r="B82" s="176"/>
      <c r="C82" s="176"/>
      <c r="D82" s="176"/>
      <c r="E82" s="176"/>
      <c r="F82" s="176"/>
      <c r="G82" s="176"/>
      <c r="H82" s="176"/>
      <c r="I82" s="176"/>
      <c r="J82" s="176"/>
    </row>
    <row r="83" spans="1:10" ht="45.75" customHeight="1">
      <c r="A83" s="173">
        <v>14</v>
      </c>
      <c r="B83" s="952"/>
      <c r="C83" s="952"/>
      <c r="D83" s="953" t="s">
        <v>335</v>
      </c>
      <c r="E83" s="954"/>
      <c r="F83" s="954"/>
      <c r="G83" s="954"/>
      <c r="H83" s="954"/>
      <c r="I83" s="954"/>
      <c r="J83" s="955"/>
    </row>
    <row r="84" spans="1:10" ht="45.75" customHeight="1">
      <c r="B84" s="952"/>
      <c r="C84" s="952"/>
      <c r="D84" s="956"/>
      <c r="E84" s="957"/>
      <c r="F84" s="957"/>
      <c r="G84" s="957"/>
      <c r="H84" s="957"/>
      <c r="I84" s="957"/>
      <c r="J84" s="958"/>
    </row>
    <row r="85" spans="1:10" ht="55" customHeight="1">
      <c r="B85" s="559"/>
      <c r="C85" s="559"/>
      <c r="D85" s="956"/>
      <c r="E85" s="957"/>
      <c r="F85" s="957"/>
      <c r="G85" s="957"/>
      <c r="H85" s="957"/>
      <c r="I85" s="957"/>
      <c r="J85" s="958"/>
    </row>
    <row r="86" spans="1:10" ht="36" customHeight="1">
      <c r="B86" s="177"/>
      <c r="C86" s="175"/>
      <c r="D86" s="959"/>
      <c r="E86" s="960"/>
      <c r="F86" s="960"/>
      <c r="G86" s="960"/>
      <c r="H86" s="960"/>
      <c r="I86" s="960"/>
      <c r="J86" s="961"/>
    </row>
    <row r="87" spans="1:10" ht="8.25" customHeight="1">
      <c r="B87" s="176"/>
      <c r="C87" s="176"/>
      <c r="D87" s="176"/>
      <c r="E87" s="176"/>
      <c r="F87" s="176"/>
      <c r="G87" s="176"/>
      <c r="H87" s="176"/>
      <c r="I87" s="176"/>
      <c r="J87" s="176"/>
    </row>
    <row r="88" spans="1:10" ht="45.75" customHeight="1">
      <c r="A88" s="173">
        <v>15</v>
      </c>
      <c r="B88" s="952"/>
      <c r="C88" s="952"/>
      <c r="D88" s="953" t="s">
        <v>335</v>
      </c>
      <c r="E88" s="954"/>
      <c r="F88" s="954"/>
      <c r="G88" s="954"/>
      <c r="H88" s="954"/>
      <c r="I88" s="954"/>
      <c r="J88" s="955"/>
    </row>
    <row r="89" spans="1:10" ht="45.75" customHeight="1">
      <c r="B89" s="952"/>
      <c r="C89" s="952"/>
      <c r="D89" s="956"/>
      <c r="E89" s="957"/>
      <c r="F89" s="957"/>
      <c r="G89" s="957"/>
      <c r="H89" s="957"/>
      <c r="I89" s="957"/>
      <c r="J89" s="958"/>
    </row>
    <row r="90" spans="1:10" ht="55" customHeight="1">
      <c r="B90" s="559"/>
      <c r="C90" s="559"/>
      <c r="D90" s="956"/>
      <c r="E90" s="957"/>
      <c r="F90" s="957"/>
      <c r="G90" s="957"/>
      <c r="H90" s="957"/>
      <c r="I90" s="957"/>
      <c r="J90" s="958"/>
    </row>
    <row r="91" spans="1:10" ht="36" customHeight="1">
      <c r="B91" s="177"/>
      <c r="C91" s="175"/>
      <c r="D91" s="959"/>
      <c r="E91" s="960"/>
      <c r="F91" s="960"/>
      <c r="G91" s="960"/>
      <c r="H91" s="960"/>
      <c r="I91" s="960"/>
      <c r="J91" s="961"/>
    </row>
    <row r="92" spans="1:10" ht="10.5" customHeight="1">
      <c r="B92" s="172"/>
      <c r="C92" s="172"/>
      <c r="D92" s="172"/>
      <c r="E92" s="172"/>
      <c r="F92" s="172"/>
      <c r="G92" s="172"/>
      <c r="H92" s="172"/>
      <c r="I92" s="172"/>
      <c r="J92" s="172"/>
    </row>
    <row r="93" spans="1:10" ht="15.75" customHeight="1">
      <c r="A93" s="171" t="s">
        <v>330</v>
      </c>
      <c r="B93" s="962" t="s">
        <v>331</v>
      </c>
      <c r="C93" s="963"/>
      <c r="D93" s="964" t="s">
        <v>334</v>
      </c>
      <c r="E93" s="965"/>
      <c r="F93" s="965"/>
      <c r="G93" s="965"/>
      <c r="H93" s="965"/>
      <c r="I93" s="965"/>
      <c r="J93" s="966"/>
    </row>
    <row r="94" spans="1:10" ht="15.75" customHeight="1">
      <c r="B94" s="962" t="s">
        <v>333</v>
      </c>
      <c r="C94" s="963"/>
      <c r="D94" s="967"/>
      <c r="E94" s="968"/>
      <c r="F94" s="968"/>
      <c r="G94" s="968"/>
      <c r="H94" s="968"/>
      <c r="I94" s="968"/>
      <c r="J94" s="969"/>
    </row>
    <row r="95" spans="1:10" ht="15.75" customHeight="1">
      <c r="B95" s="171" t="s">
        <v>332</v>
      </c>
      <c r="C95" s="592" t="s">
        <v>562</v>
      </c>
      <c r="D95" s="967"/>
      <c r="E95" s="968"/>
      <c r="F95" s="968"/>
      <c r="G95" s="968"/>
      <c r="H95" s="968"/>
      <c r="I95" s="968"/>
      <c r="J95" s="969"/>
    </row>
    <row r="96" spans="1:10" ht="15.75" customHeight="1">
      <c r="B96" s="171" t="s">
        <v>344</v>
      </c>
      <c r="C96" s="171" t="s">
        <v>340</v>
      </c>
      <c r="D96" s="970"/>
      <c r="E96" s="971"/>
      <c r="F96" s="971"/>
      <c r="G96" s="971"/>
      <c r="H96" s="971"/>
      <c r="I96" s="971"/>
      <c r="J96" s="972"/>
    </row>
    <row r="97" spans="1:10" ht="14.25" customHeight="1">
      <c r="D97" s="172"/>
      <c r="E97" s="172"/>
      <c r="F97" s="172"/>
      <c r="G97" s="172"/>
      <c r="H97" s="172"/>
      <c r="I97" s="172"/>
      <c r="J97" s="172"/>
    </row>
    <row r="98" spans="1:10" ht="45.75" customHeight="1">
      <c r="A98" s="173">
        <v>16</v>
      </c>
      <c r="B98" s="952"/>
      <c r="C98" s="952"/>
      <c r="D98" s="953" t="s">
        <v>335</v>
      </c>
      <c r="E98" s="954"/>
      <c r="F98" s="954"/>
      <c r="G98" s="954"/>
      <c r="H98" s="954"/>
      <c r="I98" s="954"/>
      <c r="J98" s="955"/>
    </row>
    <row r="99" spans="1:10" ht="45.75" customHeight="1">
      <c r="B99" s="952"/>
      <c r="C99" s="952"/>
      <c r="D99" s="956"/>
      <c r="E99" s="957"/>
      <c r="F99" s="957"/>
      <c r="G99" s="957"/>
      <c r="H99" s="957"/>
      <c r="I99" s="957"/>
      <c r="J99" s="958"/>
    </row>
    <row r="100" spans="1:10" ht="55" customHeight="1">
      <c r="B100" s="559"/>
      <c r="C100" s="559"/>
      <c r="D100" s="956"/>
      <c r="E100" s="957"/>
      <c r="F100" s="957"/>
      <c r="G100" s="957"/>
      <c r="H100" s="957"/>
      <c r="I100" s="957"/>
      <c r="J100" s="958"/>
    </row>
    <row r="101" spans="1:10" ht="36" customHeight="1">
      <c r="B101" s="177"/>
      <c r="C101" s="175"/>
      <c r="D101" s="959"/>
      <c r="E101" s="960"/>
      <c r="F101" s="960"/>
      <c r="G101" s="960"/>
      <c r="H101" s="960"/>
      <c r="I101" s="960"/>
      <c r="J101" s="961"/>
    </row>
    <row r="102" spans="1:10" ht="8.25" customHeight="1">
      <c r="B102" s="176"/>
      <c r="C102" s="176"/>
      <c r="D102" s="176"/>
      <c r="E102" s="176"/>
      <c r="F102" s="176"/>
      <c r="G102" s="176"/>
      <c r="H102" s="176"/>
      <c r="I102" s="176"/>
      <c r="J102" s="176"/>
    </row>
    <row r="103" spans="1:10" ht="45.75" customHeight="1">
      <c r="A103" s="173">
        <v>17</v>
      </c>
      <c r="B103" s="952"/>
      <c r="C103" s="952"/>
      <c r="D103" s="953" t="s">
        <v>335</v>
      </c>
      <c r="E103" s="954"/>
      <c r="F103" s="954"/>
      <c r="G103" s="954"/>
      <c r="H103" s="954"/>
      <c r="I103" s="954"/>
      <c r="J103" s="955"/>
    </row>
    <row r="104" spans="1:10" ht="45.75" customHeight="1">
      <c r="B104" s="952"/>
      <c r="C104" s="952"/>
      <c r="D104" s="956"/>
      <c r="E104" s="957"/>
      <c r="F104" s="957"/>
      <c r="G104" s="957"/>
      <c r="H104" s="957"/>
      <c r="I104" s="957"/>
      <c r="J104" s="958"/>
    </row>
    <row r="105" spans="1:10" ht="55" customHeight="1">
      <c r="B105" s="559"/>
      <c r="C105" s="559"/>
      <c r="D105" s="956"/>
      <c r="E105" s="957"/>
      <c r="F105" s="957"/>
      <c r="G105" s="957"/>
      <c r="H105" s="957"/>
      <c r="I105" s="957"/>
      <c r="J105" s="958"/>
    </row>
    <row r="106" spans="1:10" ht="36" customHeight="1">
      <c r="B106" s="177"/>
      <c r="C106" s="175"/>
      <c r="D106" s="959"/>
      <c r="E106" s="960"/>
      <c r="F106" s="960"/>
      <c r="G106" s="960"/>
      <c r="H106" s="960"/>
      <c r="I106" s="960"/>
      <c r="J106" s="961"/>
    </row>
    <row r="107" spans="1:10" ht="8.25" customHeight="1">
      <c r="B107" s="176"/>
      <c r="C107" s="176"/>
      <c r="D107" s="176"/>
      <c r="E107" s="176"/>
      <c r="F107" s="176"/>
      <c r="G107" s="176"/>
      <c r="H107" s="176"/>
      <c r="I107" s="176"/>
      <c r="J107" s="176"/>
    </row>
    <row r="108" spans="1:10" ht="45.75" customHeight="1">
      <c r="A108" s="173">
        <v>18</v>
      </c>
      <c r="B108" s="952"/>
      <c r="C108" s="952"/>
      <c r="D108" s="953" t="s">
        <v>335</v>
      </c>
      <c r="E108" s="954"/>
      <c r="F108" s="954"/>
      <c r="G108" s="954"/>
      <c r="H108" s="954"/>
      <c r="I108" s="954"/>
      <c r="J108" s="955"/>
    </row>
    <row r="109" spans="1:10" ht="45.75" customHeight="1">
      <c r="B109" s="952"/>
      <c r="C109" s="952"/>
      <c r="D109" s="956"/>
      <c r="E109" s="957"/>
      <c r="F109" s="957"/>
      <c r="G109" s="957"/>
      <c r="H109" s="957"/>
      <c r="I109" s="957"/>
      <c r="J109" s="958"/>
    </row>
    <row r="110" spans="1:10" ht="55" customHeight="1">
      <c r="B110" s="559"/>
      <c r="C110" s="559"/>
      <c r="D110" s="956"/>
      <c r="E110" s="957"/>
      <c r="F110" s="957"/>
      <c r="G110" s="957"/>
      <c r="H110" s="957"/>
      <c r="I110" s="957"/>
      <c r="J110" s="958"/>
    </row>
    <row r="111" spans="1:10" ht="36" customHeight="1">
      <c r="B111" s="177"/>
      <c r="C111" s="175"/>
      <c r="D111" s="959"/>
      <c r="E111" s="960"/>
      <c r="F111" s="960"/>
      <c r="G111" s="960"/>
      <c r="H111" s="960"/>
      <c r="I111" s="960"/>
      <c r="J111" s="961"/>
    </row>
    <row r="112" spans="1:10" ht="8.25" customHeight="1">
      <c r="B112" s="176"/>
      <c r="C112" s="176"/>
      <c r="D112" s="176"/>
      <c r="E112" s="176"/>
      <c r="F112" s="176"/>
      <c r="G112" s="176"/>
      <c r="H112" s="176"/>
      <c r="I112" s="176"/>
      <c r="J112" s="176"/>
    </row>
    <row r="113" spans="1:10" ht="45.75" customHeight="1">
      <c r="A113" s="173">
        <v>19</v>
      </c>
      <c r="B113" s="952"/>
      <c r="C113" s="952"/>
      <c r="D113" s="953" t="s">
        <v>335</v>
      </c>
      <c r="E113" s="954"/>
      <c r="F113" s="954"/>
      <c r="G113" s="954"/>
      <c r="H113" s="954"/>
      <c r="I113" s="954"/>
      <c r="J113" s="955"/>
    </row>
    <row r="114" spans="1:10" ht="45.75" customHeight="1">
      <c r="B114" s="952"/>
      <c r="C114" s="952"/>
      <c r="D114" s="956"/>
      <c r="E114" s="957"/>
      <c r="F114" s="957"/>
      <c r="G114" s="957"/>
      <c r="H114" s="957"/>
      <c r="I114" s="957"/>
      <c r="J114" s="958"/>
    </row>
    <row r="115" spans="1:10" ht="55" customHeight="1">
      <c r="B115" s="559"/>
      <c r="C115" s="559"/>
      <c r="D115" s="956"/>
      <c r="E115" s="957"/>
      <c r="F115" s="957"/>
      <c r="G115" s="957"/>
      <c r="H115" s="957"/>
      <c r="I115" s="957"/>
      <c r="J115" s="958"/>
    </row>
    <row r="116" spans="1:10" ht="36" customHeight="1">
      <c r="B116" s="177"/>
      <c r="C116" s="175"/>
      <c r="D116" s="959"/>
      <c r="E116" s="960"/>
      <c r="F116" s="960"/>
      <c r="G116" s="960"/>
      <c r="H116" s="960"/>
      <c r="I116" s="960"/>
      <c r="J116" s="961"/>
    </row>
    <row r="117" spans="1:10" ht="8.25" customHeight="1">
      <c r="B117" s="176"/>
      <c r="C117" s="176"/>
      <c r="D117" s="176"/>
      <c r="E117" s="176"/>
      <c r="F117" s="176"/>
      <c r="G117" s="176"/>
      <c r="H117" s="176"/>
      <c r="I117" s="176"/>
      <c r="J117" s="176"/>
    </row>
    <row r="118" spans="1:10" ht="45.75" customHeight="1">
      <c r="A118" s="173">
        <v>20</v>
      </c>
      <c r="B118" s="952"/>
      <c r="C118" s="952"/>
      <c r="D118" s="953" t="s">
        <v>335</v>
      </c>
      <c r="E118" s="954"/>
      <c r="F118" s="954"/>
      <c r="G118" s="954"/>
      <c r="H118" s="954"/>
      <c r="I118" s="954"/>
      <c r="J118" s="955"/>
    </row>
    <row r="119" spans="1:10" ht="45.75" customHeight="1">
      <c r="B119" s="952"/>
      <c r="C119" s="952"/>
      <c r="D119" s="956"/>
      <c r="E119" s="957"/>
      <c r="F119" s="957"/>
      <c r="G119" s="957"/>
      <c r="H119" s="957"/>
      <c r="I119" s="957"/>
      <c r="J119" s="958"/>
    </row>
    <row r="120" spans="1:10" ht="55" customHeight="1">
      <c r="B120" s="559"/>
      <c r="C120" s="559"/>
      <c r="D120" s="956"/>
      <c r="E120" s="957"/>
      <c r="F120" s="957"/>
      <c r="G120" s="957"/>
      <c r="H120" s="957"/>
      <c r="I120" s="957"/>
      <c r="J120" s="958"/>
    </row>
    <row r="121" spans="1:10" ht="36" customHeight="1">
      <c r="B121" s="177"/>
      <c r="C121" s="175"/>
      <c r="D121" s="959"/>
      <c r="E121" s="960"/>
      <c r="F121" s="960"/>
      <c r="G121" s="960"/>
      <c r="H121" s="960"/>
      <c r="I121" s="960"/>
      <c r="J121" s="961"/>
    </row>
    <row r="122" spans="1:10" ht="10.5" customHeight="1">
      <c r="B122" s="172"/>
      <c r="C122" s="172"/>
      <c r="D122" s="172"/>
      <c r="E122" s="172"/>
      <c r="F122" s="172"/>
      <c r="G122" s="172"/>
      <c r="H122" s="172"/>
      <c r="I122" s="172"/>
      <c r="J122" s="172"/>
    </row>
  </sheetData>
  <sheetProtection formatRows="0"/>
  <mergeCells count="73">
    <mergeCell ref="D23:J26"/>
    <mergeCell ref="D28:J31"/>
    <mergeCell ref="D18:J21"/>
    <mergeCell ref="D8:J11"/>
    <mergeCell ref="B28:C28"/>
    <mergeCell ref="B9:C9"/>
    <mergeCell ref="B13:C13"/>
    <mergeCell ref="B14:C14"/>
    <mergeCell ref="B18:C18"/>
    <mergeCell ref="B19:C19"/>
    <mergeCell ref="B3:C3"/>
    <mergeCell ref="B4:C4"/>
    <mergeCell ref="B8:C8"/>
    <mergeCell ref="D3:J6"/>
    <mergeCell ref="D13:J16"/>
    <mergeCell ref="B63:C63"/>
    <mergeCell ref="B64:C64"/>
    <mergeCell ref="B68:C68"/>
    <mergeCell ref="D33:J36"/>
    <mergeCell ref="D38:J41"/>
    <mergeCell ref="D43:J46"/>
    <mergeCell ref="D48:J51"/>
    <mergeCell ref="D53:J56"/>
    <mergeCell ref="D58:J61"/>
    <mergeCell ref="B34:C34"/>
    <mergeCell ref="B73:C73"/>
    <mergeCell ref="B49:C49"/>
    <mergeCell ref="B59:C59"/>
    <mergeCell ref="B23:C23"/>
    <mergeCell ref="B24:C24"/>
    <mergeCell ref="B53:C53"/>
    <mergeCell ref="B54:C54"/>
    <mergeCell ref="B58:C58"/>
    <mergeCell ref="B38:C38"/>
    <mergeCell ref="B39:C39"/>
    <mergeCell ref="B43:C43"/>
    <mergeCell ref="B44:C44"/>
    <mergeCell ref="B48:C48"/>
    <mergeCell ref="B69:C69"/>
    <mergeCell ref="B29:C29"/>
    <mergeCell ref="B33:C33"/>
    <mergeCell ref="D88:J91"/>
    <mergeCell ref="D63:J66"/>
    <mergeCell ref="D68:J71"/>
    <mergeCell ref="D73:J76"/>
    <mergeCell ref="D83:J86"/>
    <mergeCell ref="D78:J81"/>
    <mergeCell ref="D93:J96"/>
    <mergeCell ref="D98:J101"/>
    <mergeCell ref="D103:J106"/>
    <mergeCell ref="D108:J111"/>
    <mergeCell ref="D113:J116"/>
    <mergeCell ref="B103:C103"/>
    <mergeCell ref="B88:C88"/>
    <mergeCell ref="B89:C89"/>
    <mergeCell ref="B93:C93"/>
    <mergeCell ref="B94:C94"/>
    <mergeCell ref="B113:C113"/>
    <mergeCell ref="B114:C114"/>
    <mergeCell ref="B118:C118"/>
    <mergeCell ref="B119:C119"/>
    <mergeCell ref="A2:K2"/>
    <mergeCell ref="D118:J121"/>
    <mergeCell ref="B79:C79"/>
    <mergeCell ref="B83:C83"/>
    <mergeCell ref="B84:C84"/>
    <mergeCell ref="B74:C74"/>
    <mergeCell ref="B78:C78"/>
    <mergeCell ref="B104:C104"/>
    <mergeCell ref="B108:C108"/>
    <mergeCell ref="B109:C109"/>
    <mergeCell ref="B98:C98"/>
    <mergeCell ref="B99:C99"/>
  </mergeCells>
  <phoneticPr fontId="13"/>
  <pageMargins left="0.7" right="0.47" top="0.55000000000000004" bottom="0.75" header="0.3" footer="0.3"/>
  <pageSetup paperSize="9" scale="70" fitToHeight="0" orientation="portrait" r:id="rId1"/>
  <headerFooter scaleWithDoc="0">
    <oddFooter>&amp;R整理番号：</oddFooter>
  </headerFooter>
  <rowBreaks count="3" manualBreakCount="3">
    <brk id="32" max="16383" man="1"/>
    <brk id="62" max="16383" man="1"/>
    <brk id="92" max="1638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Q125"/>
  <sheetViews>
    <sheetView view="pageBreakPreview" zoomScale="80" zoomScaleNormal="80" zoomScaleSheetLayoutView="80" workbookViewId="0">
      <selection activeCell="F5" sqref="F5:G5"/>
    </sheetView>
  </sheetViews>
  <sheetFormatPr defaultColWidth="9" defaultRowHeight="20.149999999999999" customHeight="1"/>
  <cols>
    <col min="1" max="1" width="4.83203125" style="84" bestFit="1" customWidth="1"/>
    <col min="2" max="3" width="4.58203125" style="84" customWidth="1"/>
    <col min="4" max="4" width="4.58203125" style="84" hidden="1" customWidth="1"/>
    <col min="5" max="5" width="20.58203125" style="179" customWidth="1"/>
    <col min="6" max="6" width="30.58203125" style="179" customWidth="1"/>
    <col min="7" max="7" width="30.58203125" style="84" customWidth="1"/>
    <col min="8" max="8" width="16.58203125" style="273" customWidth="1"/>
    <col min="9" max="9" width="6.58203125" style="181" customWidth="1"/>
    <col min="10" max="10" width="4.58203125" style="181" customWidth="1"/>
    <col min="11" max="11" width="6.58203125" style="181" customWidth="1"/>
    <col min="12" max="12" width="4.58203125" style="181" customWidth="1"/>
    <col min="13" max="13" width="18.58203125" style="181" customWidth="1"/>
    <col min="14" max="14" width="12.58203125" style="183" customWidth="1"/>
    <col min="15" max="15" width="9" style="84"/>
    <col min="16" max="16" width="4.58203125" style="84" customWidth="1"/>
    <col min="17" max="16384" width="9" style="84"/>
  </cols>
  <sheetData>
    <row r="1" spans="1:17" ht="26.25" customHeight="1">
      <c r="B1" s="305" t="s">
        <v>592</v>
      </c>
      <c r="H1" s="180"/>
      <c r="N1" s="922"/>
      <c r="O1" s="922"/>
    </row>
    <row r="2" spans="1:17" ht="9.65" customHeight="1">
      <c r="B2" s="178"/>
      <c r="H2" s="180"/>
      <c r="O2" s="184"/>
    </row>
    <row r="3" spans="1:17" s="86" customFormat="1" ht="34.5" customHeight="1">
      <c r="E3" s="185" t="s">
        <v>354</v>
      </c>
      <c r="F3" s="974" t="str">
        <f>IF(ISBLANK(総表!C13),"",総表!C13)</f>
        <v/>
      </c>
      <c r="G3" s="974"/>
      <c r="H3" s="187" t="s">
        <v>355</v>
      </c>
      <c r="I3" s="973" t="str">
        <f>IF(ISBLANK(総表!C26),"",総表!C26)</f>
        <v/>
      </c>
      <c r="J3" s="974"/>
      <c r="K3" s="974"/>
      <c r="L3" s="974"/>
      <c r="M3" s="974"/>
      <c r="N3" s="974"/>
      <c r="O3" s="974"/>
    </row>
    <row r="4" spans="1:17" s="86" customFormat="1" ht="30.65" customHeight="1">
      <c r="E4" s="186"/>
      <c r="F4" s="186"/>
      <c r="H4" s="188"/>
      <c r="I4" s="189"/>
      <c r="J4" s="189"/>
      <c r="K4" s="189"/>
      <c r="L4" s="189"/>
      <c r="M4" s="189"/>
      <c r="N4" s="182"/>
      <c r="O4" s="184"/>
    </row>
    <row r="5" spans="1:17" s="86" customFormat="1" ht="30.65" customHeight="1">
      <c r="B5" s="975" t="s">
        <v>126</v>
      </c>
      <c r="C5" s="975"/>
      <c r="D5" s="975"/>
      <c r="E5" s="976"/>
      <c r="F5" s="993" t="s">
        <v>619</v>
      </c>
      <c r="G5" s="994"/>
      <c r="H5" s="188"/>
      <c r="I5" s="189"/>
      <c r="J5" s="189"/>
      <c r="K5" s="189"/>
      <c r="L5" s="189"/>
      <c r="M5" s="189"/>
      <c r="N5" s="182"/>
      <c r="O5" s="184"/>
    </row>
    <row r="6" spans="1:17" ht="20.149999999999999" customHeight="1">
      <c r="B6" s="110"/>
      <c r="H6" s="180" t="s">
        <v>64</v>
      </c>
      <c r="O6" s="184"/>
    </row>
    <row r="7" spans="1:17" ht="20.149999999999999" customHeight="1">
      <c r="A7" s="190"/>
      <c r="B7" s="191" t="s">
        <v>66</v>
      </c>
      <c r="C7" s="192"/>
      <c r="D7" s="192"/>
      <c r="E7" s="193"/>
      <c r="F7" s="194"/>
      <c r="G7" s="195"/>
      <c r="H7" s="196" t="s">
        <v>128</v>
      </c>
      <c r="I7" s="197"/>
      <c r="J7" s="197"/>
      <c r="K7" s="197"/>
      <c r="L7" s="197"/>
      <c r="M7" s="197"/>
    </row>
    <row r="8" spans="1:17" ht="20.149999999999999" customHeight="1">
      <c r="A8" s="190"/>
      <c r="B8" s="198"/>
      <c r="C8" s="986" t="s">
        <v>336</v>
      </c>
      <c r="D8" s="987"/>
      <c r="E8" s="987"/>
      <c r="F8" s="987"/>
      <c r="G8" s="988"/>
      <c r="H8" s="199">
        <f>N22</f>
        <v>0</v>
      </c>
      <c r="I8" s="200"/>
      <c r="J8" s="200"/>
      <c r="K8" s="200"/>
      <c r="L8" s="200"/>
      <c r="M8" s="200"/>
    </row>
    <row r="9" spans="1:17" ht="20.149999999999999" customHeight="1">
      <c r="A9" s="190"/>
      <c r="B9" s="198"/>
      <c r="C9" s="983" t="s">
        <v>337</v>
      </c>
      <c r="D9" s="984"/>
      <c r="E9" s="984"/>
      <c r="F9" s="984"/>
      <c r="G9" s="985"/>
      <c r="H9" s="201">
        <f>N53</f>
        <v>0</v>
      </c>
      <c r="I9" s="200"/>
      <c r="J9" s="200"/>
      <c r="K9" s="200"/>
      <c r="L9" s="200"/>
      <c r="M9" s="200"/>
    </row>
    <row r="10" spans="1:17" ht="20.149999999999999" customHeight="1">
      <c r="A10" s="190"/>
      <c r="B10" s="198"/>
      <c r="C10" s="990" t="s">
        <v>338</v>
      </c>
      <c r="D10" s="991"/>
      <c r="E10" s="991"/>
      <c r="F10" s="991"/>
      <c r="G10" s="992"/>
      <c r="H10" s="202">
        <f>N84</f>
        <v>0</v>
      </c>
      <c r="I10" s="200"/>
      <c r="J10" s="200"/>
      <c r="K10" s="200"/>
      <c r="L10" s="200"/>
      <c r="M10" s="200"/>
    </row>
    <row r="11" spans="1:17" ht="20.149999999999999" customHeight="1">
      <c r="A11" s="190"/>
      <c r="B11" s="198"/>
      <c r="C11" s="203" t="s">
        <v>71</v>
      </c>
      <c r="D11" s="204"/>
      <c r="E11" s="205"/>
      <c r="F11" s="206"/>
      <c r="G11" s="207"/>
      <c r="H11" s="208">
        <f>SUM(H8:H10)</f>
        <v>0</v>
      </c>
      <c r="I11" s="200"/>
      <c r="J11" s="200"/>
      <c r="K11" s="200"/>
      <c r="L11" s="200"/>
      <c r="M11" s="200"/>
    </row>
    <row r="12" spans="1:17" ht="20.149999999999999" customHeight="1">
      <c r="A12" s="190"/>
      <c r="B12" s="198"/>
      <c r="C12" s="209"/>
      <c r="D12" s="210"/>
      <c r="E12" s="211" t="s">
        <v>69</v>
      </c>
      <c r="F12" s="212"/>
      <c r="G12" s="213"/>
      <c r="H12" s="199">
        <f>SUM(Q22,Q53,Q84)</f>
        <v>0</v>
      </c>
      <c r="I12" s="200"/>
      <c r="J12" s="214"/>
      <c r="K12" s="214"/>
      <c r="L12" s="214"/>
      <c r="M12" s="214"/>
      <c r="N12" s="214"/>
      <c r="Q12" s="215" t="s">
        <v>127</v>
      </c>
    </row>
    <row r="13" spans="1:17" ht="20.149999999999999" customHeight="1">
      <c r="A13" s="190"/>
      <c r="B13" s="198"/>
      <c r="C13" s="216"/>
      <c r="D13" s="217"/>
      <c r="E13" s="218" t="s">
        <v>70</v>
      </c>
      <c r="F13" s="219"/>
      <c r="G13" s="220"/>
      <c r="H13" s="221">
        <f>IF(Q13="2",0,H11-H12)</f>
        <v>0</v>
      </c>
      <c r="I13" s="200"/>
      <c r="J13" s="214"/>
      <c r="K13" s="214"/>
      <c r="L13" s="214"/>
      <c r="M13" s="214"/>
      <c r="N13" s="214"/>
      <c r="Q13" s="222" t="str">
        <f>LEFT(F5,1)</f>
        <v>要</v>
      </c>
    </row>
    <row r="14" spans="1:17" ht="20.149999999999999" customHeight="1">
      <c r="A14" s="190"/>
      <c r="B14" s="198"/>
      <c r="C14" s="223" t="s">
        <v>72</v>
      </c>
      <c r="D14" s="224"/>
      <c r="E14" s="225"/>
      <c r="F14" s="226"/>
      <c r="G14" s="227"/>
      <c r="H14" s="228">
        <f>IF(Q13="1",ROUNDDOWN(H13*10/110,0),0)</f>
        <v>0</v>
      </c>
      <c r="I14" s="200"/>
      <c r="J14" s="200"/>
      <c r="K14" s="200"/>
      <c r="L14" s="200"/>
      <c r="M14" s="200"/>
    </row>
    <row r="15" spans="1:17" ht="20.149999999999999" customHeight="1">
      <c r="A15" s="190"/>
      <c r="B15" s="981"/>
      <c r="C15" s="223" t="s">
        <v>511</v>
      </c>
      <c r="D15" s="224"/>
      <c r="E15" s="225"/>
      <c r="F15" s="226"/>
      <c r="G15" s="227"/>
      <c r="H15" s="228">
        <f>H11-H14</f>
        <v>0</v>
      </c>
      <c r="I15" s="200"/>
      <c r="J15" s="200"/>
      <c r="K15" s="200"/>
      <c r="L15" s="200"/>
      <c r="M15" s="200"/>
    </row>
    <row r="16" spans="1:17" ht="20.149999999999999" customHeight="1">
      <c r="A16" s="190"/>
      <c r="B16" s="982"/>
      <c r="C16" s="989" t="s">
        <v>510</v>
      </c>
      <c r="D16" s="734"/>
      <c r="E16" s="734"/>
      <c r="F16" s="226"/>
      <c r="G16" s="227"/>
      <c r="H16" s="228">
        <f>N115</f>
        <v>0</v>
      </c>
      <c r="I16" s="200"/>
      <c r="J16" s="200"/>
      <c r="K16" s="200"/>
      <c r="L16" s="200"/>
      <c r="M16" s="200"/>
    </row>
    <row r="17" spans="1:17" ht="10" customHeight="1">
      <c r="A17" s="190"/>
      <c r="B17" s="229"/>
      <c r="C17" s="230"/>
      <c r="D17" s="229"/>
      <c r="E17" s="231"/>
      <c r="F17" s="229"/>
      <c r="G17" s="232"/>
      <c r="H17" s="233"/>
      <c r="I17" s="234"/>
      <c r="J17" s="234"/>
      <c r="K17" s="234"/>
      <c r="L17" s="234"/>
      <c r="M17" s="234"/>
      <c r="N17" s="235"/>
    </row>
    <row r="18" spans="1:17" ht="20.149999999999999" customHeight="1">
      <c r="A18" s="190"/>
      <c r="C18" s="241" t="s">
        <v>65</v>
      </c>
      <c r="D18" s="232"/>
      <c r="E18" s="236"/>
      <c r="F18" s="237"/>
      <c r="G18" s="238"/>
      <c r="H18" s="239"/>
      <c r="I18" s="240"/>
      <c r="J18" s="240"/>
      <c r="L18" s="240"/>
      <c r="N18" s="235"/>
      <c r="P18" s="550" t="s">
        <v>548</v>
      </c>
    </row>
    <row r="19" spans="1:17" ht="20.149999999999999" customHeight="1">
      <c r="B19" s="242" t="s">
        <v>3</v>
      </c>
      <c r="C19" s="242" t="s">
        <v>74</v>
      </c>
      <c r="D19" s="242" t="s">
        <v>73</v>
      </c>
      <c r="E19" s="242" t="s">
        <v>5</v>
      </c>
      <c r="F19" s="242" t="s">
        <v>404</v>
      </c>
      <c r="G19" s="242" t="s">
        <v>405</v>
      </c>
      <c r="H19" s="243" t="s">
        <v>428</v>
      </c>
      <c r="I19" s="980" t="s">
        <v>124</v>
      </c>
      <c r="J19" s="980"/>
      <c r="K19" s="980" t="s">
        <v>125</v>
      </c>
      <c r="L19" s="980"/>
      <c r="M19" s="243" t="s">
        <v>429</v>
      </c>
      <c r="N19" s="196" t="s">
        <v>1</v>
      </c>
      <c r="O19" s="242" t="s">
        <v>117</v>
      </c>
    </row>
    <row r="20" spans="1:17" ht="20.149999999999999" customHeight="1">
      <c r="B20" s="244" t="s">
        <v>66</v>
      </c>
      <c r="C20" s="245"/>
      <c r="D20" s="245"/>
      <c r="E20" s="245"/>
      <c r="F20" s="245"/>
      <c r="G20" s="245"/>
      <c r="H20" s="246"/>
      <c r="I20" s="246"/>
      <c r="J20" s="246"/>
      <c r="K20" s="246"/>
      <c r="L20" s="246"/>
      <c r="M20" s="247"/>
      <c r="N20" s="248"/>
      <c r="O20" s="249"/>
    </row>
    <row r="21" spans="1:17" ht="20.149999999999999" customHeight="1">
      <c r="B21" s="538" t="s">
        <v>537</v>
      </c>
      <c r="C21" s="250"/>
      <c r="D21" s="251" t="s">
        <v>256</v>
      </c>
      <c r="E21" s="531" t="s">
        <v>256</v>
      </c>
      <c r="F21" s="251"/>
      <c r="G21" s="251"/>
      <c r="H21" s="252"/>
      <c r="I21" s="253"/>
      <c r="J21" s="253"/>
      <c r="K21" s="253"/>
      <c r="L21" s="253"/>
      <c r="M21" s="254"/>
      <c r="N21" s="255"/>
      <c r="O21" s="256"/>
      <c r="Q21" s="257" t="s">
        <v>118</v>
      </c>
    </row>
    <row r="22" spans="1:17" ht="16.5">
      <c r="A22" s="84">
        <v>1</v>
      </c>
      <c r="B22" s="539" t="s">
        <v>620</v>
      </c>
      <c r="C22" s="258"/>
      <c r="D22" s="186"/>
      <c r="E22" s="308"/>
      <c r="F22" s="309"/>
      <c r="G22" s="309"/>
      <c r="H22" s="93"/>
      <c r="I22" s="93"/>
      <c r="J22" s="94"/>
      <c r="K22" s="93"/>
      <c r="L22" s="94"/>
      <c r="M22" s="259" t="str">
        <f>IF(ISNUMBER(H22),(PRODUCT(H22,I22,K22)),"")</f>
        <v/>
      </c>
      <c r="N22" s="260">
        <f>ROUNDDOWN(SUM(M22:M51)/1000,0)</f>
        <v>0</v>
      </c>
      <c r="O22" s="95" t="s">
        <v>32</v>
      </c>
      <c r="Q22" s="261">
        <f>ROUNDDOWN(SUMIF(O22:O51,"課税対象外",M22:M51)/1000,0)</f>
        <v>0</v>
      </c>
    </row>
    <row r="23" spans="1:17" ht="16.5">
      <c r="A23" s="84">
        <v>2</v>
      </c>
      <c r="B23" s="539" t="str">
        <f t="shared" ref="B23:B51" si="0">IF(H23="","",".")</f>
        <v/>
      </c>
      <c r="C23" s="258"/>
      <c r="D23" s="186"/>
      <c r="E23" s="310"/>
      <c r="F23" s="311"/>
      <c r="G23" s="311"/>
      <c r="H23" s="96"/>
      <c r="I23" s="96"/>
      <c r="J23" s="97"/>
      <c r="K23" s="96"/>
      <c r="L23" s="97"/>
      <c r="M23" s="262" t="str">
        <f>IF(ISNUMBER(H23),(PRODUCT(H23,I23,K23)),"")</f>
        <v/>
      </c>
      <c r="N23" s="263"/>
      <c r="O23" s="98" t="s">
        <v>32</v>
      </c>
      <c r="Q23" s="181"/>
    </row>
    <row r="24" spans="1:17" ht="16.5">
      <c r="A24" s="84">
        <v>3</v>
      </c>
      <c r="B24" s="539" t="str">
        <f t="shared" si="0"/>
        <v/>
      </c>
      <c r="C24" s="258"/>
      <c r="D24" s="186"/>
      <c r="E24" s="310"/>
      <c r="F24" s="311"/>
      <c r="G24" s="311"/>
      <c r="H24" s="96"/>
      <c r="I24" s="96"/>
      <c r="J24" s="97"/>
      <c r="K24" s="96"/>
      <c r="L24" s="97"/>
      <c r="M24" s="262" t="str">
        <f t="shared" ref="M24:M50" si="1">IF(ISNUMBER(H24),(PRODUCT(H24,I24,K24)),"")</f>
        <v/>
      </c>
      <c r="N24" s="263"/>
      <c r="O24" s="98" t="s">
        <v>32</v>
      </c>
      <c r="Q24" s="181"/>
    </row>
    <row r="25" spans="1:17" ht="16.5">
      <c r="A25" s="84">
        <v>4</v>
      </c>
      <c r="B25" s="539" t="str">
        <f t="shared" si="0"/>
        <v/>
      </c>
      <c r="C25" s="258"/>
      <c r="D25" s="186"/>
      <c r="E25" s="310"/>
      <c r="F25" s="311"/>
      <c r="G25" s="311"/>
      <c r="H25" s="96"/>
      <c r="I25" s="96"/>
      <c r="J25" s="97"/>
      <c r="K25" s="96"/>
      <c r="L25" s="97"/>
      <c r="M25" s="262" t="str">
        <f t="shared" si="1"/>
        <v/>
      </c>
      <c r="N25" s="263"/>
      <c r="O25" s="98" t="s">
        <v>32</v>
      </c>
      <c r="Q25" s="181"/>
    </row>
    <row r="26" spans="1:17" ht="16.5">
      <c r="A26" s="84">
        <v>5</v>
      </c>
      <c r="B26" s="539" t="str">
        <f t="shared" si="0"/>
        <v/>
      </c>
      <c r="C26" s="258"/>
      <c r="D26" s="186"/>
      <c r="E26" s="310"/>
      <c r="F26" s="311"/>
      <c r="G26" s="311"/>
      <c r="H26" s="96"/>
      <c r="I26" s="96"/>
      <c r="J26" s="97"/>
      <c r="K26" s="96"/>
      <c r="L26" s="97"/>
      <c r="M26" s="262" t="str">
        <f t="shared" si="1"/>
        <v/>
      </c>
      <c r="N26" s="263"/>
      <c r="O26" s="98" t="s">
        <v>32</v>
      </c>
      <c r="Q26" s="181"/>
    </row>
    <row r="27" spans="1:17" ht="16.5">
      <c r="A27" s="84">
        <v>6</v>
      </c>
      <c r="B27" s="539" t="str">
        <f t="shared" si="0"/>
        <v/>
      </c>
      <c r="C27" s="258"/>
      <c r="D27" s="186"/>
      <c r="E27" s="310"/>
      <c r="F27" s="311"/>
      <c r="G27" s="311"/>
      <c r="H27" s="96"/>
      <c r="I27" s="96"/>
      <c r="J27" s="97"/>
      <c r="K27" s="96"/>
      <c r="L27" s="97"/>
      <c r="M27" s="262" t="str">
        <f t="shared" si="1"/>
        <v/>
      </c>
      <c r="N27" s="263"/>
      <c r="O27" s="98" t="s">
        <v>32</v>
      </c>
      <c r="Q27" s="181"/>
    </row>
    <row r="28" spans="1:17" ht="16.5">
      <c r="A28" s="84">
        <v>7</v>
      </c>
      <c r="B28" s="539" t="str">
        <f t="shared" si="0"/>
        <v/>
      </c>
      <c r="C28" s="258"/>
      <c r="D28" s="186"/>
      <c r="E28" s="310"/>
      <c r="F28" s="311"/>
      <c r="G28" s="311"/>
      <c r="H28" s="96"/>
      <c r="I28" s="96"/>
      <c r="J28" s="97"/>
      <c r="K28" s="96"/>
      <c r="L28" s="97"/>
      <c r="M28" s="262" t="str">
        <f t="shared" si="1"/>
        <v/>
      </c>
      <c r="N28" s="263"/>
      <c r="O28" s="98" t="s">
        <v>32</v>
      </c>
      <c r="Q28" s="181"/>
    </row>
    <row r="29" spans="1:17" ht="16.5">
      <c r="A29" s="84">
        <v>8</v>
      </c>
      <c r="B29" s="539" t="str">
        <f t="shared" si="0"/>
        <v/>
      </c>
      <c r="C29" s="258"/>
      <c r="D29" s="186"/>
      <c r="E29" s="310"/>
      <c r="F29" s="311"/>
      <c r="G29" s="311"/>
      <c r="H29" s="96"/>
      <c r="I29" s="96"/>
      <c r="J29" s="97"/>
      <c r="K29" s="96"/>
      <c r="L29" s="97"/>
      <c r="M29" s="262" t="str">
        <f t="shared" si="1"/>
        <v/>
      </c>
      <c r="N29" s="263"/>
      <c r="O29" s="98" t="s">
        <v>32</v>
      </c>
      <c r="Q29" s="181"/>
    </row>
    <row r="30" spans="1:17" ht="16.5">
      <c r="A30" s="84">
        <v>9</v>
      </c>
      <c r="B30" s="539" t="str">
        <f t="shared" si="0"/>
        <v/>
      </c>
      <c r="C30" s="258"/>
      <c r="D30" s="186"/>
      <c r="E30" s="310"/>
      <c r="F30" s="311"/>
      <c r="G30" s="311"/>
      <c r="H30" s="96"/>
      <c r="I30" s="96"/>
      <c r="J30" s="97"/>
      <c r="K30" s="96"/>
      <c r="L30" s="97"/>
      <c r="M30" s="262" t="str">
        <f t="shared" si="1"/>
        <v/>
      </c>
      <c r="N30" s="263"/>
      <c r="O30" s="98" t="s">
        <v>32</v>
      </c>
      <c r="Q30" s="181"/>
    </row>
    <row r="31" spans="1:17" ht="16.5">
      <c r="A31" s="84">
        <v>10</v>
      </c>
      <c r="B31" s="539" t="str">
        <f t="shared" si="0"/>
        <v/>
      </c>
      <c r="C31" s="258"/>
      <c r="D31" s="186"/>
      <c r="E31" s="310"/>
      <c r="F31" s="311"/>
      <c r="G31" s="311"/>
      <c r="H31" s="96"/>
      <c r="I31" s="96"/>
      <c r="J31" s="97"/>
      <c r="K31" s="96"/>
      <c r="L31" s="97"/>
      <c r="M31" s="262" t="str">
        <f t="shared" si="1"/>
        <v/>
      </c>
      <c r="N31" s="263"/>
      <c r="O31" s="98" t="s">
        <v>32</v>
      </c>
      <c r="Q31" s="181"/>
    </row>
    <row r="32" spans="1:17" ht="16.5">
      <c r="A32" s="84">
        <v>11</v>
      </c>
      <c r="B32" s="539" t="str">
        <f t="shared" si="0"/>
        <v/>
      </c>
      <c r="C32" s="258"/>
      <c r="D32" s="186"/>
      <c r="E32" s="310"/>
      <c r="F32" s="311"/>
      <c r="G32" s="311"/>
      <c r="H32" s="96"/>
      <c r="I32" s="96"/>
      <c r="J32" s="97"/>
      <c r="K32" s="96"/>
      <c r="L32" s="97"/>
      <c r="M32" s="262" t="str">
        <f t="shared" si="1"/>
        <v/>
      </c>
      <c r="N32" s="263"/>
      <c r="O32" s="98" t="s">
        <v>32</v>
      </c>
      <c r="Q32" s="181"/>
    </row>
    <row r="33" spans="1:17" ht="16.5">
      <c r="A33" s="84">
        <v>12</v>
      </c>
      <c r="B33" s="539" t="str">
        <f t="shared" si="0"/>
        <v/>
      </c>
      <c r="C33" s="258"/>
      <c r="D33" s="186"/>
      <c r="E33" s="310"/>
      <c r="F33" s="311"/>
      <c r="G33" s="311"/>
      <c r="H33" s="96"/>
      <c r="I33" s="96"/>
      <c r="J33" s="97"/>
      <c r="K33" s="96"/>
      <c r="L33" s="97"/>
      <c r="M33" s="262" t="str">
        <f t="shared" si="1"/>
        <v/>
      </c>
      <c r="N33" s="263"/>
      <c r="O33" s="98" t="s">
        <v>32</v>
      </c>
      <c r="Q33" s="181"/>
    </row>
    <row r="34" spans="1:17" ht="16.5">
      <c r="A34" s="84">
        <v>13</v>
      </c>
      <c r="B34" s="539" t="str">
        <f t="shared" si="0"/>
        <v/>
      </c>
      <c r="C34" s="258"/>
      <c r="D34" s="186"/>
      <c r="E34" s="310"/>
      <c r="F34" s="311"/>
      <c r="G34" s="311"/>
      <c r="H34" s="96"/>
      <c r="I34" s="96"/>
      <c r="J34" s="97"/>
      <c r="K34" s="96"/>
      <c r="L34" s="97"/>
      <c r="M34" s="262" t="str">
        <f t="shared" si="1"/>
        <v/>
      </c>
      <c r="N34" s="263"/>
      <c r="O34" s="98" t="s">
        <v>32</v>
      </c>
      <c r="Q34" s="181"/>
    </row>
    <row r="35" spans="1:17" ht="16.5">
      <c r="A35" s="84">
        <v>14</v>
      </c>
      <c r="B35" s="539" t="str">
        <f t="shared" si="0"/>
        <v/>
      </c>
      <c r="C35" s="258"/>
      <c r="D35" s="186"/>
      <c r="E35" s="310"/>
      <c r="F35" s="311"/>
      <c r="G35" s="311"/>
      <c r="H35" s="96"/>
      <c r="I35" s="96"/>
      <c r="J35" s="97"/>
      <c r="K35" s="96"/>
      <c r="L35" s="97"/>
      <c r="M35" s="262" t="str">
        <f t="shared" si="1"/>
        <v/>
      </c>
      <c r="N35" s="263"/>
      <c r="O35" s="98" t="s">
        <v>32</v>
      </c>
      <c r="Q35" s="181"/>
    </row>
    <row r="36" spans="1:17" ht="16.5">
      <c r="A36" s="84">
        <v>15</v>
      </c>
      <c r="B36" s="539" t="str">
        <f t="shared" si="0"/>
        <v/>
      </c>
      <c r="C36" s="258"/>
      <c r="D36" s="186"/>
      <c r="E36" s="310"/>
      <c r="F36" s="311"/>
      <c r="G36" s="311"/>
      <c r="H36" s="96"/>
      <c r="I36" s="96"/>
      <c r="J36" s="97"/>
      <c r="K36" s="96"/>
      <c r="L36" s="97"/>
      <c r="M36" s="262" t="str">
        <f t="shared" si="1"/>
        <v/>
      </c>
      <c r="N36" s="263"/>
      <c r="O36" s="98" t="s">
        <v>32</v>
      </c>
      <c r="Q36" s="181"/>
    </row>
    <row r="37" spans="1:17" ht="16.5">
      <c r="A37" s="84">
        <v>16</v>
      </c>
      <c r="B37" s="539" t="str">
        <f t="shared" si="0"/>
        <v/>
      </c>
      <c r="C37" s="258"/>
      <c r="D37" s="186"/>
      <c r="E37" s="310"/>
      <c r="F37" s="311"/>
      <c r="G37" s="311"/>
      <c r="H37" s="96"/>
      <c r="I37" s="96"/>
      <c r="J37" s="97"/>
      <c r="K37" s="96"/>
      <c r="L37" s="97"/>
      <c r="M37" s="262" t="str">
        <f t="shared" si="1"/>
        <v/>
      </c>
      <c r="N37" s="263"/>
      <c r="O37" s="98" t="s">
        <v>32</v>
      </c>
      <c r="Q37" s="181"/>
    </row>
    <row r="38" spans="1:17" ht="16.5">
      <c r="A38" s="84">
        <v>17</v>
      </c>
      <c r="B38" s="539" t="str">
        <f t="shared" si="0"/>
        <v/>
      </c>
      <c r="C38" s="258"/>
      <c r="D38" s="186"/>
      <c r="E38" s="310"/>
      <c r="F38" s="311"/>
      <c r="G38" s="311"/>
      <c r="H38" s="96"/>
      <c r="I38" s="96"/>
      <c r="J38" s="97"/>
      <c r="K38" s="96"/>
      <c r="L38" s="97"/>
      <c r="M38" s="262" t="str">
        <f t="shared" si="1"/>
        <v/>
      </c>
      <c r="N38" s="263"/>
      <c r="O38" s="98" t="s">
        <v>32</v>
      </c>
      <c r="Q38" s="181"/>
    </row>
    <row r="39" spans="1:17" ht="16.5">
      <c r="A39" s="84">
        <v>18</v>
      </c>
      <c r="B39" s="539" t="str">
        <f t="shared" si="0"/>
        <v/>
      </c>
      <c r="C39" s="258"/>
      <c r="D39" s="186"/>
      <c r="E39" s="310"/>
      <c r="F39" s="311"/>
      <c r="G39" s="311"/>
      <c r="H39" s="96"/>
      <c r="I39" s="96"/>
      <c r="J39" s="97"/>
      <c r="K39" s="96"/>
      <c r="L39" s="97"/>
      <c r="M39" s="262" t="str">
        <f t="shared" si="1"/>
        <v/>
      </c>
      <c r="N39" s="263"/>
      <c r="O39" s="98" t="s">
        <v>32</v>
      </c>
      <c r="Q39" s="181"/>
    </row>
    <row r="40" spans="1:17" ht="16.5">
      <c r="A40" s="84">
        <v>19</v>
      </c>
      <c r="B40" s="539" t="str">
        <f t="shared" si="0"/>
        <v/>
      </c>
      <c r="C40" s="258"/>
      <c r="D40" s="186"/>
      <c r="E40" s="310"/>
      <c r="F40" s="311"/>
      <c r="G40" s="311"/>
      <c r="H40" s="96"/>
      <c r="I40" s="96"/>
      <c r="J40" s="97"/>
      <c r="K40" s="96"/>
      <c r="L40" s="97"/>
      <c r="M40" s="262" t="str">
        <f t="shared" si="1"/>
        <v/>
      </c>
      <c r="N40" s="263"/>
      <c r="O40" s="98" t="s">
        <v>32</v>
      </c>
      <c r="Q40" s="181"/>
    </row>
    <row r="41" spans="1:17" ht="16.5">
      <c r="A41" s="84">
        <v>20</v>
      </c>
      <c r="B41" s="539" t="str">
        <f t="shared" si="0"/>
        <v/>
      </c>
      <c r="C41" s="258"/>
      <c r="D41" s="186"/>
      <c r="E41" s="310"/>
      <c r="F41" s="311"/>
      <c r="G41" s="311"/>
      <c r="H41" s="96"/>
      <c r="I41" s="96"/>
      <c r="J41" s="97"/>
      <c r="K41" s="96"/>
      <c r="L41" s="97"/>
      <c r="M41" s="262" t="str">
        <f t="shared" si="1"/>
        <v/>
      </c>
      <c r="N41" s="263"/>
      <c r="O41" s="98" t="s">
        <v>32</v>
      </c>
      <c r="Q41" s="181"/>
    </row>
    <row r="42" spans="1:17" ht="16.5">
      <c r="A42" s="84">
        <v>21</v>
      </c>
      <c r="B42" s="539" t="str">
        <f t="shared" si="0"/>
        <v/>
      </c>
      <c r="C42" s="258"/>
      <c r="D42" s="186"/>
      <c r="E42" s="310"/>
      <c r="F42" s="311"/>
      <c r="G42" s="311"/>
      <c r="H42" s="96"/>
      <c r="I42" s="96"/>
      <c r="J42" s="97"/>
      <c r="K42" s="96"/>
      <c r="L42" s="97"/>
      <c r="M42" s="262" t="str">
        <f t="shared" si="1"/>
        <v/>
      </c>
      <c r="N42" s="263"/>
      <c r="O42" s="98" t="s">
        <v>32</v>
      </c>
      <c r="Q42" s="181"/>
    </row>
    <row r="43" spans="1:17" ht="16.5">
      <c r="A43" s="84">
        <v>22</v>
      </c>
      <c r="B43" s="539" t="str">
        <f t="shared" si="0"/>
        <v/>
      </c>
      <c r="C43" s="258"/>
      <c r="D43" s="186"/>
      <c r="E43" s="310"/>
      <c r="F43" s="311"/>
      <c r="G43" s="311"/>
      <c r="H43" s="96"/>
      <c r="I43" s="96"/>
      <c r="J43" s="97"/>
      <c r="K43" s="96"/>
      <c r="L43" s="97"/>
      <c r="M43" s="262" t="str">
        <f t="shared" si="1"/>
        <v/>
      </c>
      <c r="N43" s="263"/>
      <c r="O43" s="98" t="s">
        <v>32</v>
      </c>
      <c r="Q43" s="181"/>
    </row>
    <row r="44" spans="1:17" ht="16.5">
      <c r="A44" s="84">
        <v>23</v>
      </c>
      <c r="B44" s="539" t="str">
        <f t="shared" si="0"/>
        <v/>
      </c>
      <c r="C44" s="258"/>
      <c r="D44" s="186"/>
      <c r="E44" s="310"/>
      <c r="F44" s="311"/>
      <c r="G44" s="311"/>
      <c r="H44" s="96"/>
      <c r="I44" s="96"/>
      <c r="J44" s="97"/>
      <c r="K44" s="96"/>
      <c r="L44" s="97"/>
      <c r="M44" s="262" t="str">
        <f t="shared" si="1"/>
        <v/>
      </c>
      <c r="N44" s="263"/>
      <c r="O44" s="98" t="s">
        <v>32</v>
      </c>
      <c r="Q44" s="181"/>
    </row>
    <row r="45" spans="1:17" ht="16.5">
      <c r="A45" s="84">
        <v>24</v>
      </c>
      <c r="B45" s="539" t="str">
        <f t="shared" si="0"/>
        <v/>
      </c>
      <c r="C45" s="258"/>
      <c r="D45" s="186"/>
      <c r="E45" s="310"/>
      <c r="F45" s="311"/>
      <c r="G45" s="311"/>
      <c r="H45" s="96"/>
      <c r="I45" s="96"/>
      <c r="J45" s="97"/>
      <c r="K45" s="96"/>
      <c r="L45" s="97"/>
      <c r="M45" s="262" t="str">
        <f t="shared" si="1"/>
        <v/>
      </c>
      <c r="N45" s="263"/>
      <c r="O45" s="98" t="s">
        <v>32</v>
      </c>
      <c r="Q45" s="181"/>
    </row>
    <row r="46" spans="1:17" ht="16.5">
      <c r="A46" s="84">
        <v>25</v>
      </c>
      <c r="B46" s="539" t="str">
        <f t="shared" si="0"/>
        <v/>
      </c>
      <c r="C46" s="258"/>
      <c r="D46" s="186"/>
      <c r="E46" s="310"/>
      <c r="F46" s="311"/>
      <c r="G46" s="311"/>
      <c r="H46" s="96"/>
      <c r="I46" s="96"/>
      <c r="J46" s="97"/>
      <c r="K46" s="96"/>
      <c r="L46" s="97"/>
      <c r="M46" s="262" t="str">
        <f t="shared" si="1"/>
        <v/>
      </c>
      <c r="N46" s="263"/>
      <c r="O46" s="98" t="s">
        <v>32</v>
      </c>
      <c r="Q46" s="181"/>
    </row>
    <row r="47" spans="1:17" ht="16.5">
      <c r="A47" s="84">
        <v>26</v>
      </c>
      <c r="B47" s="539" t="str">
        <f t="shared" si="0"/>
        <v/>
      </c>
      <c r="C47" s="258"/>
      <c r="D47" s="186"/>
      <c r="E47" s="310"/>
      <c r="F47" s="311"/>
      <c r="G47" s="311"/>
      <c r="H47" s="96"/>
      <c r="I47" s="96"/>
      <c r="J47" s="97"/>
      <c r="K47" s="96"/>
      <c r="L47" s="97"/>
      <c r="M47" s="262" t="str">
        <f t="shared" si="1"/>
        <v/>
      </c>
      <c r="N47" s="263"/>
      <c r="O47" s="98" t="s">
        <v>32</v>
      </c>
      <c r="Q47" s="181"/>
    </row>
    <row r="48" spans="1:17" ht="16.5">
      <c r="A48" s="84">
        <v>27</v>
      </c>
      <c r="B48" s="539" t="str">
        <f t="shared" si="0"/>
        <v/>
      </c>
      <c r="C48" s="258"/>
      <c r="D48" s="186"/>
      <c r="E48" s="310"/>
      <c r="F48" s="311"/>
      <c r="G48" s="311"/>
      <c r="H48" s="96"/>
      <c r="I48" s="96"/>
      <c r="J48" s="97"/>
      <c r="K48" s="96"/>
      <c r="L48" s="97"/>
      <c r="M48" s="262" t="str">
        <f t="shared" si="1"/>
        <v/>
      </c>
      <c r="N48" s="263"/>
      <c r="O48" s="98" t="s">
        <v>32</v>
      </c>
      <c r="Q48" s="181"/>
    </row>
    <row r="49" spans="1:17" ht="16.5">
      <c r="A49" s="84">
        <v>28</v>
      </c>
      <c r="B49" s="539" t="str">
        <f t="shared" si="0"/>
        <v/>
      </c>
      <c r="C49" s="258"/>
      <c r="D49" s="186"/>
      <c r="E49" s="310"/>
      <c r="F49" s="311"/>
      <c r="G49" s="311"/>
      <c r="H49" s="96"/>
      <c r="I49" s="96"/>
      <c r="J49" s="97"/>
      <c r="K49" s="96"/>
      <c r="L49" s="97"/>
      <c r="M49" s="262" t="str">
        <f t="shared" si="1"/>
        <v/>
      </c>
      <c r="N49" s="263"/>
      <c r="O49" s="98" t="s">
        <v>32</v>
      </c>
      <c r="Q49" s="181"/>
    </row>
    <row r="50" spans="1:17" ht="16.5">
      <c r="A50" s="84">
        <v>29</v>
      </c>
      <c r="B50" s="539" t="str">
        <f t="shared" si="0"/>
        <v/>
      </c>
      <c r="C50" s="258"/>
      <c r="D50" s="186"/>
      <c r="E50" s="310"/>
      <c r="F50" s="311"/>
      <c r="G50" s="311"/>
      <c r="H50" s="96"/>
      <c r="I50" s="96"/>
      <c r="J50" s="97"/>
      <c r="K50" s="96"/>
      <c r="L50" s="97"/>
      <c r="M50" s="262" t="str">
        <f t="shared" si="1"/>
        <v/>
      </c>
      <c r="N50" s="263"/>
      <c r="O50" s="98" t="s">
        <v>32</v>
      </c>
      <c r="Q50" s="181"/>
    </row>
    <row r="51" spans="1:17" ht="16.5">
      <c r="A51" s="84">
        <v>30</v>
      </c>
      <c r="B51" s="539" t="str">
        <f t="shared" si="0"/>
        <v/>
      </c>
      <c r="C51" s="264"/>
      <c r="D51" s="265"/>
      <c r="E51" s="312"/>
      <c r="F51" s="313"/>
      <c r="G51" s="313"/>
      <c r="H51" s="99"/>
      <c r="I51" s="99"/>
      <c r="J51" s="100"/>
      <c r="K51" s="99"/>
      <c r="L51" s="100"/>
      <c r="M51" s="266" t="str">
        <f>IF(ISNUMBER(H51),(PRODUCT(H51,I51,K51)),"")</f>
        <v/>
      </c>
      <c r="N51" s="267"/>
      <c r="O51" s="101" t="s">
        <v>32</v>
      </c>
      <c r="Q51" s="181"/>
    </row>
    <row r="52" spans="1:17" ht="16.5">
      <c r="B52" s="539" t="s">
        <v>537</v>
      </c>
      <c r="C52" s="250"/>
      <c r="D52" s="250" t="s">
        <v>257</v>
      </c>
      <c r="E52" s="531" t="s">
        <v>257</v>
      </c>
      <c r="F52" s="410"/>
      <c r="G52" s="409"/>
      <c r="H52" s="411"/>
      <c r="I52" s="254"/>
      <c r="J52" s="253"/>
      <c r="K52" s="254"/>
      <c r="L52" s="253"/>
      <c r="M52" s="254"/>
      <c r="N52" s="255"/>
      <c r="O52" s="256"/>
      <c r="Q52" s="268" t="s">
        <v>118</v>
      </c>
    </row>
    <row r="53" spans="1:17" ht="16.5">
      <c r="A53" s="84">
        <v>1</v>
      </c>
      <c r="B53" s="539" t="s">
        <v>620</v>
      </c>
      <c r="C53" s="258"/>
      <c r="D53" s="186"/>
      <c r="E53" s="308"/>
      <c r="F53" s="309"/>
      <c r="G53" s="309"/>
      <c r="H53" s="93"/>
      <c r="I53" s="93"/>
      <c r="J53" s="94"/>
      <c r="K53" s="93"/>
      <c r="L53" s="94"/>
      <c r="M53" s="259" t="str">
        <f>IF(ISNUMBER(H53),(PRODUCT(H53,I53,K53)),"")</f>
        <v/>
      </c>
      <c r="N53" s="260">
        <f>ROUNDDOWN(SUM(M53:M82)/1000,0)</f>
        <v>0</v>
      </c>
      <c r="O53" s="95" t="s">
        <v>32</v>
      </c>
      <c r="Q53" s="261">
        <f>ROUNDDOWN(SUMIF(O53:O82,"課税対象外",M53:M82)/1000,0)</f>
        <v>0</v>
      </c>
    </row>
    <row r="54" spans="1:17" ht="16.5">
      <c r="A54" s="84">
        <v>2</v>
      </c>
      <c r="B54" s="539" t="str">
        <f t="shared" ref="B54:B82" si="2">IF(H54="","",".")</f>
        <v/>
      </c>
      <c r="C54" s="258"/>
      <c r="D54" s="186"/>
      <c r="E54" s="310"/>
      <c r="F54" s="311"/>
      <c r="G54" s="311"/>
      <c r="H54" s="96"/>
      <c r="I54" s="96"/>
      <c r="J54" s="97"/>
      <c r="K54" s="96"/>
      <c r="L54" s="97"/>
      <c r="M54" s="262" t="str">
        <f>IF(ISNUMBER(H54),(PRODUCT(H54,I54,K54)),"")</f>
        <v/>
      </c>
      <c r="N54" s="263"/>
      <c r="O54" s="98" t="s">
        <v>32</v>
      </c>
      <c r="Q54" s="181"/>
    </row>
    <row r="55" spans="1:17" ht="16.5">
      <c r="A55" s="84">
        <v>3</v>
      </c>
      <c r="B55" s="539" t="str">
        <f t="shared" si="2"/>
        <v/>
      </c>
      <c r="C55" s="258"/>
      <c r="D55" s="186"/>
      <c r="E55" s="310"/>
      <c r="F55" s="311"/>
      <c r="G55" s="311"/>
      <c r="H55" s="96"/>
      <c r="I55" s="96"/>
      <c r="J55" s="97"/>
      <c r="K55" s="96"/>
      <c r="L55" s="97"/>
      <c r="M55" s="262" t="str">
        <f t="shared" ref="M55:M81" si="3">IF(ISNUMBER(H55),(PRODUCT(H55,I55,K55)),"")</f>
        <v/>
      </c>
      <c r="N55" s="263"/>
      <c r="O55" s="98" t="s">
        <v>32</v>
      </c>
      <c r="Q55" s="181"/>
    </row>
    <row r="56" spans="1:17" ht="16.5">
      <c r="A56" s="84">
        <v>4</v>
      </c>
      <c r="B56" s="539" t="str">
        <f t="shared" si="2"/>
        <v/>
      </c>
      <c r="C56" s="258"/>
      <c r="D56" s="186"/>
      <c r="E56" s="310"/>
      <c r="F56" s="311"/>
      <c r="G56" s="311"/>
      <c r="H56" s="96"/>
      <c r="I56" s="96"/>
      <c r="J56" s="97"/>
      <c r="K56" s="96"/>
      <c r="L56" s="97"/>
      <c r="M56" s="262" t="str">
        <f t="shared" si="3"/>
        <v/>
      </c>
      <c r="N56" s="263"/>
      <c r="O56" s="98" t="s">
        <v>32</v>
      </c>
      <c r="Q56" s="181"/>
    </row>
    <row r="57" spans="1:17" ht="16.5">
      <c r="A57" s="84">
        <v>5</v>
      </c>
      <c r="B57" s="539" t="str">
        <f t="shared" si="2"/>
        <v/>
      </c>
      <c r="C57" s="258"/>
      <c r="D57" s="186"/>
      <c r="E57" s="310"/>
      <c r="F57" s="311"/>
      <c r="G57" s="311"/>
      <c r="H57" s="96"/>
      <c r="I57" s="96"/>
      <c r="J57" s="97"/>
      <c r="K57" s="96"/>
      <c r="L57" s="97"/>
      <c r="M57" s="262" t="str">
        <f t="shared" si="3"/>
        <v/>
      </c>
      <c r="N57" s="263"/>
      <c r="O57" s="98" t="s">
        <v>32</v>
      </c>
      <c r="Q57" s="181"/>
    </row>
    <row r="58" spans="1:17" ht="16.5">
      <c r="A58" s="84">
        <v>6</v>
      </c>
      <c r="B58" s="539" t="str">
        <f t="shared" si="2"/>
        <v/>
      </c>
      <c r="C58" s="258"/>
      <c r="D58" s="186"/>
      <c r="E58" s="310"/>
      <c r="F58" s="311"/>
      <c r="G58" s="311"/>
      <c r="H58" s="96"/>
      <c r="I58" s="96"/>
      <c r="J58" s="97"/>
      <c r="K58" s="96"/>
      <c r="L58" s="97"/>
      <c r="M58" s="262" t="str">
        <f t="shared" si="3"/>
        <v/>
      </c>
      <c r="N58" s="263"/>
      <c r="O58" s="98" t="s">
        <v>32</v>
      </c>
      <c r="Q58" s="181"/>
    </row>
    <row r="59" spans="1:17" ht="16.5">
      <c r="A59" s="84">
        <v>7</v>
      </c>
      <c r="B59" s="539" t="str">
        <f t="shared" si="2"/>
        <v/>
      </c>
      <c r="C59" s="258"/>
      <c r="D59" s="186"/>
      <c r="E59" s="310"/>
      <c r="F59" s="311"/>
      <c r="G59" s="311"/>
      <c r="H59" s="96"/>
      <c r="I59" s="96"/>
      <c r="J59" s="97"/>
      <c r="K59" s="96"/>
      <c r="L59" s="97"/>
      <c r="M59" s="262" t="str">
        <f t="shared" si="3"/>
        <v/>
      </c>
      <c r="N59" s="263"/>
      <c r="O59" s="98" t="s">
        <v>32</v>
      </c>
      <c r="Q59" s="181"/>
    </row>
    <row r="60" spans="1:17" ht="16.5">
      <c r="A60" s="84">
        <v>8</v>
      </c>
      <c r="B60" s="539" t="str">
        <f t="shared" si="2"/>
        <v/>
      </c>
      <c r="C60" s="258"/>
      <c r="D60" s="186"/>
      <c r="E60" s="310"/>
      <c r="F60" s="311"/>
      <c r="G60" s="311"/>
      <c r="H60" s="96"/>
      <c r="I60" s="96"/>
      <c r="J60" s="97"/>
      <c r="K60" s="96"/>
      <c r="L60" s="97"/>
      <c r="M60" s="262" t="str">
        <f t="shared" si="3"/>
        <v/>
      </c>
      <c r="N60" s="263"/>
      <c r="O60" s="98" t="s">
        <v>32</v>
      </c>
      <c r="Q60" s="181"/>
    </row>
    <row r="61" spans="1:17" ht="16.5">
      <c r="A61" s="84">
        <v>9</v>
      </c>
      <c r="B61" s="539" t="str">
        <f t="shared" si="2"/>
        <v/>
      </c>
      <c r="C61" s="258"/>
      <c r="D61" s="186"/>
      <c r="E61" s="310"/>
      <c r="F61" s="311"/>
      <c r="G61" s="311"/>
      <c r="H61" s="96"/>
      <c r="I61" s="96"/>
      <c r="J61" s="97"/>
      <c r="K61" s="96"/>
      <c r="L61" s="97"/>
      <c r="M61" s="262" t="str">
        <f t="shared" si="3"/>
        <v/>
      </c>
      <c r="N61" s="263"/>
      <c r="O61" s="98" t="s">
        <v>32</v>
      </c>
      <c r="Q61" s="181"/>
    </row>
    <row r="62" spans="1:17" ht="16.5">
      <c r="A62" s="84">
        <v>10</v>
      </c>
      <c r="B62" s="539" t="str">
        <f t="shared" si="2"/>
        <v/>
      </c>
      <c r="C62" s="258"/>
      <c r="D62" s="186"/>
      <c r="E62" s="310"/>
      <c r="F62" s="311"/>
      <c r="G62" s="311"/>
      <c r="H62" s="96"/>
      <c r="I62" s="96"/>
      <c r="J62" s="97"/>
      <c r="K62" s="96"/>
      <c r="L62" s="97"/>
      <c r="M62" s="262" t="str">
        <f t="shared" si="3"/>
        <v/>
      </c>
      <c r="N62" s="263"/>
      <c r="O62" s="98" t="s">
        <v>32</v>
      </c>
      <c r="Q62" s="181"/>
    </row>
    <row r="63" spans="1:17" ht="16.5">
      <c r="A63" s="84">
        <v>11</v>
      </c>
      <c r="B63" s="539" t="str">
        <f t="shared" si="2"/>
        <v/>
      </c>
      <c r="C63" s="258"/>
      <c r="D63" s="186"/>
      <c r="E63" s="310"/>
      <c r="F63" s="311"/>
      <c r="G63" s="311"/>
      <c r="H63" s="96"/>
      <c r="I63" s="96"/>
      <c r="J63" s="97"/>
      <c r="K63" s="96"/>
      <c r="L63" s="97"/>
      <c r="M63" s="262" t="str">
        <f t="shared" si="3"/>
        <v/>
      </c>
      <c r="N63" s="263"/>
      <c r="O63" s="98" t="s">
        <v>32</v>
      </c>
      <c r="Q63" s="181"/>
    </row>
    <row r="64" spans="1:17" ht="16.5">
      <c r="A64" s="84">
        <v>12</v>
      </c>
      <c r="B64" s="539" t="str">
        <f t="shared" si="2"/>
        <v/>
      </c>
      <c r="C64" s="258"/>
      <c r="D64" s="186"/>
      <c r="E64" s="310"/>
      <c r="F64" s="311"/>
      <c r="G64" s="311"/>
      <c r="H64" s="96"/>
      <c r="I64" s="96"/>
      <c r="J64" s="97"/>
      <c r="K64" s="96"/>
      <c r="L64" s="97"/>
      <c r="M64" s="262" t="str">
        <f t="shared" si="3"/>
        <v/>
      </c>
      <c r="N64" s="263"/>
      <c r="O64" s="98" t="s">
        <v>32</v>
      </c>
      <c r="Q64" s="181"/>
    </row>
    <row r="65" spans="1:17" ht="16.5">
      <c r="A65" s="84">
        <v>13</v>
      </c>
      <c r="B65" s="539" t="str">
        <f t="shared" si="2"/>
        <v/>
      </c>
      <c r="C65" s="258"/>
      <c r="D65" s="186"/>
      <c r="E65" s="310"/>
      <c r="F65" s="311"/>
      <c r="G65" s="311"/>
      <c r="H65" s="96"/>
      <c r="I65" s="96"/>
      <c r="J65" s="97"/>
      <c r="K65" s="96"/>
      <c r="L65" s="97"/>
      <c r="M65" s="262" t="str">
        <f t="shared" si="3"/>
        <v/>
      </c>
      <c r="N65" s="263"/>
      <c r="O65" s="98" t="s">
        <v>32</v>
      </c>
      <c r="Q65" s="181"/>
    </row>
    <row r="66" spans="1:17" ht="16.5">
      <c r="A66" s="84">
        <v>14</v>
      </c>
      <c r="B66" s="539" t="str">
        <f t="shared" si="2"/>
        <v/>
      </c>
      <c r="C66" s="258"/>
      <c r="D66" s="186"/>
      <c r="E66" s="310"/>
      <c r="F66" s="311"/>
      <c r="G66" s="311"/>
      <c r="H66" s="96"/>
      <c r="I66" s="96"/>
      <c r="J66" s="97"/>
      <c r="K66" s="96"/>
      <c r="L66" s="97"/>
      <c r="M66" s="262" t="str">
        <f t="shared" si="3"/>
        <v/>
      </c>
      <c r="N66" s="263"/>
      <c r="O66" s="98" t="s">
        <v>32</v>
      </c>
      <c r="Q66" s="181"/>
    </row>
    <row r="67" spans="1:17" ht="16.5">
      <c r="A67" s="84">
        <v>15</v>
      </c>
      <c r="B67" s="539" t="str">
        <f t="shared" si="2"/>
        <v/>
      </c>
      <c r="C67" s="258"/>
      <c r="D67" s="186"/>
      <c r="E67" s="310"/>
      <c r="F67" s="311"/>
      <c r="G67" s="311"/>
      <c r="H67" s="96"/>
      <c r="I67" s="96"/>
      <c r="J67" s="97"/>
      <c r="K67" s="96"/>
      <c r="L67" s="97"/>
      <c r="M67" s="262" t="str">
        <f t="shared" si="3"/>
        <v/>
      </c>
      <c r="N67" s="263"/>
      <c r="O67" s="98" t="s">
        <v>32</v>
      </c>
      <c r="Q67" s="181"/>
    </row>
    <row r="68" spans="1:17" ht="16.5">
      <c r="A68" s="84">
        <v>16</v>
      </c>
      <c r="B68" s="539" t="str">
        <f t="shared" si="2"/>
        <v/>
      </c>
      <c r="C68" s="258"/>
      <c r="D68" s="186"/>
      <c r="E68" s="310"/>
      <c r="F68" s="311"/>
      <c r="G68" s="311"/>
      <c r="H68" s="96"/>
      <c r="I68" s="96"/>
      <c r="J68" s="97"/>
      <c r="K68" s="96"/>
      <c r="L68" s="97"/>
      <c r="M68" s="262" t="str">
        <f t="shared" si="3"/>
        <v/>
      </c>
      <c r="N68" s="263"/>
      <c r="O68" s="98" t="s">
        <v>32</v>
      </c>
      <c r="Q68" s="181"/>
    </row>
    <row r="69" spans="1:17" ht="16.5">
      <c r="A69" s="84">
        <v>17</v>
      </c>
      <c r="B69" s="539" t="str">
        <f t="shared" si="2"/>
        <v/>
      </c>
      <c r="C69" s="258"/>
      <c r="D69" s="186"/>
      <c r="E69" s="310"/>
      <c r="F69" s="311"/>
      <c r="G69" s="311"/>
      <c r="H69" s="96"/>
      <c r="I69" s="96"/>
      <c r="J69" s="97"/>
      <c r="K69" s="96"/>
      <c r="L69" s="97"/>
      <c r="M69" s="262" t="str">
        <f t="shared" si="3"/>
        <v/>
      </c>
      <c r="N69" s="263"/>
      <c r="O69" s="98" t="s">
        <v>32</v>
      </c>
      <c r="Q69" s="181"/>
    </row>
    <row r="70" spans="1:17" ht="16.5">
      <c r="A70" s="84">
        <v>18</v>
      </c>
      <c r="B70" s="539" t="str">
        <f t="shared" si="2"/>
        <v/>
      </c>
      <c r="C70" s="258"/>
      <c r="D70" s="186"/>
      <c r="E70" s="310"/>
      <c r="F70" s="311"/>
      <c r="G70" s="311"/>
      <c r="H70" s="96"/>
      <c r="I70" s="96"/>
      <c r="J70" s="97"/>
      <c r="K70" s="96"/>
      <c r="L70" s="97"/>
      <c r="M70" s="262" t="str">
        <f t="shared" si="3"/>
        <v/>
      </c>
      <c r="N70" s="263"/>
      <c r="O70" s="98" t="s">
        <v>32</v>
      </c>
      <c r="Q70" s="181"/>
    </row>
    <row r="71" spans="1:17" ht="16.5">
      <c r="A71" s="84">
        <v>19</v>
      </c>
      <c r="B71" s="539" t="str">
        <f t="shared" si="2"/>
        <v/>
      </c>
      <c r="C71" s="258"/>
      <c r="D71" s="186"/>
      <c r="E71" s="310"/>
      <c r="F71" s="311"/>
      <c r="G71" s="311"/>
      <c r="H71" s="96"/>
      <c r="I71" s="96"/>
      <c r="J71" s="97"/>
      <c r="K71" s="96"/>
      <c r="L71" s="97"/>
      <c r="M71" s="262" t="str">
        <f t="shared" si="3"/>
        <v/>
      </c>
      <c r="N71" s="263"/>
      <c r="O71" s="98" t="s">
        <v>32</v>
      </c>
      <c r="Q71" s="181"/>
    </row>
    <row r="72" spans="1:17" ht="16.5">
      <c r="A72" s="84">
        <v>20</v>
      </c>
      <c r="B72" s="539" t="str">
        <f t="shared" si="2"/>
        <v/>
      </c>
      <c r="C72" s="258"/>
      <c r="D72" s="186"/>
      <c r="E72" s="310"/>
      <c r="F72" s="311"/>
      <c r="G72" s="311"/>
      <c r="H72" s="96"/>
      <c r="I72" s="96"/>
      <c r="J72" s="97"/>
      <c r="K72" s="96"/>
      <c r="L72" s="97"/>
      <c r="M72" s="262" t="str">
        <f t="shared" si="3"/>
        <v/>
      </c>
      <c r="N72" s="263"/>
      <c r="O72" s="98" t="s">
        <v>32</v>
      </c>
      <c r="Q72" s="181"/>
    </row>
    <row r="73" spans="1:17" ht="16.5">
      <c r="A73" s="84">
        <v>21</v>
      </c>
      <c r="B73" s="539" t="str">
        <f t="shared" si="2"/>
        <v/>
      </c>
      <c r="C73" s="258"/>
      <c r="D73" s="186"/>
      <c r="E73" s="310"/>
      <c r="F73" s="311"/>
      <c r="G73" s="311"/>
      <c r="H73" s="96"/>
      <c r="I73" s="96"/>
      <c r="J73" s="97"/>
      <c r="K73" s="96"/>
      <c r="L73" s="97"/>
      <c r="M73" s="262" t="str">
        <f t="shared" si="3"/>
        <v/>
      </c>
      <c r="N73" s="263"/>
      <c r="O73" s="98" t="s">
        <v>32</v>
      </c>
      <c r="Q73" s="181"/>
    </row>
    <row r="74" spans="1:17" ht="16.5">
      <c r="A74" s="84">
        <v>22</v>
      </c>
      <c r="B74" s="539" t="str">
        <f t="shared" si="2"/>
        <v/>
      </c>
      <c r="C74" s="258"/>
      <c r="D74" s="186"/>
      <c r="E74" s="310"/>
      <c r="F74" s="311"/>
      <c r="G74" s="311"/>
      <c r="H74" s="96"/>
      <c r="I74" s="96"/>
      <c r="J74" s="97"/>
      <c r="K74" s="96"/>
      <c r="L74" s="97"/>
      <c r="M74" s="262" t="str">
        <f t="shared" si="3"/>
        <v/>
      </c>
      <c r="N74" s="263"/>
      <c r="O74" s="98" t="s">
        <v>32</v>
      </c>
      <c r="Q74" s="181"/>
    </row>
    <row r="75" spans="1:17" ht="16.5">
      <c r="A75" s="84">
        <v>23</v>
      </c>
      <c r="B75" s="539" t="str">
        <f t="shared" si="2"/>
        <v/>
      </c>
      <c r="C75" s="258"/>
      <c r="D75" s="186"/>
      <c r="E75" s="310"/>
      <c r="F75" s="311"/>
      <c r="G75" s="311"/>
      <c r="H75" s="96"/>
      <c r="I75" s="96"/>
      <c r="J75" s="97"/>
      <c r="K75" s="96"/>
      <c r="L75" s="97"/>
      <c r="M75" s="262" t="str">
        <f t="shared" si="3"/>
        <v/>
      </c>
      <c r="N75" s="263"/>
      <c r="O75" s="98" t="s">
        <v>32</v>
      </c>
      <c r="Q75" s="181"/>
    </row>
    <row r="76" spans="1:17" ht="16.5">
      <c r="A76" s="84">
        <v>24</v>
      </c>
      <c r="B76" s="539" t="str">
        <f t="shared" si="2"/>
        <v/>
      </c>
      <c r="C76" s="258"/>
      <c r="D76" s="186"/>
      <c r="E76" s="310"/>
      <c r="F76" s="311"/>
      <c r="G76" s="311"/>
      <c r="H76" s="96"/>
      <c r="I76" s="96"/>
      <c r="J76" s="97"/>
      <c r="K76" s="96"/>
      <c r="L76" s="97"/>
      <c r="M76" s="262" t="str">
        <f t="shared" si="3"/>
        <v/>
      </c>
      <c r="N76" s="263"/>
      <c r="O76" s="98" t="s">
        <v>32</v>
      </c>
      <c r="Q76" s="181"/>
    </row>
    <row r="77" spans="1:17" ht="16.5">
      <c r="A77" s="84">
        <v>25</v>
      </c>
      <c r="B77" s="539" t="str">
        <f t="shared" si="2"/>
        <v/>
      </c>
      <c r="C77" s="258"/>
      <c r="D77" s="186"/>
      <c r="E77" s="310"/>
      <c r="F77" s="311"/>
      <c r="G77" s="311"/>
      <c r="H77" s="96"/>
      <c r="I77" s="96"/>
      <c r="J77" s="97"/>
      <c r="K77" s="96"/>
      <c r="L77" s="97"/>
      <c r="M77" s="262" t="str">
        <f t="shared" si="3"/>
        <v/>
      </c>
      <c r="N77" s="263"/>
      <c r="O77" s="98" t="s">
        <v>32</v>
      </c>
      <c r="Q77" s="181"/>
    </row>
    <row r="78" spans="1:17" ht="16.5">
      <c r="A78" s="84">
        <v>26</v>
      </c>
      <c r="B78" s="539" t="str">
        <f t="shared" si="2"/>
        <v/>
      </c>
      <c r="C78" s="258"/>
      <c r="D78" s="186"/>
      <c r="E78" s="310"/>
      <c r="F78" s="311"/>
      <c r="G78" s="311"/>
      <c r="H78" s="96"/>
      <c r="I78" s="96"/>
      <c r="J78" s="97"/>
      <c r="K78" s="96"/>
      <c r="L78" s="97"/>
      <c r="M78" s="262" t="str">
        <f t="shared" si="3"/>
        <v/>
      </c>
      <c r="N78" s="263"/>
      <c r="O78" s="98" t="s">
        <v>32</v>
      </c>
      <c r="Q78" s="181"/>
    </row>
    <row r="79" spans="1:17" ht="16.5">
      <c r="A79" s="84">
        <v>27</v>
      </c>
      <c r="B79" s="539" t="str">
        <f t="shared" si="2"/>
        <v/>
      </c>
      <c r="C79" s="258"/>
      <c r="D79" s="186"/>
      <c r="E79" s="310"/>
      <c r="F79" s="311"/>
      <c r="G79" s="311"/>
      <c r="H79" s="96"/>
      <c r="I79" s="96"/>
      <c r="J79" s="97"/>
      <c r="K79" s="96"/>
      <c r="L79" s="97"/>
      <c r="M79" s="262" t="str">
        <f t="shared" si="3"/>
        <v/>
      </c>
      <c r="N79" s="263"/>
      <c r="O79" s="98" t="s">
        <v>32</v>
      </c>
      <c r="Q79" s="181"/>
    </row>
    <row r="80" spans="1:17" ht="16.5">
      <c r="A80" s="84">
        <v>28</v>
      </c>
      <c r="B80" s="539" t="str">
        <f t="shared" si="2"/>
        <v/>
      </c>
      <c r="C80" s="258"/>
      <c r="D80" s="186"/>
      <c r="E80" s="310"/>
      <c r="F80" s="311"/>
      <c r="G80" s="311"/>
      <c r="H80" s="96"/>
      <c r="I80" s="96"/>
      <c r="J80" s="97"/>
      <c r="K80" s="96"/>
      <c r="L80" s="97"/>
      <c r="M80" s="262" t="str">
        <f t="shared" si="3"/>
        <v/>
      </c>
      <c r="N80" s="263"/>
      <c r="O80" s="98" t="s">
        <v>32</v>
      </c>
      <c r="Q80" s="181"/>
    </row>
    <row r="81" spans="1:17" ht="16.5">
      <c r="A81" s="84">
        <v>29</v>
      </c>
      <c r="B81" s="539" t="str">
        <f t="shared" si="2"/>
        <v/>
      </c>
      <c r="C81" s="258"/>
      <c r="D81" s="186"/>
      <c r="E81" s="310"/>
      <c r="F81" s="311"/>
      <c r="G81" s="311"/>
      <c r="H81" s="96"/>
      <c r="I81" s="96"/>
      <c r="J81" s="97"/>
      <c r="K81" s="96"/>
      <c r="L81" s="97"/>
      <c r="M81" s="262" t="str">
        <f t="shared" si="3"/>
        <v/>
      </c>
      <c r="N81" s="263"/>
      <c r="O81" s="98" t="s">
        <v>32</v>
      </c>
      <c r="Q81" s="181"/>
    </row>
    <row r="82" spans="1:17" ht="16.5">
      <c r="A82" s="84">
        <v>30</v>
      </c>
      <c r="B82" s="539" t="str">
        <f t="shared" si="2"/>
        <v/>
      </c>
      <c r="C82" s="264"/>
      <c r="D82" s="265"/>
      <c r="E82" s="312"/>
      <c r="F82" s="313"/>
      <c r="G82" s="313"/>
      <c r="H82" s="99"/>
      <c r="I82" s="99"/>
      <c r="J82" s="100"/>
      <c r="K82" s="99"/>
      <c r="L82" s="100"/>
      <c r="M82" s="269" t="str">
        <f>IF(ISNUMBER(H82),(PRODUCT(H82,I82,K82)),"")</f>
        <v/>
      </c>
      <c r="N82" s="267"/>
      <c r="O82" s="101" t="s">
        <v>32</v>
      </c>
      <c r="Q82" s="181"/>
    </row>
    <row r="83" spans="1:17" ht="16.5">
      <c r="B83" s="539" t="s">
        <v>537</v>
      </c>
      <c r="C83" s="250"/>
      <c r="D83" s="250" t="s">
        <v>258</v>
      </c>
      <c r="E83" s="531" t="s">
        <v>258</v>
      </c>
      <c r="F83" s="410"/>
      <c r="G83" s="409"/>
      <c r="H83" s="411"/>
      <c r="I83" s="254"/>
      <c r="J83" s="253"/>
      <c r="K83" s="254"/>
      <c r="L83" s="253"/>
      <c r="M83" s="254"/>
      <c r="N83" s="255"/>
      <c r="O83" s="256"/>
      <c r="Q83" s="268" t="s">
        <v>118</v>
      </c>
    </row>
    <row r="84" spans="1:17" ht="16.5">
      <c r="A84" s="84">
        <v>1</v>
      </c>
      <c r="B84" s="539" t="s">
        <v>620</v>
      </c>
      <c r="C84" s="258"/>
      <c r="D84" s="186"/>
      <c r="E84" s="308"/>
      <c r="F84" s="309"/>
      <c r="G84" s="309"/>
      <c r="H84" s="93"/>
      <c r="I84" s="93"/>
      <c r="J84" s="94"/>
      <c r="K84" s="93"/>
      <c r="L84" s="94"/>
      <c r="M84" s="259" t="str">
        <f>IF(ISNUMBER(H84),(PRODUCT(H84,I84,K84)),"")</f>
        <v/>
      </c>
      <c r="N84" s="260">
        <f>ROUNDDOWN(SUM(M84:M113)/1000,0)</f>
        <v>0</v>
      </c>
      <c r="O84" s="95" t="s">
        <v>32</v>
      </c>
      <c r="Q84" s="261">
        <f>ROUNDDOWN(SUMIF(O84:O113,"課税対象外",M84:M113)/1000,0)</f>
        <v>0</v>
      </c>
    </row>
    <row r="85" spans="1:17" ht="16.5">
      <c r="A85" s="84">
        <v>2</v>
      </c>
      <c r="B85" s="539" t="str">
        <f t="shared" ref="B85:B113" si="4">IF(H85="","",".")</f>
        <v/>
      </c>
      <c r="C85" s="258"/>
      <c r="D85" s="186"/>
      <c r="E85" s="310"/>
      <c r="F85" s="311"/>
      <c r="G85" s="311"/>
      <c r="H85" s="96"/>
      <c r="I85" s="96"/>
      <c r="J85" s="97"/>
      <c r="K85" s="96"/>
      <c r="L85" s="97"/>
      <c r="M85" s="262" t="str">
        <f>IF(ISNUMBER(H85),(PRODUCT(H85,I85,K85)),"")</f>
        <v/>
      </c>
      <c r="N85" s="263"/>
      <c r="O85" s="98" t="s">
        <v>32</v>
      </c>
      <c r="Q85" s="181"/>
    </row>
    <row r="86" spans="1:17" ht="16.5">
      <c r="A86" s="84">
        <v>3</v>
      </c>
      <c r="B86" s="539" t="str">
        <f t="shared" si="4"/>
        <v/>
      </c>
      <c r="C86" s="258"/>
      <c r="D86" s="186"/>
      <c r="E86" s="310"/>
      <c r="F86" s="311"/>
      <c r="G86" s="311"/>
      <c r="H86" s="96"/>
      <c r="I86" s="96"/>
      <c r="J86" s="97"/>
      <c r="K86" s="96"/>
      <c r="L86" s="97"/>
      <c r="M86" s="262" t="str">
        <f t="shared" ref="M86:M112" si="5">IF(ISNUMBER(H86),(PRODUCT(H86,I86,K86)),"")</f>
        <v/>
      </c>
      <c r="N86" s="263"/>
      <c r="O86" s="98" t="s">
        <v>32</v>
      </c>
      <c r="Q86" s="181"/>
    </row>
    <row r="87" spans="1:17" ht="16.5">
      <c r="A87" s="84">
        <v>4</v>
      </c>
      <c r="B87" s="539" t="str">
        <f t="shared" si="4"/>
        <v/>
      </c>
      <c r="C87" s="258"/>
      <c r="D87" s="186"/>
      <c r="E87" s="310"/>
      <c r="F87" s="311"/>
      <c r="G87" s="311"/>
      <c r="H87" s="96"/>
      <c r="I87" s="96"/>
      <c r="J87" s="97"/>
      <c r="K87" s="96"/>
      <c r="L87" s="97"/>
      <c r="M87" s="262" t="str">
        <f t="shared" si="5"/>
        <v/>
      </c>
      <c r="N87" s="263"/>
      <c r="O87" s="98" t="s">
        <v>32</v>
      </c>
      <c r="Q87" s="181"/>
    </row>
    <row r="88" spans="1:17" ht="16.5">
      <c r="A88" s="84">
        <v>5</v>
      </c>
      <c r="B88" s="539" t="str">
        <f t="shared" si="4"/>
        <v/>
      </c>
      <c r="C88" s="258"/>
      <c r="D88" s="186"/>
      <c r="E88" s="310"/>
      <c r="F88" s="311"/>
      <c r="G88" s="311"/>
      <c r="H88" s="96"/>
      <c r="I88" s="96"/>
      <c r="J88" s="97"/>
      <c r="K88" s="96"/>
      <c r="L88" s="97"/>
      <c r="M88" s="262" t="str">
        <f t="shared" si="5"/>
        <v/>
      </c>
      <c r="N88" s="263"/>
      <c r="O88" s="98" t="s">
        <v>32</v>
      </c>
      <c r="Q88" s="181"/>
    </row>
    <row r="89" spans="1:17" ht="16.5">
      <c r="A89" s="84">
        <v>6</v>
      </c>
      <c r="B89" s="539" t="str">
        <f t="shared" si="4"/>
        <v/>
      </c>
      <c r="C89" s="258"/>
      <c r="D89" s="186"/>
      <c r="E89" s="310"/>
      <c r="F89" s="311"/>
      <c r="G89" s="311"/>
      <c r="H89" s="96"/>
      <c r="I89" s="96"/>
      <c r="J89" s="97"/>
      <c r="K89" s="96"/>
      <c r="L89" s="97"/>
      <c r="M89" s="262" t="str">
        <f t="shared" si="5"/>
        <v/>
      </c>
      <c r="N89" s="263"/>
      <c r="O89" s="98" t="s">
        <v>32</v>
      </c>
      <c r="Q89" s="181"/>
    </row>
    <row r="90" spans="1:17" ht="16.5">
      <c r="A90" s="84">
        <v>7</v>
      </c>
      <c r="B90" s="539" t="str">
        <f t="shared" si="4"/>
        <v/>
      </c>
      <c r="C90" s="258"/>
      <c r="D90" s="186"/>
      <c r="E90" s="310"/>
      <c r="F90" s="311"/>
      <c r="G90" s="311"/>
      <c r="H90" s="96"/>
      <c r="I90" s="96"/>
      <c r="J90" s="97"/>
      <c r="K90" s="96"/>
      <c r="L90" s="97"/>
      <c r="M90" s="262" t="str">
        <f t="shared" si="5"/>
        <v/>
      </c>
      <c r="N90" s="263"/>
      <c r="O90" s="98" t="s">
        <v>32</v>
      </c>
      <c r="Q90" s="181"/>
    </row>
    <row r="91" spans="1:17" ht="16.5">
      <c r="A91" s="84">
        <v>8</v>
      </c>
      <c r="B91" s="539" t="str">
        <f t="shared" si="4"/>
        <v/>
      </c>
      <c r="C91" s="258"/>
      <c r="D91" s="186"/>
      <c r="E91" s="310"/>
      <c r="F91" s="311"/>
      <c r="G91" s="311"/>
      <c r="H91" s="96"/>
      <c r="I91" s="96"/>
      <c r="J91" s="97"/>
      <c r="K91" s="96"/>
      <c r="L91" s="97"/>
      <c r="M91" s="262" t="str">
        <f t="shared" si="5"/>
        <v/>
      </c>
      <c r="N91" s="263"/>
      <c r="O91" s="98" t="s">
        <v>32</v>
      </c>
      <c r="Q91" s="181"/>
    </row>
    <row r="92" spans="1:17" ht="16.5">
      <c r="A92" s="84">
        <v>9</v>
      </c>
      <c r="B92" s="539" t="str">
        <f t="shared" si="4"/>
        <v/>
      </c>
      <c r="C92" s="258"/>
      <c r="D92" s="186"/>
      <c r="E92" s="310"/>
      <c r="F92" s="311"/>
      <c r="G92" s="311"/>
      <c r="H92" s="96"/>
      <c r="I92" s="96"/>
      <c r="J92" s="97"/>
      <c r="K92" s="96"/>
      <c r="L92" s="97"/>
      <c r="M92" s="262" t="str">
        <f t="shared" si="5"/>
        <v/>
      </c>
      <c r="N92" s="263"/>
      <c r="O92" s="98" t="s">
        <v>32</v>
      </c>
      <c r="Q92" s="181"/>
    </row>
    <row r="93" spans="1:17" ht="16.5">
      <c r="A93" s="84">
        <v>10</v>
      </c>
      <c r="B93" s="539" t="str">
        <f t="shared" si="4"/>
        <v/>
      </c>
      <c r="C93" s="258"/>
      <c r="D93" s="186"/>
      <c r="E93" s="310"/>
      <c r="F93" s="311"/>
      <c r="G93" s="311"/>
      <c r="H93" s="96"/>
      <c r="I93" s="96"/>
      <c r="J93" s="97"/>
      <c r="K93" s="96"/>
      <c r="L93" s="97"/>
      <c r="M93" s="262" t="str">
        <f t="shared" si="5"/>
        <v/>
      </c>
      <c r="N93" s="263"/>
      <c r="O93" s="98" t="s">
        <v>32</v>
      </c>
      <c r="Q93" s="181"/>
    </row>
    <row r="94" spans="1:17" ht="16.5">
      <c r="A94" s="84">
        <v>11</v>
      </c>
      <c r="B94" s="539" t="str">
        <f t="shared" si="4"/>
        <v/>
      </c>
      <c r="C94" s="258"/>
      <c r="D94" s="186"/>
      <c r="E94" s="310"/>
      <c r="F94" s="311"/>
      <c r="G94" s="311"/>
      <c r="H94" s="96"/>
      <c r="I94" s="96"/>
      <c r="J94" s="97"/>
      <c r="K94" s="96"/>
      <c r="L94" s="97"/>
      <c r="M94" s="262" t="str">
        <f t="shared" si="5"/>
        <v/>
      </c>
      <c r="N94" s="263"/>
      <c r="O94" s="98" t="s">
        <v>32</v>
      </c>
      <c r="Q94" s="181"/>
    </row>
    <row r="95" spans="1:17" ht="16.5">
      <c r="A95" s="84">
        <v>12</v>
      </c>
      <c r="B95" s="539" t="str">
        <f t="shared" si="4"/>
        <v/>
      </c>
      <c r="C95" s="258"/>
      <c r="D95" s="186"/>
      <c r="E95" s="310"/>
      <c r="F95" s="311"/>
      <c r="G95" s="311"/>
      <c r="H95" s="96"/>
      <c r="I95" s="96"/>
      <c r="J95" s="97"/>
      <c r="K95" s="96"/>
      <c r="L95" s="97"/>
      <c r="M95" s="262" t="str">
        <f t="shared" si="5"/>
        <v/>
      </c>
      <c r="N95" s="263"/>
      <c r="O95" s="98" t="s">
        <v>32</v>
      </c>
      <c r="Q95" s="181"/>
    </row>
    <row r="96" spans="1:17" ht="16.5">
      <c r="A96" s="84">
        <v>13</v>
      </c>
      <c r="B96" s="539" t="str">
        <f t="shared" si="4"/>
        <v/>
      </c>
      <c r="C96" s="258"/>
      <c r="D96" s="186"/>
      <c r="E96" s="310"/>
      <c r="F96" s="311"/>
      <c r="G96" s="311"/>
      <c r="H96" s="96"/>
      <c r="I96" s="96"/>
      <c r="J96" s="97"/>
      <c r="K96" s="96"/>
      <c r="L96" s="97"/>
      <c r="M96" s="262" t="str">
        <f t="shared" si="5"/>
        <v/>
      </c>
      <c r="N96" s="263"/>
      <c r="O96" s="98" t="s">
        <v>32</v>
      </c>
      <c r="Q96" s="181"/>
    </row>
    <row r="97" spans="1:17" ht="16.5">
      <c r="A97" s="84">
        <v>14</v>
      </c>
      <c r="B97" s="539" t="str">
        <f t="shared" si="4"/>
        <v/>
      </c>
      <c r="C97" s="258"/>
      <c r="D97" s="186"/>
      <c r="E97" s="310"/>
      <c r="F97" s="311"/>
      <c r="G97" s="311"/>
      <c r="H97" s="96"/>
      <c r="I97" s="96"/>
      <c r="J97" s="97"/>
      <c r="K97" s="96"/>
      <c r="L97" s="97"/>
      <c r="M97" s="262" t="str">
        <f t="shared" si="5"/>
        <v/>
      </c>
      <c r="N97" s="263"/>
      <c r="O97" s="98" t="s">
        <v>32</v>
      </c>
      <c r="Q97" s="181"/>
    </row>
    <row r="98" spans="1:17" ht="16.5">
      <c r="A98" s="84">
        <v>15</v>
      </c>
      <c r="B98" s="539" t="str">
        <f t="shared" si="4"/>
        <v/>
      </c>
      <c r="C98" s="258"/>
      <c r="D98" s="186"/>
      <c r="E98" s="310"/>
      <c r="F98" s="311"/>
      <c r="G98" s="311"/>
      <c r="H98" s="96"/>
      <c r="I98" s="96"/>
      <c r="J98" s="97"/>
      <c r="K98" s="96"/>
      <c r="L98" s="97"/>
      <c r="M98" s="262" t="str">
        <f t="shared" si="5"/>
        <v/>
      </c>
      <c r="N98" s="263"/>
      <c r="O98" s="98" t="s">
        <v>32</v>
      </c>
      <c r="Q98" s="181"/>
    </row>
    <row r="99" spans="1:17" ht="16.5">
      <c r="A99" s="84">
        <v>16</v>
      </c>
      <c r="B99" s="539" t="str">
        <f t="shared" si="4"/>
        <v/>
      </c>
      <c r="C99" s="258"/>
      <c r="D99" s="186"/>
      <c r="E99" s="310"/>
      <c r="F99" s="311"/>
      <c r="G99" s="311"/>
      <c r="H99" s="96"/>
      <c r="I99" s="96"/>
      <c r="J99" s="97"/>
      <c r="K99" s="96"/>
      <c r="L99" s="97"/>
      <c r="M99" s="262" t="str">
        <f t="shared" si="5"/>
        <v/>
      </c>
      <c r="N99" s="263"/>
      <c r="O99" s="98" t="s">
        <v>32</v>
      </c>
      <c r="Q99" s="181"/>
    </row>
    <row r="100" spans="1:17" ht="16.5">
      <c r="A100" s="84">
        <v>17</v>
      </c>
      <c r="B100" s="539" t="str">
        <f t="shared" si="4"/>
        <v/>
      </c>
      <c r="C100" s="258"/>
      <c r="D100" s="186"/>
      <c r="E100" s="310"/>
      <c r="F100" s="311"/>
      <c r="G100" s="311"/>
      <c r="H100" s="96"/>
      <c r="I100" s="96"/>
      <c r="J100" s="97"/>
      <c r="K100" s="96"/>
      <c r="L100" s="97"/>
      <c r="M100" s="262" t="str">
        <f t="shared" si="5"/>
        <v/>
      </c>
      <c r="N100" s="263"/>
      <c r="O100" s="98" t="s">
        <v>32</v>
      </c>
      <c r="Q100" s="181"/>
    </row>
    <row r="101" spans="1:17" ht="16.5">
      <c r="A101" s="84">
        <v>18</v>
      </c>
      <c r="B101" s="539" t="str">
        <f t="shared" si="4"/>
        <v/>
      </c>
      <c r="C101" s="258"/>
      <c r="D101" s="186"/>
      <c r="E101" s="310"/>
      <c r="F101" s="311"/>
      <c r="G101" s="311"/>
      <c r="H101" s="96"/>
      <c r="I101" s="96"/>
      <c r="J101" s="97"/>
      <c r="K101" s="96"/>
      <c r="L101" s="97"/>
      <c r="M101" s="262" t="str">
        <f t="shared" si="5"/>
        <v/>
      </c>
      <c r="N101" s="263"/>
      <c r="O101" s="98" t="s">
        <v>32</v>
      </c>
      <c r="Q101" s="181"/>
    </row>
    <row r="102" spans="1:17" ht="16.5">
      <c r="A102" s="84">
        <v>19</v>
      </c>
      <c r="B102" s="539" t="str">
        <f t="shared" si="4"/>
        <v/>
      </c>
      <c r="C102" s="258"/>
      <c r="D102" s="186"/>
      <c r="E102" s="310"/>
      <c r="F102" s="311"/>
      <c r="G102" s="311"/>
      <c r="H102" s="96"/>
      <c r="I102" s="96"/>
      <c r="J102" s="97"/>
      <c r="K102" s="96"/>
      <c r="L102" s="97"/>
      <c r="M102" s="262" t="str">
        <f t="shared" si="5"/>
        <v/>
      </c>
      <c r="N102" s="263"/>
      <c r="O102" s="98" t="s">
        <v>32</v>
      </c>
      <c r="Q102" s="181"/>
    </row>
    <row r="103" spans="1:17" ht="16.5">
      <c r="A103" s="84">
        <v>20</v>
      </c>
      <c r="B103" s="539" t="str">
        <f t="shared" si="4"/>
        <v/>
      </c>
      <c r="C103" s="258"/>
      <c r="D103" s="186"/>
      <c r="E103" s="310"/>
      <c r="F103" s="311"/>
      <c r="G103" s="311"/>
      <c r="H103" s="96"/>
      <c r="I103" s="96"/>
      <c r="J103" s="97"/>
      <c r="K103" s="96"/>
      <c r="L103" s="97"/>
      <c r="M103" s="262" t="str">
        <f t="shared" si="5"/>
        <v/>
      </c>
      <c r="N103" s="263"/>
      <c r="O103" s="98" t="s">
        <v>32</v>
      </c>
      <c r="Q103" s="181"/>
    </row>
    <row r="104" spans="1:17" ht="16.5">
      <c r="A104" s="84">
        <v>21</v>
      </c>
      <c r="B104" s="539" t="str">
        <f t="shared" si="4"/>
        <v/>
      </c>
      <c r="C104" s="258"/>
      <c r="D104" s="186"/>
      <c r="E104" s="310"/>
      <c r="F104" s="311"/>
      <c r="G104" s="311"/>
      <c r="H104" s="96"/>
      <c r="I104" s="96"/>
      <c r="J104" s="97"/>
      <c r="K104" s="96"/>
      <c r="L104" s="97"/>
      <c r="M104" s="262" t="str">
        <f t="shared" si="5"/>
        <v/>
      </c>
      <c r="N104" s="263"/>
      <c r="O104" s="98" t="s">
        <v>32</v>
      </c>
      <c r="Q104" s="181"/>
    </row>
    <row r="105" spans="1:17" ht="16.5">
      <c r="A105" s="84">
        <v>22</v>
      </c>
      <c r="B105" s="539" t="str">
        <f t="shared" si="4"/>
        <v/>
      </c>
      <c r="C105" s="258"/>
      <c r="D105" s="186"/>
      <c r="E105" s="310"/>
      <c r="F105" s="311"/>
      <c r="G105" s="311"/>
      <c r="H105" s="96"/>
      <c r="I105" s="96"/>
      <c r="J105" s="97"/>
      <c r="K105" s="96"/>
      <c r="L105" s="97"/>
      <c r="M105" s="262" t="str">
        <f t="shared" si="5"/>
        <v/>
      </c>
      <c r="N105" s="263"/>
      <c r="O105" s="98" t="s">
        <v>32</v>
      </c>
      <c r="Q105" s="181"/>
    </row>
    <row r="106" spans="1:17" ht="16.5">
      <c r="A106" s="84">
        <v>23</v>
      </c>
      <c r="B106" s="539" t="str">
        <f t="shared" si="4"/>
        <v/>
      </c>
      <c r="C106" s="258"/>
      <c r="D106" s="186"/>
      <c r="E106" s="310"/>
      <c r="F106" s="311"/>
      <c r="G106" s="311"/>
      <c r="H106" s="96"/>
      <c r="I106" s="96"/>
      <c r="J106" s="97"/>
      <c r="K106" s="96"/>
      <c r="L106" s="97"/>
      <c r="M106" s="262" t="str">
        <f t="shared" si="5"/>
        <v/>
      </c>
      <c r="N106" s="263"/>
      <c r="O106" s="98" t="s">
        <v>32</v>
      </c>
      <c r="Q106" s="181"/>
    </row>
    <row r="107" spans="1:17" ht="16.5">
      <c r="A107" s="84">
        <v>24</v>
      </c>
      <c r="B107" s="539" t="str">
        <f t="shared" si="4"/>
        <v/>
      </c>
      <c r="C107" s="258"/>
      <c r="D107" s="186"/>
      <c r="E107" s="310"/>
      <c r="F107" s="311"/>
      <c r="G107" s="311"/>
      <c r="H107" s="96"/>
      <c r="I107" s="96"/>
      <c r="J107" s="97"/>
      <c r="K107" s="96"/>
      <c r="L107" s="97"/>
      <c r="M107" s="262" t="str">
        <f t="shared" si="5"/>
        <v/>
      </c>
      <c r="N107" s="263"/>
      <c r="O107" s="98" t="s">
        <v>32</v>
      </c>
      <c r="Q107" s="181"/>
    </row>
    <row r="108" spans="1:17" ht="16.5">
      <c r="A108" s="84">
        <v>25</v>
      </c>
      <c r="B108" s="539" t="str">
        <f t="shared" si="4"/>
        <v/>
      </c>
      <c r="C108" s="258"/>
      <c r="D108" s="186"/>
      <c r="E108" s="310"/>
      <c r="F108" s="311"/>
      <c r="G108" s="311"/>
      <c r="H108" s="96"/>
      <c r="I108" s="96"/>
      <c r="J108" s="97"/>
      <c r="K108" s="96"/>
      <c r="L108" s="97"/>
      <c r="M108" s="262" t="str">
        <f t="shared" si="5"/>
        <v/>
      </c>
      <c r="N108" s="263"/>
      <c r="O108" s="98" t="s">
        <v>32</v>
      </c>
      <c r="Q108" s="181"/>
    </row>
    <row r="109" spans="1:17" ht="16.5">
      <c r="A109" s="84">
        <v>26</v>
      </c>
      <c r="B109" s="539" t="str">
        <f t="shared" si="4"/>
        <v/>
      </c>
      <c r="C109" s="258"/>
      <c r="D109" s="186"/>
      <c r="E109" s="310"/>
      <c r="F109" s="311"/>
      <c r="G109" s="311"/>
      <c r="H109" s="96"/>
      <c r="I109" s="96"/>
      <c r="J109" s="97"/>
      <c r="K109" s="96"/>
      <c r="L109" s="97"/>
      <c r="M109" s="262" t="str">
        <f t="shared" si="5"/>
        <v/>
      </c>
      <c r="N109" s="263"/>
      <c r="O109" s="98" t="s">
        <v>32</v>
      </c>
      <c r="Q109" s="181"/>
    </row>
    <row r="110" spans="1:17" ht="16.5">
      <c r="A110" s="84">
        <v>27</v>
      </c>
      <c r="B110" s="539" t="str">
        <f t="shared" si="4"/>
        <v/>
      </c>
      <c r="C110" s="258"/>
      <c r="D110" s="186"/>
      <c r="E110" s="310"/>
      <c r="F110" s="311"/>
      <c r="G110" s="311"/>
      <c r="H110" s="96"/>
      <c r="I110" s="96"/>
      <c r="J110" s="97"/>
      <c r="K110" s="96"/>
      <c r="L110" s="97"/>
      <c r="M110" s="262" t="str">
        <f t="shared" si="5"/>
        <v/>
      </c>
      <c r="N110" s="263"/>
      <c r="O110" s="98" t="s">
        <v>32</v>
      </c>
      <c r="Q110" s="181"/>
    </row>
    <row r="111" spans="1:17" ht="16.5">
      <c r="A111" s="84">
        <v>28</v>
      </c>
      <c r="B111" s="539" t="str">
        <f t="shared" si="4"/>
        <v/>
      </c>
      <c r="C111" s="258"/>
      <c r="D111" s="186"/>
      <c r="E111" s="310"/>
      <c r="F111" s="311"/>
      <c r="G111" s="311"/>
      <c r="H111" s="96"/>
      <c r="I111" s="96"/>
      <c r="J111" s="97"/>
      <c r="K111" s="96"/>
      <c r="L111" s="97"/>
      <c r="M111" s="262" t="str">
        <f t="shared" si="5"/>
        <v/>
      </c>
      <c r="N111" s="263"/>
      <c r="O111" s="98" t="s">
        <v>32</v>
      </c>
      <c r="Q111" s="181"/>
    </row>
    <row r="112" spans="1:17" ht="16.5">
      <c r="A112" s="84">
        <v>29</v>
      </c>
      <c r="B112" s="539" t="str">
        <f t="shared" si="4"/>
        <v/>
      </c>
      <c r="C112" s="258"/>
      <c r="D112" s="186"/>
      <c r="E112" s="310"/>
      <c r="F112" s="311"/>
      <c r="G112" s="311"/>
      <c r="H112" s="96"/>
      <c r="I112" s="96"/>
      <c r="J112" s="97"/>
      <c r="K112" s="96"/>
      <c r="L112" s="97"/>
      <c r="M112" s="262" t="str">
        <f t="shared" si="5"/>
        <v/>
      </c>
      <c r="N112" s="263"/>
      <c r="O112" s="98" t="s">
        <v>32</v>
      </c>
      <c r="Q112" s="181"/>
    </row>
    <row r="113" spans="1:17" ht="16.5">
      <c r="A113" s="84">
        <v>30</v>
      </c>
      <c r="B113" s="539" t="str">
        <f t="shared" si="4"/>
        <v/>
      </c>
      <c r="C113" s="258"/>
      <c r="D113" s="186"/>
      <c r="E113" s="314"/>
      <c r="F113" s="315"/>
      <c r="G113" s="315"/>
      <c r="H113" s="102"/>
      <c r="I113" s="102"/>
      <c r="J113" s="103"/>
      <c r="K113" s="102"/>
      <c r="L113" s="103"/>
      <c r="M113" s="270" t="str">
        <f>IF(ISNUMBER(H113),(PRODUCT(H113,I113,K113)),"")</f>
        <v/>
      </c>
      <c r="N113" s="263"/>
      <c r="O113" s="104" t="s">
        <v>32</v>
      </c>
      <c r="Q113" s="181"/>
    </row>
    <row r="114" spans="1:17" ht="20.149999999999999" customHeight="1">
      <c r="B114" s="582" t="s">
        <v>259</v>
      </c>
      <c r="C114" s="412"/>
      <c r="D114" s="412" t="s">
        <v>259</v>
      </c>
      <c r="E114" s="532"/>
      <c r="F114" s="412"/>
      <c r="G114" s="413"/>
      <c r="H114" s="414"/>
      <c r="I114" s="415"/>
      <c r="J114" s="416"/>
      <c r="K114" s="415"/>
      <c r="L114" s="416"/>
      <c r="M114" s="415"/>
      <c r="N114" s="271"/>
      <c r="O114" s="417"/>
      <c r="Q114" s="268"/>
    </row>
    <row r="115" spans="1:17" ht="16.5">
      <c r="A115" s="84">
        <v>1</v>
      </c>
      <c r="B115" s="539" t="s">
        <v>620</v>
      </c>
      <c r="C115" s="533"/>
      <c r="D115" s="186"/>
      <c r="E115" s="308"/>
      <c r="F115" s="316"/>
      <c r="G115" s="317"/>
      <c r="H115" s="93"/>
      <c r="I115" s="93"/>
      <c r="J115" s="94"/>
      <c r="K115" s="93"/>
      <c r="L115" s="94"/>
      <c r="M115" s="259" t="str">
        <f>IF(ISNUMBER(H115),(PRODUCT(H115,I115,K115)),"")</f>
        <v/>
      </c>
      <c r="N115" s="260">
        <f>ROUNDDOWN(SUM(M115:M124)/1000,0)</f>
        <v>0</v>
      </c>
      <c r="O115" s="977"/>
      <c r="Q115" s="181"/>
    </row>
    <row r="116" spans="1:17" ht="16.5">
      <c r="A116" s="84">
        <v>2</v>
      </c>
      <c r="B116" s="539" t="str">
        <f t="shared" ref="B116:B124" si="6">IF(H116="","",".")</f>
        <v/>
      </c>
      <c r="C116" s="533"/>
      <c r="D116" s="186"/>
      <c r="E116" s="310"/>
      <c r="F116" s="318"/>
      <c r="G116" s="319"/>
      <c r="H116" s="96"/>
      <c r="I116" s="96"/>
      <c r="J116" s="97"/>
      <c r="K116" s="96"/>
      <c r="L116" s="97"/>
      <c r="M116" s="262" t="str">
        <f>IF(ISNUMBER(H116),(PRODUCT(H116,I116,K116)),"")</f>
        <v/>
      </c>
      <c r="N116" s="263"/>
      <c r="O116" s="978"/>
      <c r="Q116" s="181"/>
    </row>
    <row r="117" spans="1:17" ht="16.5">
      <c r="A117" s="84">
        <v>3</v>
      </c>
      <c r="B117" s="539" t="str">
        <f t="shared" si="6"/>
        <v/>
      </c>
      <c r="C117" s="533"/>
      <c r="D117" s="186"/>
      <c r="E117" s="310"/>
      <c r="F117" s="318"/>
      <c r="G117" s="319"/>
      <c r="H117" s="96"/>
      <c r="I117" s="96"/>
      <c r="J117" s="97"/>
      <c r="K117" s="96"/>
      <c r="L117" s="97"/>
      <c r="M117" s="262" t="str">
        <f t="shared" ref="M117:M123" si="7">IF(ISNUMBER(H117),(PRODUCT(H117,I117,K117)),"")</f>
        <v/>
      </c>
      <c r="N117" s="263"/>
      <c r="O117" s="978"/>
      <c r="Q117" s="181"/>
    </row>
    <row r="118" spans="1:17" ht="16.5">
      <c r="A118" s="84">
        <v>4</v>
      </c>
      <c r="B118" s="539" t="str">
        <f t="shared" si="6"/>
        <v/>
      </c>
      <c r="C118" s="533"/>
      <c r="D118" s="186"/>
      <c r="E118" s="310"/>
      <c r="F118" s="318"/>
      <c r="G118" s="319"/>
      <c r="H118" s="96"/>
      <c r="I118" s="96"/>
      <c r="J118" s="97"/>
      <c r="K118" s="96"/>
      <c r="L118" s="97"/>
      <c r="M118" s="262" t="str">
        <f t="shared" si="7"/>
        <v/>
      </c>
      <c r="N118" s="263"/>
      <c r="O118" s="978"/>
      <c r="Q118" s="181"/>
    </row>
    <row r="119" spans="1:17" ht="16.5">
      <c r="A119" s="84">
        <v>5</v>
      </c>
      <c r="B119" s="539" t="str">
        <f t="shared" si="6"/>
        <v/>
      </c>
      <c r="C119" s="533"/>
      <c r="D119" s="186"/>
      <c r="E119" s="310"/>
      <c r="F119" s="318"/>
      <c r="G119" s="319"/>
      <c r="H119" s="96"/>
      <c r="I119" s="96"/>
      <c r="J119" s="97"/>
      <c r="K119" s="96"/>
      <c r="L119" s="97"/>
      <c r="M119" s="262" t="str">
        <f t="shared" si="7"/>
        <v/>
      </c>
      <c r="N119" s="263"/>
      <c r="O119" s="978"/>
      <c r="Q119" s="181"/>
    </row>
    <row r="120" spans="1:17" ht="16.5">
      <c r="A120" s="84">
        <v>6</v>
      </c>
      <c r="B120" s="539" t="str">
        <f t="shared" si="6"/>
        <v/>
      </c>
      <c r="C120" s="533"/>
      <c r="D120" s="186"/>
      <c r="E120" s="310"/>
      <c r="F120" s="318"/>
      <c r="G120" s="319"/>
      <c r="H120" s="96"/>
      <c r="I120" s="96"/>
      <c r="J120" s="97"/>
      <c r="K120" s="96"/>
      <c r="L120" s="97"/>
      <c r="M120" s="262" t="str">
        <f t="shared" si="7"/>
        <v/>
      </c>
      <c r="N120" s="263"/>
      <c r="O120" s="978"/>
      <c r="Q120" s="181"/>
    </row>
    <row r="121" spans="1:17" ht="16.5">
      <c r="A121" s="84">
        <v>7</v>
      </c>
      <c r="B121" s="539" t="str">
        <f t="shared" si="6"/>
        <v/>
      </c>
      <c r="C121" s="533"/>
      <c r="D121" s="186"/>
      <c r="E121" s="310"/>
      <c r="F121" s="318"/>
      <c r="G121" s="319"/>
      <c r="H121" s="96"/>
      <c r="I121" s="96"/>
      <c r="J121" s="97"/>
      <c r="K121" s="96"/>
      <c r="L121" s="97"/>
      <c r="M121" s="262" t="str">
        <f t="shared" si="7"/>
        <v/>
      </c>
      <c r="N121" s="263"/>
      <c r="O121" s="978"/>
      <c r="Q121" s="181"/>
    </row>
    <row r="122" spans="1:17" ht="16.5">
      <c r="A122" s="84">
        <v>8</v>
      </c>
      <c r="B122" s="539" t="str">
        <f t="shared" si="6"/>
        <v/>
      </c>
      <c r="C122" s="533"/>
      <c r="D122" s="186"/>
      <c r="E122" s="310"/>
      <c r="F122" s="318"/>
      <c r="G122" s="319"/>
      <c r="H122" s="96"/>
      <c r="I122" s="96"/>
      <c r="J122" s="97"/>
      <c r="K122" s="96"/>
      <c r="L122" s="97"/>
      <c r="M122" s="262" t="str">
        <f t="shared" si="7"/>
        <v/>
      </c>
      <c r="N122" s="263"/>
      <c r="O122" s="978"/>
      <c r="Q122" s="181"/>
    </row>
    <row r="123" spans="1:17" ht="16.5">
      <c r="A123" s="84">
        <v>9</v>
      </c>
      <c r="B123" s="539" t="str">
        <f t="shared" si="6"/>
        <v/>
      </c>
      <c r="C123" s="533"/>
      <c r="D123" s="186"/>
      <c r="E123" s="310"/>
      <c r="F123" s="318"/>
      <c r="G123" s="319"/>
      <c r="H123" s="96"/>
      <c r="I123" s="96"/>
      <c r="J123" s="97"/>
      <c r="K123" s="96"/>
      <c r="L123" s="97"/>
      <c r="M123" s="262" t="str">
        <f t="shared" si="7"/>
        <v/>
      </c>
      <c r="N123" s="263"/>
      <c r="O123" s="978"/>
      <c r="Q123" s="181"/>
    </row>
    <row r="124" spans="1:17" ht="16.5">
      <c r="A124" s="84">
        <v>10</v>
      </c>
      <c r="B124" s="583" t="str">
        <f t="shared" si="6"/>
        <v/>
      </c>
      <c r="C124" s="534"/>
      <c r="D124" s="265"/>
      <c r="E124" s="312"/>
      <c r="F124" s="320"/>
      <c r="G124" s="321"/>
      <c r="H124" s="99"/>
      <c r="I124" s="99"/>
      <c r="J124" s="100"/>
      <c r="K124" s="99"/>
      <c r="L124" s="100"/>
      <c r="M124" s="269" t="str">
        <f>IF(ISNUMBER(H124),(PRODUCT(H124,I124,K124)),"")</f>
        <v/>
      </c>
      <c r="N124" s="267"/>
      <c r="O124" s="979"/>
      <c r="Q124" s="181"/>
    </row>
    <row r="125" spans="1:17" ht="20.149999999999999" customHeight="1">
      <c r="B125" s="601"/>
      <c r="C125" s="602"/>
      <c r="D125" s="601"/>
      <c r="E125" s="603"/>
      <c r="F125" s="603"/>
      <c r="G125" s="603"/>
      <c r="H125" s="604"/>
      <c r="I125" s="605"/>
      <c r="J125" s="606"/>
      <c r="K125" s="605"/>
      <c r="L125" s="606"/>
      <c r="M125" s="605"/>
      <c r="N125" s="607"/>
      <c r="O125" s="608"/>
    </row>
  </sheetData>
  <sheetProtection formatRows="0"/>
  <autoFilter ref="B18:B124" xr:uid="{00000000-0001-0000-0600-000000000000}"/>
  <mergeCells count="13">
    <mergeCell ref="N1:O1"/>
    <mergeCell ref="I3:O3"/>
    <mergeCell ref="B5:E5"/>
    <mergeCell ref="O115:O124"/>
    <mergeCell ref="I19:J19"/>
    <mergeCell ref="K19:L19"/>
    <mergeCell ref="B15:B16"/>
    <mergeCell ref="C9:G9"/>
    <mergeCell ref="C8:G8"/>
    <mergeCell ref="C16:E16"/>
    <mergeCell ref="C10:G10"/>
    <mergeCell ref="F5:G5"/>
    <mergeCell ref="F3:G3"/>
  </mergeCells>
  <phoneticPr fontId="13"/>
  <conditionalFormatting sqref="F5">
    <cfRule type="containsText" dxfId="67" priority="1" operator="containsText" text="要選択">
      <formula>NOT(ISERROR(SEARCH("要選択",F5)))</formula>
    </cfRule>
    <cfRule type="containsText" dxfId="66" priority="2" operator="containsText" text="要入力">
      <formula>NOT(ISERROR(SEARCH("要入力",F5)))</formula>
    </cfRule>
  </conditionalFormatting>
  <conditionalFormatting sqref="O22:O115">
    <cfRule type="expression" dxfId="65" priority="5">
      <formula>$Q$13="2"</formula>
    </cfRule>
  </conditionalFormatting>
  <dataValidations xWindow="183" yWindow="405" count="17">
    <dataValidation imeMode="hiragana" allowBlank="1" showInputMessage="1" showErrorMessage="1" prompt="人、枚、件等を単位を入力" sqref="J115:J125 J84:J113 J22:J51 J53:J82" xr:uid="{00000000-0002-0000-0600-000001000000}"/>
    <dataValidation imeMode="hiragana" allowBlank="1" showInputMessage="1" showErrorMessage="1" prompt="回、日、泊等の単位を入力。" sqref="L115:L125 L84:L113 L22:L51 L53:L82" xr:uid="{00000000-0002-0000-0600-000002000000}"/>
    <dataValidation imeMode="halfAlpha" allowBlank="1" showInputMessage="1" showErrorMessage="1" sqref="H126:I65547" xr:uid="{00000000-0002-0000-0600-000004000000}"/>
    <dataValidation type="whole" imeMode="halfAlpha" operator="greaterThanOrEqual" allowBlank="1" showInputMessage="1" showErrorMessage="1" sqref="H20:I21" xr:uid="{00000000-0002-0000-0600-000005000000}">
      <formula1>0</formula1>
    </dataValidation>
    <dataValidation imeMode="hiragana" allowBlank="1" showInputMessage="1" showErrorMessage="1" sqref="E12:F13 O19:O21 O52 E125:F1048576 D11:F11 O83 D14:E15 O114 E52:F52 E114:F114 F14:F20 D1:F4 D114:D1048576 D6:F7 D17:E20 E21:F21 B114:C114 C21:D113 E83:F83" xr:uid="{00000000-0002-0000-0600-000006000000}"/>
    <dataValidation type="list" imeMode="hiragana" allowBlank="1" showInputMessage="1" showErrorMessage="1" prompt="該当する細目を選択" sqref="E22:E51" xr:uid="{00000000-0002-0000-0600-000007000000}">
      <formula1>出演費・音楽費・文芸費</formula1>
    </dataValidation>
    <dataValidation type="list" allowBlank="1" showInputMessage="1" showErrorMessage="1" sqref="O84:O113 O115 O22:O51 O53:O82" xr:uid="{00000000-0002-0000-0600-000009000000}">
      <formula1>"―,課税対象外"</formula1>
    </dataValidation>
    <dataValidation type="textLength" operator="lessThanOrEqual" allowBlank="1" showInputMessage="1" showErrorMessage="1" errorTitle="文字数超過" error="30字以下で入力してください。" sqref="G20:G21 G126:G65547" xr:uid="{00000000-0002-0000-0600-00000A000000}">
      <formula1>30</formula1>
    </dataValidation>
    <dataValidation type="list" imeMode="hiragana" allowBlank="1" showInputMessage="1" showErrorMessage="1" prompt="該当する細目を選択" sqref="E84:E113" xr:uid="{00000000-0002-0000-0600-00000B000000}">
      <formula1>謝金・旅費・宣伝費等</formula1>
    </dataValidation>
    <dataValidation imeMode="off" allowBlank="1" showInputMessage="1" showErrorMessage="1" sqref="K1:K2 K52 K83 K114 K125:K1048576 K4:K11 K14:K21" xr:uid="{00000000-0002-0000-0600-00000C000000}"/>
    <dataValidation imeMode="halfAlpha" operator="greaterThanOrEqual" allowBlank="1" showInputMessage="1" showErrorMessage="1" sqref="I52 I83 I114 I125" xr:uid="{00000000-0002-0000-0600-00000D000000}"/>
    <dataValidation imeMode="off" operator="greaterThanOrEqual" allowBlank="1" showInputMessage="1" showErrorMessage="1" sqref="H125 H114 H83 H52" xr:uid="{00000000-0002-0000-0600-00000E000000}"/>
    <dataValidation type="list" imeMode="hiragana" allowBlank="1" showInputMessage="1" showErrorMessage="1" prompt="該当する細目を選択" sqref="E53:E82" xr:uid="{00000000-0002-0000-0600-00000F000000}">
      <formula1>会場費・舞台費・運搬費</formula1>
    </dataValidation>
    <dataValidation type="list" allowBlank="1" showInputMessage="1" showErrorMessage="1" sqref="E115:E124" xr:uid="{00000000-0002-0000-0600-000010000000}">
      <formula1>助成対象外経費</formula1>
    </dataValidation>
    <dataValidation type="list" allowBlank="1" showInputMessage="1" showErrorMessage="1" sqref="F5" xr:uid="{6A29894E-9EBA-47C2-894E-188656FEF1F6}">
      <formula1>"1 課税事業者,2 免税事業者及び簡易課税事業者,3 課税事業者ではあるが、その他条件により消費税等仕入控除調整を行わない事業者"</formula1>
    </dataValidation>
    <dataValidation type="whole" imeMode="off" operator="greaterThanOrEqual" allowBlank="1" showInputMessage="1" showErrorMessage="1" error="整数で入力してください。" sqref="H22:H51 H53:H82 H84:H113 H115:H124" xr:uid="{28E9893A-068B-4B78-A27D-5EA024FB5B10}">
      <formula1>0</formula1>
    </dataValidation>
    <dataValidation type="whole" operator="greaterThanOrEqual" allowBlank="1" showInputMessage="1" showErrorMessage="1" error="整数のみ入力できます。_x000a_小数点以下が発生する場合は、一式で計上してください。" sqref="I22:I51 K22:K51 I53:I82 K53:K82 I84:I113 K84:K113 I115:I124 K115:K124" xr:uid="{1E6CF854-81B5-420C-8582-0A347BF7F393}">
      <formula1>0</formula1>
    </dataValidation>
  </dataValidations>
  <pageMargins left="1.1023622047244095" right="0.70866141732283472" top="0.39370078740157483" bottom="0.65" header="0" footer="0.39370078740157483"/>
  <pageSetup paperSize="9" scale="34" orientation="portrait" r:id="rId1"/>
  <headerFooter scaleWithDoc="0">
    <oddFooter>&amp;R整理番号：</oddFooter>
  </headerFooter>
  <rowBreaks count="1" manualBreakCount="1">
    <brk id="82" min="1" max="1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tint="0.499984740745262"/>
    <pageSetUpPr fitToPage="1"/>
  </sheetPr>
  <dimension ref="A1:D93"/>
  <sheetViews>
    <sheetView view="pageBreakPreview" topLeftCell="A61" zoomScale="80" zoomScaleNormal="100" zoomScaleSheetLayoutView="80" workbookViewId="0">
      <selection activeCell="C75" sqref="C75"/>
    </sheetView>
  </sheetViews>
  <sheetFormatPr defaultColWidth="9" defaultRowHeight="18"/>
  <cols>
    <col min="1" max="2" width="15.58203125" style="2" customWidth="1"/>
    <col min="3" max="3" width="20.58203125" style="11" customWidth="1"/>
    <col min="4" max="4" width="47" style="2" customWidth="1"/>
    <col min="5" max="16384" width="9" style="2"/>
  </cols>
  <sheetData>
    <row r="1" spans="1:4">
      <c r="A1" s="4" t="s">
        <v>3</v>
      </c>
      <c r="B1" s="4" t="s">
        <v>4</v>
      </c>
      <c r="C1" s="7" t="s">
        <v>116</v>
      </c>
      <c r="D1" s="6" t="s">
        <v>2</v>
      </c>
    </row>
    <row r="2" spans="1:4">
      <c r="A2" s="5" t="s">
        <v>76</v>
      </c>
      <c r="B2" s="5" t="s">
        <v>260</v>
      </c>
      <c r="C2" s="8" t="s">
        <v>488</v>
      </c>
      <c r="D2" s="3"/>
    </row>
    <row r="3" spans="1:4">
      <c r="A3" s="1" t="s">
        <v>76</v>
      </c>
      <c r="B3" s="5" t="s">
        <v>260</v>
      </c>
      <c r="C3" s="8" t="s">
        <v>261</v>
      </c>
      <c r="D3" s="3"/>
    </row>
    <row r="4" spans="1:4">
      <c r="A4" s="1" t="s">
        <v>76</v>
      </c>
      <c r="B4" s="5" t="s">
        <v>260</v>
      </c>
      <c r="C4" s="8" t="s">
        <v>262</v>
      </c>
      <c r="D4" s="3"/>
    </row>
    <row r="5" spans="1:4">
      <c r="A5" s="1" t="s">
        <v>76</v>
      </c>
      <c r="B5" s="5" t="s">
        <v>260</v>
      </c>
      <c r="C5" s="8" t="s">
        <v>263</v>
      </c>
      <c r="D5" s="3"/>
    </row>
    <row r="6" spans="1:4">
      <c r="A6" s="1" t="s">
        <v>76</v>
      </c>
      <c r="B6" s="5" t="s">
        <v>260</v>
      </c>
      <c r="C6" s="8" t="s">
        <v>500</v>
      </c>
      <c r="D6" s="3"/>
    </row>
    <row r="7" spans="1:4">
      <c r="A7" s="1" t="s">
        <v>76</v>
      </c>
      <c r="B7" s="1" t="s">
        <v>98</v>
      </c>
      <c r="C7" s="8" t="s">
        <v>77</v>
      </c>
      <c r="D7" s="3"/>
    </row>
    <row r="8" spans="1:4">
      <c r="A8" s="5" t="s">
        <v>76</v>
      </c>
      <c r="B8" s="5" t="s">
        <v>264</v>
      </c>
      <c r="C8" s="8" t="s">
        <v>265</v>
      </c>
      <c r="D8" s="3"/>
    </row>
    <row r="9" spans="1:4">
      <c r="A9" s="1" t="s">
        <v>76</v>
      </c>
      <c r="B9" s="5" t="s">
        <v>75</v>
      </c>
      <c r="C9" s="8" t="s">
        <v>119</v>
      </c>
      <c r="D9" s="3"/>
    </row>
    <row r="10" spans="1:4">
      <c r="A10" s="1" t="s">
        <v>76</v>
      </c>
      <c r="B10" s="1" t="s">
        <v>98</v>
      </c>
      <c r="C10" s="8" t="s">
        <v>79</v>
      </c>
      <c r="D10" s="3"/>
    </row>
    <row r="11" spans="1:4">
      <c r="A11" s="1" t="s">
        <v>76</v>
      </c>
      <c r="B11" s="1" t="s">
        <v>75</v>
      </c>
      <c r="C11" s="8" t="s">
        <v>266</v>
      </c>
      <c r="D11" s="3"/>
    </row>
    <row r="12" spans="1:4">
      <c r="A12" s="1" t="s">
        <v>76</v>
      </c>
      <c r="B12" s="1" t="s">
        <v>98</v>
      </c>
      <c r="C12" s="8" t="s">
        <v>78</v>
      </c>
      <c r="D12" s="3"/>
    </row>
    <row r="13" spans="1:4">
      <c r="A13" s="1" t="s">
        <v>76</v>
      </c>
      <c r="B13" s="1" t="s">
        <v>75</v>
      </c>
      <c r="C13" s="8" t="s">
        <v>121</v>
      </c>
      <c r="D13" s="3"/>
    </row>
    <row r="14" spans="1:4">
      <c r="A14" s="1" t="s">
        <v>76</v>
      </c>
      <c r="B14" s="1" t="s">
        <v>75</v>
      </c>
      <c r="C14" s="8" t="s">
        <v>80</v>
      </c>
      <c r="D14" s="3"/>
    </row>
    <row r="15" spans="1:4">
      <c r="A15" s="1" t="s">
        <v>76</v>
      </c>
      <c r="B15" s="1" t="s">
        <v>98</v>
      </c>
      <c r="C15" s="8" t="s">
        <v>120</v>
      </c>
      <c r="D15" s="3"/>
    </row>
    <row r="16" spans="1:4">
      <c r="A16" s="1" t="s">
        <v>76</v>
      </c>
      <c r="B16" s="5" t="s">
        <v>99</v>
      </c>
      <c r="C16" s="10" t="s">
        <v>489</v>
      </c>
      <c r="D16" s="10"/>
    </row>
    <row r="17" spans="1:4">
      <c r="A17" s="1" t="s">
        <v>76</v>
      </c>
      <c r="B17" s="1" t="s">
        <v>99</v>
      </c>
      <c r="C17" s="8" t="s">
        <v>490</v>
      </c>
      <c r="D17" s="8"/>
    </row>
    <row r="18" spans="1:4">
      <c r="A18" s="1" t="s">
        <v>76</v>
      </c>
      <c r="B18" s="1" t="s">
        <v>99</v>
      </c>
      <c r="C18" s="8" t="s">
        <v>84</v>
      </c>
      <c r="D18" s="8"/>
    </row>
    <row r="19" spans="1:4">
      <c r="A19" s="1" t="s">
        <v>76</v>
      </c>
      <c r="B19" s="1" t="s">
        <v>99</v>
      </c>
      <c r="C19" s="8" t="s">
        <v>81</v>
      </c>
      <c r="D19" s="8"/>
    </row>
    <row r="20" spans="1:4">
      <c r="A20" s="1" t="s">
        <v>76</v>
      </c>
      <c r="B20" s="1" t="s">
        <v>99</v>
      </c>
      <c r="C20" s="8" t="s">
        <v>82</v>
      </c>
      <c r="D20" s="3"/>
    </row>
    <row r="21" spans="1:4">
      <c r="A21" s="1" t="s">
        <v>76</v>
      </c>
      <c r="B21" s="1" t="s">
        <v>67</v>
      </c>
      <c r="C21" s="8" t="s">
        <v>83</v>
      </c>
      <c r="D21" s="3"/>
    </row>
    <row r="22" spans="1:4">
      <c r="A22" s="1" t="s">
        <v>76</v>
      </c>
      <c r="B22" s="1" t="s">
        <v>99</v>
      </c>
      <c r="C22" s="8" t="s">
        <v>85</v>
      </c>
      <c r="D22" s="3"/>
    </row>
    <row r="23" spans="1:4">
      <c r="A23" s="1" t="s">
        <v>76</v>
      </c>
      <c r="B23" s="1" t="s">
        <v>99</v>
      </c>
      <c r="C23" s="8" t="s">
        <v>86</v>
      </c>
      <c r="D23" s="3"/>
    </row>
    <row r="24" spans="1:4">
      <c r="A24" s="1" t="s">
        <v>76</v>
      </c>
      <c r="B24" s="1" t="s">
        <v>67</v>
      </c>
      <c r="C24" s="8" t="s">
        <v>87</v>
      </c>
      <c r="D24" s="3"/>
    </row>
    <row r="25" spans="1:4">
      <c r="A25" s="1" t="s">
        <v>76</v>
      </c>
      <c r="B25" s="1" t="s">
        <v>99</v>
      </c>
      <c r="C25" s="8" t="s">
        <v>491</v>
      </c>
      <c r="D25" s="3"/>
    </row>
    <row r="26" spans="1:4">
      <c r="A26" s="1" t="s">
        <v>76</v>
      </c>
      <c r="B26" s="1" t="s">
        <v>67</v>
      </c>
      <c r="C26" s="8" t="s">
        <v>492</v>
      </c>
      <c r="D26" s="3"/>
    </row>
    <row r="27" spans="1:4">
      <c r="A27" s="1" t="s">
        <v>76</v>
      </c>
      <c r="B27" s="1" t="s">
        <v>67</v>
      </c>
      <c r="C27" s="8" t="s">
        <v>493</v>
      </c>
      <c r="D27" s="3"/>
    </row>
    <row r="28" spans="1:4">
      <c r="A28" s="1" t="s">
        <v>76</v>
      </c>
      <c r="B28" s="1" t="s">
        <v>99</v>
      </c>
      <c r="C28" s="8" t="s">
        <v>267</v>
      </c>
      <c r="D28" s="8"/>
    </row>
    <row r="29" spans="1:4">
      <c r="A29" s="1" t="s">
        <v>76</v>
      </c>
      <c r="B29" s="1" t="s">
        <v>99</v>
      </c>
      <c r="C29" s="8" t="s">
        <v>96</v>
      </c>
      <c r="D29" s="8"/>
    </row>
    <row r="30" spans="1:4">
      <c r="A30" s="1" t="s">
        <v>76</v>
      </c>
      <c r="B30" s="1" t="s">
        <v>99</v>
      </c>
      <c r="C30" s="8" t="s">
        <v>97</v>
      </c>
      <c r="D30" s="8"/>
    </row>
    <row r="31" spans="1:4">
      <c r="A31" s="1" t="s">
        <v>76</v>
      </c>
      <c r="B31" s="1" t="s">
        <v>99</v>
      </c>
      <c r="C31" s="8" t="s">
        <v>89</v>
      </c>
      <c r="D31" s="8"/>
    </row>
    <row r="32" spans="1:4">
      <c r="A32" s="1" t="s">
        <v>76</v>
      </c>
      <c r="B32" s="1" t="s">
        <v>99</v>
      </c>
      <c r="C32" s="8" t="s">
        <v>90</v>
      </c>
      <c r="D32" s="8"/>
    </row>
    <row r="33" spans="1:4">
      <c r="A33" s="1" t="s">
        <v>76</v>
      </c>
      <c r="B33" s="1" t="s">
        <v>99</v>
      </c>
      <c r="C33" s="8" t="s">
        <v>91</v>
      </c>
      <c r="D33" s="8"/>
    </row>
    <row r="34" spans="1:4">
      <c r="A34" s="1" t="s">
        <v>76</v>
      </c>
      <c r="B34" s="1" t="s">
        <v>99</v>
      </c>
      <c r="C34" s="8" t="s">
        <v>93</v>
      </c>
      <c r="D34" s="8"/>
    </row>
    <row r="35" spans="1:4">
      <c r="A35" s="1" t="s">
        <v>76</v>
      </c>
      <c r="B35" s="1" t="s">
        <v>99</v>
      </c>
      <c r="C35" s="8" t="s">
        <v>88</v>
      </c>
      <c r="D35" s="8"/>
    </row>
    <row r="36" spans="1:4">
      <c r="A36" s="1" t="s">
        <v>76</v>
      </c>
      <c r="B36" s="1" t="s">
        <v>67</v>
      </c>
      <c r="C36" s="8" t="s">
        <v>92</v>
      </c>
      <c r="D36" s="3"/>
    </row>
    <row r="37" spans="1:4">
      <c r="A37" s="1" t="s">
        <v>76</v>
      </c>
      <c r="B37" s="1" t="s">
        <v>67</v>
      </c>
      <c r="C37" s="8" t="s">
        <v>94</v>
      </c>
      <c r="D37" s="3"/>
    </row>
    <row r="38" spans="1:4">
      <c r="A38" s="1" t="s">
        <v>76</v>
      </c>
      <c r="B38" s="1" t="s">
        <v>67</v>
      </c>
      <c r="C38" s="8" t="s">
        <v>95</v>
      </c>
      <c r="D38" s="3"/>
    </row>
    <row r="39" spans="1:4">
      <c r="A39" s="1" t="s">
        <v>76</v>
      </c>
      <c r="B39" s="1" t="s">
        <v>67</v>
      </c>
      <c r="C39" s="8" t="s">
        <v>391</v>
      </c>
      <c r="D39" s="3"/>
    </row>
    <row r="40" spans="1:4">
      <c r="A40" s="1" t="s">
        <v>76</v>
      </c>
      <c r="B40" s="1" t="s">
        <v>67</v>
      </c>
      <c r="C40" s="8" t="s">
        <v>494</v>
      </c>
      <c r="D40" s="3"/>
    </row>
    <row r="41" spans="1:4">
      <c r="A41" s="1" t="s">
        <v>76</v>
      </c>
      <c r="B41" s="1" t="s">
        <v>99</v>
      </c>
      <c r="C41" s="8" t="s">
        <v>495</v>
      </c>
      <c r="D41" s="8"/>
    </row>
    <row r="42" spans="1:4">
      <c r="A42" s="1" t="s">
        <v>76</v>
      </c>
      <c r="B42" s="1" t="s">
        <v>67</v>
      </c>
      <c r="C42" s="8" t="s">
        <v>496</v>
      </c>
      <c r="D42" s="3"/>
    </row>
    <row r="43" spans="1:4">
      <c r="A43" s="1" t="s">
        <v>76</v>
      </c>
      <c r="B43" s="1" t="s">
        <v>67</v>
      </c>
      <c r="C43" s="8" t="s">
        <v>293</v>
      </c>
      <c r="D43" s="3"/>
    </row>
    <row r="44" spans="1:4">
      <c r="A44" s="1" t="s">
        <v>76</v>
      </c>
      <c r="B44" s="5" t="s">
        <v>100</v>
      </c>
      <c r="C44" s="8" t="s">
        <v>101</v>
      </c>
      <c r="D44" s="3"/>
    </row>
    <row r="45" spans="1:4">
      <c r="A45" s="1" t="s">
        <v>76</v>
      </c>
      <c r="B45" s="5" t="s">
        <v>100</v>
      </c>
      <c r="C45" s="8" t="s">
        <v>102</v>
      </c>
      <c r="D45" s="3"/>
    </row>
    <row r="46" spans="1:4">
      <c r="A46" s="1" t="s">
        <v>76</v>
      </c>
      <c r="B46" s="5" t="s">
        <v>103</v>
      </c>
      <c r="C46" s="8" t="s">
        <v>104</v>
      </c>
      <c r="D46" s="3"/>
    </row>
    <row r="47" spans="1:4">
      <c r="A47" s="1" t="s">
        <v>76</v>
      </c>
      <c r="B47" s="1" t="s">
        <v>103</v>
      </c>
      <c r="C47" s="8" t="s">
        <v>105</v>
      </c>
      <c r="D47" s="3"/>
    </row>
    <row r="48" spans="1:4">
      <c r="A48" s="1" t="s">
        <v>76</v>
      </c>
      <c r="B48" s="1" t="s">
        <v>68</v>
      </c>
      <c r="C48" s="8" t="s">
        <v>501</v>
      </c>
      <c r="D48" s="3"/>
    </row>
    <row r="49" spans="1:4">
      <c r="A49" s="1" t="s">
        <v>76</v>
      </c>
      <c r="B49" s="1" t="s">
        <v>103</v>
      </c>
      <c r="C49" s="8" t="s">
        <v>122</v>
      </c>
      <c r="D49" s="12"/>
    </row>
    <row r="50" spans="1:4">
      <c r="A50" s="1" t="s">
        <v>76</v>
      </c>
      <c r="B50" s="1" t="s">
        <v>103</v>
      </c>
      <c r="C50" s="8" t="s">
        <v>390</v>
      </c>
      <c r="D50" s="3"/>
    </row>
    <row r="51" spans="1:4">
      <c r="A51" s="1" t="s">
        <v>76</v>
      </c>
      <c r="B51" s="1" t="s">
        <v>103</v>
      </c>
      <c r="C51" s="8" t="s">
        <v>106</v>
      </c>
      <c r="D51" s="3"/>
    </row>
    <row r="52" spans="1:4">
      <c r="A52" s="1" t="s">
        <v>76</v>
      </c>
      <c r="B52" s="1" t="s">
        <v>103</v>
      </c>
      <c r="C52" s="8" t="s">
        <v>107</v>
      </c>
      <c r="D52" s="3"/>
    </row>
    <row r="53" spans="1:4">
      <c r="A53" s="1" t="s">
        <v>76</v>
      </c>
      <c r="B53" s="1" t="s">
        <v>103</v>
      </c>
      <c r="C53" s="8" t="s">
        <v>108</v>
      </c>
      <c r="D53" s="8"/>
    </row>
    <row r="54" spans="1:4">
      <c r="A54" s="1" t="s">
        <v>76</v>
      </c>
      <c r="B54" s="1" t="s">
        <v>103</v>
      </c>
      <c r="C54" s="8" t="s">
        <v>518</v>
      </c>
      <c r="D54" s="3"/>
    </row>
    <row r="55" spans="1:4">
      <c r="A55" s="1" t="s">
        <v>76</v>
      </c>
      <c r="B55" s="1" t="s">
        <v>103</v>
      </c>
      <c r="C55" s="8" t="s">
        <v>109</v>
      </c>
      <c r="D55" s="3"/>
    </row>
    <row r="56" spans="1:4">
      <c r="A56" s="1" t="s">
        <v>76</v>
      </c>
      <c r="B56" s="1" t="s">
        <v>103</v>
      </c>
      <c r="C56" s="8" t="s">
        <v>110</v>
      </c>
      <c r="D56" s="3"/>
    </row>
    <row r="57" spans="1:4">
      <c r="A57" s="1" t="s">
        <v>76</v>
      </c>
      <c r="B57" s="1" t="s">
        <v>103</v>
      </c>
      <c r="C57" s="9" t="s">
        <v>111</v>
      </c>
      <c r="D57" s="3"/>
    </row>
    <row r="58" spans="1:4">
      <c r="A58" s="1" t="s">
        <v>76</v>
      </c>
      <c r="B58" s="1" t="s">
        <v>103</v>
      </c>
      <c r="C58" s="8" t="s">
        <v>112</v>
      </c>
      <c r="D58" s="3"/>
    </row>
    <row r="59" spans="1:4">
      <c r="A59" s="1" t="s">
        <v>76</v>
      </c>
      <c r="B59" s="1" t="s">
        <v>103</v>
      </c>
      <c r="C59" s="8" t="s">
        <v>113</v>
      </c>
      <c r="D59" s="3"/>
    </row>
    <row r="60" spans="1:4">
      <c r="A60" s="1" t="s">
        <v>76</v>
      </c>
      <c r="B60" s="1" t="s">
        <v>103</v>
      </c>
      <c r="C60" s="8" t="s">
        <v>114</v>
      </c>
      <c r="D60" s="3"/>
    </row>
    <row r="61" spans="1:4">
      <c r="A61" s="1" t="s">
        <v>76</v>
      </c>
      <c r="B61" s="1" t="s">
        <v>103</v>
      </c>
      <c r="C61" s="8" t="s">
        <v>115</v>
      </c>
      <c r="D61" s="3"/>
    </row>
    <row r="62" spans="1:4">
      <c r="A62" s="1" t="s">
        <v>76</v>
      </c>
      <c r="B62" s="1" t="s">
        <v>68</v>
      </c>
      <c r="C62" s="8" t="s">
        <v>497</v>
      </c>
      <c r="D62" s="3"/>
    </row>
    <row r="63" spans="1:4">
      <c r="A63" s="1" t="s">
        <v>76</v>
      </c>
      <c r="B63" s="1" t="s">
        <v>103</v>
      </c>
      <c r="C63" s="8" t="s">
        <v>502</v>
      </c>
      <c r="D63" s="3"/>
    </row>
    <row r="64" spans="1:4">
      <c r="A64" s="1" t="s">
        <v>76</v>
      </c>
      <c r="B64" s="1" t="s">
        <v>103</v>
      </c>
      <c r="C64" s="8" t="s">
        <v>503</v>
      </c>
      <c r="D64" s="3"/>
    </row>
    <row r="65" spans="1:4">
      <c r="A65" s="1" t="s">
        <v>76</v>
      </c>
      <c r="B65" s="1" t="s">
        <v>68</v>
      </c>
      <c r="C65" s="8" t="s">
        <v>294</v>
      </c>
      <c r="D65" s="3"/>
    </row>
    <row r="66" spans="1:4">
      <c r="A66" s="1" t="s">
        <v>76</v>
      </c>
      <c r="B66" s="5" t="s">
        <v>268</v>
      </c>
      <c r="C66" s="8" t="s">
        <v>269</v>
      </c>
      <c r="D66" s="3"/>
    </row>
    <row r="67" spans="1:4">
      <c r="A67" s="1" t="s">
        <v>76</v>
      </c>
      <c r="B67" s="5" t="s">
        <v>270</v>
      </c>
      <c r="C67" s="8" t="s">
        <v>271</v>
      </c>
      <c r="D67" s="3"/>
    </row>
    <row r="68" spans="1:4">
      <c r="A68" s="1" t="s">
        <v>76</v>
      </c>
      <c r="B68" s="5" t="s">
        <v>270</v>
      </c>
      <c r="C68" s="8" t="s">
        <v>272</v>
      </c>
      <c r="D68" s="3"/>
    </row>
    <row r="69" spans="1:4">
      <c r="A69" s="1" t="s">
        <v>76</v>
      </c>
      <c r="B69" s="5" t="s">
        <v>270</v>
      </c>
      <c r="C69" s="8" t="s">
        <v>628</v>
      </c>
      <c r="D69" s="3"/>
    </row>
    <row r="70" spans="1:4">
      <c r="A70" s="1" t="s">
        <v>76</v>
      </c>
      <c r="B70" s="5" t="s">
        <v>270</v>
      </c>
      <c r="C70" s="8" t="s">
        <v>627</v>
      </c>
      <c r="D70" s="3"/>
    </row>
    <row r="71" spans="1:4">
      <c r="A71" s="1" t="s">
        <v>76</v>
      </c>
      <c r="B71" s="5" t="s">
        <v>270</v>
      </c>
      <c r="C71" s="8" t="s">
        <v>276</v>
      </c>
      <c r="D71" s="3"/>
    </row>
    <row r="72" spans="1:4">
      <c r="A72" s="1" t="s">
        <v>76</v>
      </c>
      <c r="B72" s="5" t="s">
        <v>270</v>
      </c>
      <c r="C72" s="8" t="s">
        <v>277</v>
      </c>
      <c r="D72" s="3"/>
    </row>
    <row r="73" spans="1:4">
      <c r="A73" s="1" t="s">
        <v>76</v>
      </c>
      <c r="B73" s="5" t="s">
        <v>270</v>
      </c>
      <c r="C73" s="8" t="s">
        <v>273</v>
      </c>
      <c r="D73" s="8"/>
    </row>
    <row r="74" spans="1:4">
      <c r="A74" s="1" t="s">
        <v>76</v>
      </c>
      <c r="B74" s="5" t="s">
        <v>270</v>
      </c>
      <c r="C74" s="8" t="s">
        <v>274</v>
      </c>
      <c r="D74" s="3"/>
    </row>
    <row r="75" spans="1:4">
      <c r="A75" s="1" t="s">
        <v>76</v>
      </c>
      <c r="B75" s="5" t="s">
        <v>270</v>
      </c>
      <c r="C75" s="8" t="s">
        <v>275</v>
      </c>
      <c r="D75" s="3"/>
    </row>
    <row r="76" spans="1:4">
      <c r="A76" s="1" t="s">
        <v>76</v>
      </c>
      <c r="B76" s="5" t="s">
        <v>249</v>
      </c>
      <c r="C76" s="8" t="s">
        <v>251</v>
      </c>
      <c r="D76" s="3"/>
    </row>
    <row r="77" spans="1:4">
      <c r="A77" s="1" t="s">
        <v>76</v>
      </c>
      <c r="B77" s="5" t="s">
        <v>249</v>
      </c>
      <c r="C77" s="8" t="s">
        <v>252</v>
      </c>
      <c r="D77" s="3"/>
    </row>
    <row r="78" spans="1:4">
      <c r="A78" s="1" t="s">
        <v>76</v>
      </c>
      <c r="B78" s="5" t="s">
        <v>278</v>
      </c>
      <c r="C78" s="8" t="s">
        <v>279</v>
      </c>
      <c r="D78" s="3"/>
    </row>
    <row r="79" spans="1:4">
      <c r="A79" s="1" t="s">
        <v>76</v>
      </c>
      <c r="B79" s="5" t="s">
        <v>280</v>
      </c>
      <c r="C79" s="8" t="s">
        <v>281</v>
      </c>
      <c r="D79" s="3"/>
    </row>
    <row r="80" spans="1:4">
      <c r="A80" s="1" t="s">
        <v>76</v>
      </c>
      <c r="B80" s="5" t="s">
        <v>280</v>
      </c>
      <c r="C80" s="8" t="s">
        <v>282</v>
      </c>
      <c r="D80" s="3"/>
    </row>
    <row r="81" spans="1:4">
      <c r="A81" s="1" t="s">
        <v>76</v>
      </c>
      <c r="B81" s="5" t="s">
        <v>283</v>
      </c>
      <c r="C81" s="8" t="s">
        <v>295</v>
      </c>
      <c r="D81" s="3"/>
    </row>
    <row r="82" spans="1:4">
      <c r="A82" s="1" t="s">
        <v>76</v>
      </c>
      <c r="B82" s="5" t="s">
        <v>283</v>
      </c>
      <c r="C82" s="8" t="s">
        <v>296</v>
      </c>
      <c r="D82" s="3"/>
    </row>
    <row r="83" spans="1:4">
      <c r="A83" s="1" t="s">
        <v>76</v>
      </c>
      <c r="B83" s="5" t="s">
        <v>283</v>
      </c>
      <c r="C83" s="8" t="s">
        <v>297</v>
      </c>
      <c r="D83" s="3"/>
    </row>
    <row r="84" spans="1:4">
      <c r="A84" s="1" t="s">
        <v>76</v>
      </c>
      <c r="B84" s="5" t="s">
        <v>284</v>
      </c>
      <c r="C84" s="8" t="s">
        <v>298</v>
      </c>
      <c r="D84" s="3"/>
    </row>
    <row r="85" spans="1:4">
      <c r="A85" s="1" t="s">
        <v>76</v>
      </c>
      <c r="B85" s="5" t="s">
        <v>284</v>
      </c>
      <c r="C85" s="8" t="s">
        <v>299</v>
      </c>
      <c r="D85" s="3"/>
    </row>
    <row r="86" spans="1:4">
      <c r="A86" s="1" t="s">
        <v>76</v>
      </c>
      <c r="B86" s="5" t="s">
        <v>284</v>
      </c>
      <c r="C86" s="8" t="s">
        <v>300</v>
      </c>
      <c r="D86" s="3"/>
    </row>
    <row r="87" spans="1:4">
      <c r="A87" s="79" t="s">
        <v>259</v>
      </c>
      <c r="B87" s="5" t="s">
        <v>285</v>
      </c>
      <c r="C87" s="8" t="s">
        <v>287</v>
      </c>
      <c r="D87" s="3"/>
    </row>
    <row r="88" spans="1:4">
      <c r="A88" s="79" t="s">
        <v>259</v>
      </c>
      <c r="B88" s="5" t="s">
        <v>285</v>
      </c>
      <c r="C88" s="10" t="s">
        <v>288</v>
      </c>
      <c r="D88" s="3"/>
    </row>
    <row r="89" spans="1:4">
      <c r="A89" s="79" t="s">
        <v>259</v>
      </c>
      <c r="B89" s="5" t="s">
        <v>248</v>
      </c>
      <c r="C89" s="10" t="s">
        <v>250</v>
      </c>
      <c r="D89" s="3"/>
    </row>
    <row r="90" spans="1:4">
      <c r="A90" s="79" t="s">
        <v>259</v>
      </c>
      <c r="B90" s="5" t="s">
        <v>248</v>
      </c>
      <c r="C90" s="10" t="s">
        <v>289</v>
      </c>
      <c r="D90" s="3"/>
    </row>
    <row r="91" spans="1:4">
      <c r="A91" s="79" t="s">
        <v>259</v>
      </c>
      <c r="B91" s="5" t="s">
        <v>248</v>
      </c>
      <c r="C91" s="10" t="s">
        <v>290</v>
      </c>
      <c r="D91" s="3"/>
    </row>
    <row r="92" spans="1:4">
      <c r="A92" s="79" t="s">
        <v>259</v>
      </c>
      <c r="B92" s="5" t="s">
        <v>248</v>
      </c>
      <c r="C92" s="10" t="s">
        <v>291</v>
      </c>
      <c r="D92" s="3"/>
    </row>
    <row r="93" spans="1:4">
      <c r="A93" s="79" t="s">
        <v>259</v>
      </c>
      <c r="B93" s="5" t="s">
        <v>286</v>
      </c>
      <c r="C93" s="10" t="s">
        <v>292</v>
      </c>
      <c r="D93" s="3"/>
    </row>
  </sheetData>
  <phoneticPr fontId="13"/>
  <pageMargins left="0.7" right="0.7" top="0.75" bottom="0.75" header="0.3" footer="0.3"/>
  <pageSetup paperSize="9" scale="42"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77"/>
  <sheetViews>
    <sheetView view="pageBreakPreview" zoomScale="80" zoomScaleNormal="90" zoomScaleSheetLayoutView="80" workbookViewId="0">
      <selection activeCell="E16" sqref="E16:G16"/>
    </sheetView>
  </sheetViews>
  <sheetFormatPr defaultColWidth="9" defaultRowHeight="16.5"/>
  <cols>
    <col min="1" max="2" width="6.83203125" style="285" customWidth="1"/>
    <col min="3" max="3" width="7.08203125" style="285" customWidth="1"/>
    <col min="4" max="4" width="44.33203125" style="286" customWidth="1"/>
    <col min="5" max="5" width="17.75" style="286" customWidth="1"/>
    <col min="6" max="6" width="3.5" style="286" bestFit="1" customWidth="1"/>
    <col min="7" max="7" width="11" style="286" customWidth="1"/>
    <col min="8" max="8" width="22.08203125" style="287" customWidth="1"/>
    <col min="9" max="9" width="17.58203125" style="287" customWidth="1"/>
    <col min="10" max="10" width="67.83203125" style="288" customWidth="1"/>
    <col min="11" max="16384" width="9" style="286"/>
  </cols>
  <sheetData>
    <row r="1" spans="1:19" s="84" customFormat="1" ht="26.15" customHeight="1" thickBot="1">
      <c r="A1" s="306" t="s">
        <v>483</v>
      </c>
      <c r="I1" s="556"/>
      <c r="L1" s="998"/>
      <c r="M1" s="998"/>
    </row>
    <row r="2" spans="1:19" s="110" customFormat="1" ht="40.5" customHeight="1" thickBot="1">
      <c r="A2" s="996" t="s">
        <v>354</v>
      </c>
      <c r="B2" s="997"/>
      <c r="C2" s="995" t="str">
        <f>IF(ISBLANK(総表!C13),"",総表!C13)</f>
        <v/>
      </c>
      <c r="D2" s="995"/>
      <c r="E2" s="616" t="s">
        <v>355</v>
      </c>
      <c r="F2" s="995" t="str">
        <f>IF(ISBLANK(総表!C26),"",総表!C26)</f>
        <v/>
      </c>
      <c r="G2" s="995"/>
      <c r="H2" s="995"/>
      <c r="I2" s="1007"/>
      <c r="L2" s="109"/>
      <c r="S2" s="111"/>
    </row>
    <row r="3" spans="1:19" s="283" customFormat="1" ht="20.149999999999999" customHeight="1">
      <c r="A3" s="613" t="s">
        <v>329</v>
      </c>
      <c r="B3" s="614"/>
      <c r="C3" s="614"/>
      <c r="D3" s="614"/>
      <c r="E3" s="999">
        <f>E4+E5</f>
        <v>0</v>
      </c>
      <c r="F3" s="999"/>
      <c r="G3" s="1000"/>
      <c r="H3" s="615"/>
      <c r="I3" s="281"/>
      <c r="J3" s="282"/>
    </row>
    <row r="4" spans="1:19" s="283" customFormat="1" ht="20.149999999999999" customHeight="1">
      <c r="A4" s="418"/>
      <c r="B4" s="419" t="s">
        <v>466</v>
      </c>
      <c r="C4" s="420"/>
      <c r="D4" s="420"/>
      <c r="E4" s="1001">
        <f>I25+I44</f>
        <v>0</v>
      </c>
      <c r="F4" s="1001"/>
      <c r="G4" s="1002"/>
      <c r="H4" s="284"/>
      <c r="I4" s="284"/>
      <c r="J4" s="282"/>
    </row>
    <row r="5" spans="1:19" s="283" customFormat="1" ht="20.149999999999999" customHeight="1">
      <c r="A5" s="418"/>
      <c r="B5" s="421" t="s">
        <v>301</v>
      </c>
      <c r="C5" s="420"/>
      <c r="D5" s="420"/>
      <c r="E5" s="1003">
        <f>SUM(E6:G10)</f>
        <v>0</v>
      </c>
      <c r="F5" s="1003"/>
      <c r="G5" s="1004"/>
      <c r="H5" s="284"/>
      <c r="I5" s="284"/>
      <c r="J5" s="282"/>
    </row>
    <row r="6" spans="1:19" s="283" customFormat="1" ht="20.149999999999999" customHeight="1">
      <c r="A6" s="418"/>
      <c r="B6" s="422"/>
      <c r="C6" s="1035" t="s">
        <v>464</v>
      </c>
      <c r="D6" s="1036"/>
      <c r="E6" s="1005">
        <f>I49</f>
        <v>0</v>
      </c>
      <c r="F6" s="1005"/>
      <c r="G6" s="1006"/>
      <c r="H6" s="284"/>
      <c r="I6" s="284"/>
      <c r="J6" s="282"/>
    </row>
    <row r="7" spans="1:19" s="283" customFormat="1" ht="20.149999999999999" customHeight="1">
      <c r="A7" s="418"/>
      <c r="B7" s="422"/>
      <c r="C7" s="1028" t="s">
        <v>407</v>
      </c>
      <c r="D7" s="1029"/>
      <c r="E7" s="1042">
        <f>I56</f>
        <v>0</v>
      </c>
      <c r="F7" s="1042"/>
      <c r="G7" s="1043"/>
      <c r="H7" s="284"/>
      <c r="I7" s="284"/>
      <c r="J7" s="282"/>
    </row>
    <row r="8" spans="1:19" s="283" customFormat="1" ht="20.149999999999999" customHeight="1">
      <c r="A8" s="418"/>
      <c r="B8" s="422"/>
      <c r="C8" s="1028" t="s">
        <v>408</v>
      </c>
      <c r="D8" s="1029"/>
      <c r="E8" s="1044">
        <f>I62</f>
        <v>0</v>
      </c>
      <c r="F8" s="1044"/>
      <c r="G8" s="1045"/>
      <c r="H8" s="284"/>
      <c r="I8" s="284"/>
      <c r="J8" s="282"/>
    </row>
    <row r="9" spans="1:19" s="283" customFormat="1" ht="20.149999999999999" customHeight="1">
      <c r="A9" s="418"/>
      <c r="B9" s="422"/>
      <c r="C9" s="1028" t="s">
        <v>409</v>
      </c>
      <c r="D9" s="1029"/>
      <c r="E9" s="1044">
        <f>I68</f>
        <v>0</v>
      </c>
      <c r="F9" s="1044"/>
      <c r="G9" s="1045"/>
      <c r="H9" s="284"/>
      <c r="I9" s="284"/>
      <c r="J9" s="549" t="s">
        <v>546</v>
      </c>
    </row>
    <row r="10" spans="1:19" s="283" customFormat="1" ht="20.149999999999999" customHeight="1" thickBot="1">
      <c r="A10" s="423"/>
      <c r="B10" s="424"/>
      <c r="C10" s="1030" t="s">
        <v>410</v>
      </c>
      <c r="D10" s="1031"/>
      <c r="E10" s="1046">
        <f>I73</f>
        <v>0</v>
      </c>
      <c r="F10" s="1046"/>
      <c r="G10" s="1047"/>
      <c r="H10" s="284"/>
      <c r="I10" s="284"/>
      <c r="J10" s="549" t="s">
        <v>547</v>
      </c>
    </row>
    <row r="11" spans="1:19" ht="10" customHeight="1" thickBot="1"/>
    <row r="12" spans="1:19" s="290" customFormat="1" ht="17" thickBot="1">
      <c r="A12" s="425" t="s">
        <v>3</v>
      </c>
      <c r="B12" s="426" t="s">
        <v>4</v>
      </c>
      <c r="C12" s="426" t="s">
        <v>5</v>
      </c>
      <c r="D12" s="426" t="s">
        <v>328</v>
      </c>
      <c r="E12" s="1027" t="s">
        <v>327</v>
      </c>
      <c r="F12" s="1027"/>
      <c r="G12" s="1027"/>
      <c r="H12" s="427" t="s">
        <v>326</v>
      </c>
      <c r="I12" s="428" t="s">
        <v>307</v>
      </c>
    </row>
    <row r="13" spans="1:19" ht="20.149999999999999" customHeight="1">
      <c r="A13" s="1024" t="s">
        <v>325</v>
      </c>
      <c r="B13" s="1025"/>
      <c r="C13" s="1025"/>
      <c r="D13" s="1025"/>
      <c r="E13" s="429"/>
      <c r="F13" s="429"/>
      <c r="G13" s="429"/>
      <c r="H13" s="430"/>
      <c r="I13" s="431"/>
    </row>
    <row r="14" spans="1:19" ht="20.149999999999999" customHeight="1">
      <c r="A14" s="432"/>
      <c r="B14" s="433" t="s">
        <v>324</v>
      </c>
      <c r="C14" s="434"/>
      <c r="D14" s="435"/>
      <c r="E14" s="435"/>
      <c r="F14" s="435"/>
      <c r="G14" s="435"/>
      <c r="H14" s="436"/>
      <c r="I14" s="437"/>
      <c r="J14" s="289"/>
    </row>
    <row r="15" spans="1:19" ht="20.149999999999999" customHeight="1">
      <c r="A15" s="432"/>
      <c r="B15" s="438"/>
      <c r="C15" s="439" t="s">
        <v>323</v>
      </c>
      <c r="D15" s="440"/>
      <c r="E15" s="440"/>
      <c r="F15" s="440"/>
      <c r="G15" s="440"/>
      <c r="H15" s="1081" t="str">
        <f>IF($E$16="","","会場毎の情報は別紙参照。")</f>
        <v/>
      </c>
      <c r="I15" s="1082"/>
      <c r="J15" s="289"/>
    </row>
    <row r="16" spans="1:19" ht="20.149999999999999" customHeight="1">
      <c r="A16" s="432"/>
      <c r="B16" s="438"/>
      <c r="C16" s="441"/>
      <c r="D16" s="442" t="s">
        <v>465</v>
      </c>
      <c r="E16" s="1085"/>
      <c r="F16" s="1085"/>
      <c r="G16" s="1086"/>
      <c r="H16" s="1083"/>
      <c r="I16" s="1084"/>
      <c r="J16" s="291" t="s">
        <v>322</v>
      </c>
    </row>
    <row r="17" spans="1:10" ht="20.149999999999999" customHeight="1">
      <c r="A17" s="432"/>
      <c r="B17" s="460"/>
      <c r="C17" s="443"/>
      <c r="D17" s="444" t="s">
        <v>321</v>
      </c>
      <c r="E17" s="1087" t="str">
        <f>IF(ISBLANK(総表!G32),"",総表!G32)</f>
        <v/>
      </c>
      <c r="F17" s="1088"/>
      <c r="G17" s="1088"/>
      <c r="H17" s="1089"/>
      <c r="I17" s="1090"/>
      <c r="J17" s="292" t="s">
        <v>320</v>
      </c>
    </row>
    <row r="18" spans="1:10" ht="20.149999999999999" customHeight="1">
      <c r="A18" s="432"/>
      <c r="B18" s="460"/>
      <c r="C18" s="443"/>
      <c r="D18" s="445" t="s">
        <v>319</v>
      </c>
      <c r="E18" s="1062"/>
      <c r="F18" s="1063"/>
      <c r="G18" s="1064"/>
      <c r="H18" s="446" t="s">
        <v>318</v>
      </c>
      <c r="I18" s="611"/>
      <c r="J18" s="292"/>
    </row>
    <row r="19" spans="1:10" ht="20.149999999999999" customHeight="1">
      <c r="A19" s="432"/>
      <c r="B19" s="460"/>
      <c r="C19" s="443"/>
      <c r="D19" s="444" t="s">
        <v>317</v>
      </c>
      <c r="E19" s="1072">
        <f>E18-I18</f>
        <v>0</v>
      </c>
      <c r="F19" s="1073"/>
      <c r="G19" s="1074"/>
      <c r="H19" s="1068" t="s">
        <v>316</v>
      </c>
      <c r="I19" s="1070" t="str">
        <f>IF(E19*E20=0,"",E19*E20)</f>
        <v/>
      </c>
      <c r="J19" s="1040" t="s">
        <v>399</v>
      </c>
    </row>
    <row r="20" spans="1:10" ht="20.149999999999999" customHeight="1">
      <c r="A20" s="432"/>
      <c r="B20" s="460"/>
      <c r="C20" s="443"/>
      <c r="D20" s="447" t="s">
        <v>315</v>
      </c>
      <c r="E20" s="1065"/>
      <c r="F20" s="1066"/>
      <c r="G20" s="1067"/>
      <c r="H20" s="1069"/>
      <c r="I20" s="1071"/>
      <c r="J20" s="1040"/>
    </row>
    <row r="21" spans="1:10" ht="20.149999999999999" customHeight="1">
      <c r="A21" s="432"/>
      <c r="B21" s="460"/>
      <c r="C21" s="443"/>
      <c r="D21" s="448" t="s">
        <v>314</v>
      </c>
      <c r="E21" s="1037" t="str">
        <f>IF(I19="","",SUM(G25:G36))</f>
        <v/>
      </c>
      <c r="F21" s="1038"/>
      <c r="G21" s="1039"/>
      <c r="H21" s="451" t="s">
        <v>313</v>
      </c>
      <c r="I21" s="452" t="str">
        <f>IF(I19="","",E21/I19)</f>
        <v/>
      </c>
      <c r="J21" s="289"/>
    </row>
    <row r="22" spans="1:10" ht="20.149999999999999" customHeight="1">
      <c r="A22" s="432"/>
      <c r="B22" s="460"/>
      <c r="C22" s="449"/>
      <c r="D22" s="450" t="s">
        <v>312</v>
      </c>
      <c r="E22" s="1032" t="str">
        <f>IF(I19="","",SUM(G25:G39))</f>
        <v/>
      </c>
      <c r="F22" s="1033"/>
      <c r="G22" s="1034"/>
      <c r="H22" s="453" t="s">
        <v>521</v>
      </c>
      <c r="I22" s="454" t="str">
        <f>IF(I19="","",E22/I19)</f>
        <v/>
      </c>
      <c r="J22" s="289"/>
    </row>
    <row r="23" spans="1:10" ht="20.149999999999999" customHeight="1">
      <c r="A23" s="432"/>
      <c r="B23" s="460"/>
      <c r="C23" s="1013" t="s">
        <v>377</v>
      </c>
      <c r="D23" s="1014"/>
      <c r="E23" s="1026"/>
      <c r="F23" s="1026"/>
      <c r="G23" s="1026"/>
      <c r="H23" s="1058" t="str">
        <f>IF($E$16="","","会場毎の入場券内訳は別紙参照。")</f>
        <v/>
      </c>
      <c r="I23" s="1059"/>
      <c r="J23" s="293"/>
    </row>
    <row r="24" spans="1:10" ht="20.149999999999999" customHeight="1">
      <c r="A24" s="432"/>
      <c r="B24" s="460"/>
      <c r="C24" s="455"/>
      <c r="D24" s="456" t="s">
        <v>311</v>
      </c>
      <c r="E24" s="457" t="s">
        <v>387</v>
      </c>
      <c r="F24" s="457" t="s">
        <v>310</v>
      </c>
      <c r="G24" s="457" t="s">
        <v>309</v>
      </c>
      <c r="H24" s="458" t="s">
        <v>308</v>
      </c>
      <c r="I24" s="459" t="s">
        <v>307</v>
      </c>
      <c r="J24" s="292"/>
    </row>
    <row r="25" spans="1:10" ht="20.149999999999999" customHeight="1">
      <c r="A25" s="432"/>
      <c r="B25" s="460"/>
      <c r="C25" s="455"/>
      <c r="D25" s="609"/>
      <c r="E25" s="294"/>
      <c r="F25" s="461" t="str">
        <f t="shared" ref="F25:F39" si="0">IF(E25="","","×")</f>
        <v/>
      </c>
      <c r="G25" s="294"/>
      <c r="H25" s="462">
        <f t="shared" ref="H25:H36" si="1">E25*G25</f>
        <v>0</v>
      </c>
      <c r="I25" s="463">
        <f>IF($E$16="",ROUNDDOWN(H42,-3)/1000,I26)</f>
        <v>0</v>
      </c>
      <c r="J25" s="1057" t="s">
        <v>306</v>
      </c>
    </row>
    <row r="26" spans="1:10" ht="20.149999999999999" customHeight="1">
      <c r="A26" s="432"/>
      <c r="B26" s="460"/>
      <c r="C26" s="455"/>
      <c r="D26" s="610"/>
      <c r="E26" s="295"/>
      <c r="F26" s="464" t="str">
        <f t="shared" si="0"/>
        <v/>
      </c>
      <c r="G26" s="295"/>
      <c r="H26" s="465">
        <f t="shared" si="1"/>
        <v>0</v>
      </c>
      <c r="I26" s="466">
        <f ca="1">ROUNDDOWN(別紙入場料詳細!E3,-3)/1000</f>
        <v>0</v>
      </c>
      <c r="J26" s="1057"/>
    </row>
    <row r="27" spans="1:10" ht="20.149999999999999" customHeight="1">
      <c r="A27" s="432"/>
      <c r="B27" s="460"/>
      <c r="C27" s="455"/>
      <c r="D27" s="610"/>
      <c r="E27" s="295"/>
      <c r="F27" s="464" t="str">
        <f t="shared" si="0"/>
        <v/>
      </c>
      <c r="G27" s="295"/>
      <c r="H27" s="465">
        <f t="shared" si="1"/>
        <v>0</v>
      </c>
      <c r="I27" s="467"/>
      <c r="J27" s="292" t="s">
        <v>305</v>
      </c>
    </row>
    <row r="28" spans="1:10" ht="20.149999999999999" customHeight="1">
      <c r="A28" s="432"/>
      <c r="B28" s="460"/>
      <c r="C28" s="455"/>
      <c r="D28" s="610"/>
      <c r="E28" s="295"/>
      <c r="F28" s="464" t="str">
        <f t="shared" si="0"/>
        <v/>
      </c>
      <c r="G28" s="295"/>
      <c r="H28" s="465">
        <f t="shared" si="1"/>
        <v>0</v>
      </c>
      <c r="I28" s="467"/>
      <c r="J28" s="292" t="s">
        <v>304</v>
      </c>
    </row>
    <row r="29" spans="1:10" ht="20.149999999999999" customHeight="1">
      <c r="A29" s="432"/>
      <c r="B29" s="460"/>
      <c r="C29" s="455"/>
      <c r="D29" s="610"/>
      <c r="E29" s="295"/>
      <c r="F29" s="464" t="str">
        <f t="shared" si="0"/>
        <v/>
      </c>
      <c r="G29" s="295"/>
      <c r="H29" s="465">
        <f t="shared" si="1"/>
        <v>0</v>
      </c>
      <c r="I29" s="467"/>
      <c r="J29" s="292" t="s">
        <v>303</v>
      </c>
    </row>
    <row r="30" spans="1:10" ht="20.149999999999999" customHeight="1">
      <c r="A30" s="432"/>
      <c r="B30" s="460"/>
      <c r="C30" s="455"/>
      <c r="D30" s="610"/>
      <c r="E30" s="295"/>
      <c r="F30" s="464" t="str">
        <f t="shared" si="0"/>
        <v/>
      </c>
      <c r="G30" s="295"/>
      <c r="H30" s="465">
        <f t="shared" si="1"/>
        <v>0</v>
      </c>
      <c r="I30" s="467"/>
      <c r="J30" s="292"/>
    </row>
    <row r="31" spans="1:10" ht="20.149999999999999" customHeight="1">
      <c r="A31" s="432"/>
      <c r="B31" s="460"/>
      <c r="C31" s="455"/>
      <c r="D31" s="610"/>
      <c r="E31" s="295"/>
      <c r="F31" s="464" t="str">
        <f t="shared" si="0"/>
        <v/>
      </c>
      <c r="G31" s="295"/>
      <c r="H31" s="465">
        <f t="shared" si="1"/>
        <v>0</v>
      </c>
      <c r="I31" s="467"/>
      <c r="J31" s="292"/>
    </row>
    <row r="32" spans="1:10" ht="20.149999999999999" customHeight="1">
      <c r="A32" s="432"/>
      <c r="B32" s="460"/>
      <c r="C32" s="455"/>
      <c r="D32" s="610"/>
      <c r="E32" s="295"/>
      <c r="F32" s="464" t="str">
        <f t="shared" si="0"/>
        <v/>
      </c>
      <c r="G32" s="295"/>
      <c r="H32" s="465">
        <f t="shared" si="1"/>
        <v>0</v>
      </c>
      <c r="I32" s="467"/>
      <c r="J32" s="292"/>
    </row>
    <row r="33" spans="1:14" ht="20.149999999999999" customHeight="1">
      <c r="A33" s="432"/>
      <c r="B33" s="460"/>
      <c r="C33" s="455"/>
      <c r="D33" s="610"/>
      <c r="E33" s="295"/>
      <c r="F33" s="464" t="str">
        <f t="shared" si="0"/>
        <v/>
      </c>
      <c r="G33" s="295"/>
      <c r="H33" s="465">
        <f t="shared" si="1"/>
        <v>0</v>
      </c>
      <c r="I33" s="467"/>
      <c r="J33" s="292"/>
    </row>
    <row r="34" spans="1:14" ht="20.149999999999999" customHeight="1">
      <c r="A34" s="432"/>
      <c r="B34" s="460"/>
      <c r="C34" s="455"/>
      <c r="D34" s="610"/>
      <c r="E34" s="295"/>
      <c r="F34" s="464" t="str">
        <f t="shared" si="0"/>
        <v/>
      </c>
      <c r="G34" s="295"/>
      <c r="H34" s="465">
        <f t="shared" si="1"/>
        <v>0</v>
      </c>
      <c r="I34" s="467"/>
      <c r="J34" s="292"/>
    </row>
    <row r="35" spans="1:14" ht="20.149999999999999" customHeight="1">
      <c r="A35" s="432"/>
      <c r="B35" s="460"/>
      <c r="C35" s="455"/>
      <c r="D35" s="610"/>
      <c r="E35" s="295"/>
      <c r="F35" s="464" t="str">
        <f t="shared" si="0"/>
        <v/>
      </c>
      <c r="G35" s="295"/>
      <c r="H35" s="465">
        <f t="shared" si="1"/>
        <v>0</v>
      </c>
      <c r="I35" s="467"/>
      <c r="J35" s="292"/>
    </row>
    <row r="36" spans="1:14" ht="20.149999999999999" customHeight="1">
      <c r="A36" s="432"/>
      <c r="B36" s="460"/>
      <c r="C36" s="455"/>
      <c r="D36" s="610"/>
      <c r="E36" s="295"/>
      <c r="F36" s="464" t="str">
        <f t="shared" si="0"/>
        <v/>
      </c>
      <c r="G36" s="295"/>
      <c r="H36" s="465">
        <f t="shared" si="1"/>
        <v>0</v>
      </c>
      <c r="I36" s="467"/>
      <c r="J36" s="292"/>
    </row>
    <row r="37" spans="1:14" s="230" customFormat="1" ht="20.149999999999999" customHeight="1">
      <c r="A37" s="432"/>
      <c r="B37" s="460"/>
      <c r="C37" s="455"/>
      <c r="D37" s="1075" t="s">
        <v>514</v>
      </c>
      <c r="E37" s="526" t="s">
        <v>515</v>
      </c>
      <c r="F37" s="1077" t="s">
        <v>516</v>
      </c>
      <c r="G37" s="1078"/>
      <c r="H37" s="527" t="s">
        <v>517</v>
      </c>
      <c r="I37" s="467"/>
      <c r="J37" s="292"/>
      <c r="K37" s="528"/>
      <c r="L37" s="528"/>
      <c r="M37" s="528"/>
      <c r="N37" s="528"/>
    </row>
    <row r="38" spans="1:14" s="230" customFormat="1" ht="20.149999999999999" customHeight="1">
      <c r="A38" s="432"/>
      <c r="B38" s="460"/>
      <c r="C38" s="455"/>
      <c r="D38" s="1076"/>
      <c r="E38" s="529"/>
      <c r="F38" s="1079"/>
      <c r="G38" s="1080"/>
      <c r="H38" s="530"/>
      <c r="I38" s="467"/>
      <c r="J38" s="292"/>
      <c r="K38" s="528"/>
      <c r="L38" s="528"/>
      <c r="M38" s="528"/>
      <c r="N38" s="528"/>
    </row>
    <row r="39" spans="1:14" ht="20.149999999999999" customHeight="1">
      <c r="A39" s="432"/>
      <c r="B39" s="460"/>
      <c r="C39" s="455"/>
      <c r="D39" s="468" t="s">
        <v>302</v>
      </c>
      <c r="E39" s="469">
        <v>0</v>
      </c>
      <c r="F39" s="470" t="str">
        <f t="shared" si="0"/>
        <v>×</v>
      </c>
      <c r="G39" s="1060"/>
      <c r="H39" s="1061"/>
      <c r="I39" s="467"/>
      <c r="J39" s="292"/>
    </row>
    <row r="40" spans="1:14" ht="20.149999999999999" customHeight="1">
      <c r="A40" s="432"/>
      <c r="B40" s="460"/>
      <c r="C40" s="471"/>
      <c r="D40" s="1009" t="s">
        <v>63</v>
      </c>
      <c r="E40" s="1010"/>
      <c r="F40" s="1010"/>
      <c r="G40" s="1010"/>
      <c r="H40" s="472">
        <f>SUM(H25:H36)</f>
        <v>0</v>
      </c>
      <c r="I40" s="473"/>
      <c r="J40" s="292"/>
    </row>
    <row r="41" spans="1:14" ht="20.149999999999999" customHeight="1">
      <c r="A41" s="432"/>
      <c r="B41" s="474"/>
      <c r="C41" s="475"/>
      <c r="D41" s="1011" t="s">
        <v>389</v>
      </c>
      <c r="E41" s="1012"/>
      <c r="F41" s="1012"/>
      <c r="G41" s="1012"/>
      <c r="H41" s="296"/>
      <c r="I41" s="473"/>
      <c r="J41" s="292"/>
    </row>
    <row r="42" spans="1:14" ht="20.149999999999999" customHeight="1">
      <c r="A42" s="432"/>
      <c r="B42" s="474"/>
      <c r="C42" s="476"/>
      <c r="D42" s="1009" t="s">
        <v>43</v>
      </c>
      <c r="E42" s="1010"/>
      <c r="F42" s="1010"/>
      <c r="G42" s="1010"/>
      <c r="H42" s="472">
        <f>H40+H41</f>
        <v>0</v>
      </c>
      <c r="I42" s="477"/>
      <c r="J42" s="292"/>
    </row>
    <row r="43" spans="1:14" ht="20.149999999999999" customHeight="1">
      <c r="A43" s="432"/>
      <c r="B43" s="474"/>
      <c r="C43" s="1013" t="s">
        <v>472</v>
      </c>
      <c r="D43" s="1014"/>
      <c r="E43" s="440"/>
      <c r="F43" s="440"/>
      <c r="G43" s="440"/>
      <c r="H43" s="478"/>
      <c r="I43" s="479"/>
      <c r="J43" s="292"/>
    </row>
    <row r="44" spans="1:14" ht="20.149999999999999" customHeight="1">
      <c r="A44" s="432"/>
      <c r="B44" s="474"/>
      <c r="C44" s="471"/>
      <c r="D44" s="338"/>
      <c r="E44" s="1015"/>
      <c r="F44" s="1016"/>
      <c r="G44" s="1017"/>
      <c r="H44" s="335"/>
      <c r="I44" s="473">
        <f>ROUNDDOWN((SUM(H44:H46)),-3)/1000</f>
        <v>0</v>
      </c>
      <c r="J44" s="292"/>
    </row>
    <row r="45" spans="1:14" ht="20.149999999999999" customHeight="1">
      <c r="A45" s="432"/>
      <c r="B45" s="474"/>
      <c r="C45" s="471"/>
      <c r="D45" s="339"/>
      <c r="E45" s="1018"/>
      <c r="F45" s="1019"/>
      <c r="G45" s="1020"/>
      <c r="H45" s="337"/>
      <c r="I45" s="473"/>
      <c r="J45" s="292"/>
    </row>
    <row r="46" spans="1:14" ht="20.149999999999999" customHeight="1">
      <c r="A46" s="432"/>
      <c r="B46" s="480"/>
      <c r="C46" s="481"/>
      <c r="D46" s="340"/>
      <c r="E46" s="1021"/>
      <c r="F46" s="1022"/>
      <c r="G46" s="1023"/>
      <c r="H46" s="336"/>
      <c r="I46" s="473"/>
      <c r="J46" s="292"/>
    </row>
    <row r="47" spans="1:14" ht="20.149999999999999" customHeight="1">
      <c r="A47" s="432"/>
      <c r="B47" s="421" t="s">
        <v>301</v>
      </c>
      <c r="C47" s="482"/>
      <c r="D47" s="482"/>
      <c r="E47" s="482"/>
      <c r="F47" s="482"/>
      <c r="G47" s="482"/>
      <c r="H47" s="483"/>
      <c r="I47" s="484"/>
      <c r="J47" s="293"/>
    </row>
    <row r="48" spans="1:14" ht="20.149999999999999" customHeight="1">
      <c r="A48" s="432"/>
      <c r="B48" s="422"/>
      <c r="C48" s="439" t="s">
        <v>406</v>
      </c>
      <c r="D48" s="485"/>
      <c r="E48" s="485"/>
      <c r="F48" s="485"/>
      <c r="G48" s="485"/>
      <c r="H48" s="486"/>
      <c r="I48" s="487"/>
      <c r="J48" s="293"/>
    </row>
    <row r="49" spans="1:10" ht="20.149999999999999" customHeight="1">
      <c r="A49" s="432"/>
      <c r="B49" s="460"/>
      <c r="C49" s="455"/>
      <c r="D49" s="593"/>
      <c r="E49" s="1049"/>
      <c r="F49" s="1049"/>
      <c r="G49" s="1049"/>
      <c r="H49" s="297"/>
      <c r="I49" s="1050">
        <f>ROUNDDOWN((SUM(H49:H54)),-3)/1000</f>
        <v>0</v>
      </c>
      <c r="J49" s="1040"/>
    </row>
    <row r="50" spans="1:10" ht="20.149999999999999" customHeight="1">
      <c r="A50" s="432"/>
      <c r="B50" s="460"/>
      <c r="C50" s="455"/>
      <c r="D50" s="594"/>
      <c r="E50" s="1008"/>
      <c r="F50" s="1008"/>
      <c r="G50" s="1008"/>
      <c r="H50" s="298"/>
      <c r="I50" s="1051"/>
      <c r="J50" s="1040"/>
    </row>
    <row r="51" spans="1:10" ht="20.149999999999999" customHeight="1">
      <c r="A51" s="432"/>
      <c r="B51" s="460"/>
      <c r="C51" s="455"/>
      <c r="D51" s="594"/>
      <c r="E51" s="1008"/>
      <c r="F51" s="1008"/>
      <c r="G51" s="1008"/>
      <c r="H51" s="298"/>
      <c r="I51" s="1051"/>
      <c r="J51" s="1040"/>
    </row>
    <row r="52" spans="1:10" ht="20.149999999999999" customHeight="1">
      <c r="A52" s="432"/>
      <c r="B52" s="460"/>
      <c r="C52" s="455"/>
      <c r="D52" s="594"/>
      <c r="E52" s="1008"/>
      <c r="F52" s="1008"/>
      <c r="G52" s="1008"/>
      <c r="H52" s="298"/>
      <c r="I52" s="1051"/>
      <c r="J52" s="1041"/>
    </row>
    <row r="53" spans="1:10" ht="20.149999999999999" customHeight="1">
      <c r="A53" s="432"/>
      <c r="B53" s="460"/>
      <c r="C53" s="455"/>
      <c r="D53" s="594"/>
      <c r="E53" s="1008"/>
      <c r="F53" s="1008"/>
      <c r="G53" s="1008"/>
      <c r="H53" s="298"/>
      <c r="I53" s="1051"/>
      <c r="J53" s="1041"/>
    </row>
    <row r="54" spans="1:10" ht="20.149999999999999" customHeight="1">
      <c r="A54" s="432"/>
      <c r="B54" s="460"/>
      <c r="C54" s="488"/>
      <c r="D54" s="595"/>
      <c r="E54" s="1048"/>
      <c r="F54" s="1048"/>
      <c r="G54" s="1048"/>
      <c r="H54" s="299"/>
      <c r="I54" s="1052"/>
      <c r="J54" s="1041"/>
    </row>
    <row r="55" spans="1:10" ht="20.149999999999999" customHeight="1">
      <c r="A55" s="432"/>
      <c r="B55" s="1056"/>
      <c r="C55" s="489" t="s">
        <v>407</v>
      </c>
      <c r="D55" s="485"/>
      <c r="E55" s="440"/>
      <c r="F55" s="440"/>
      <c r="G55" s="440"/>
      <c r="H55" s="490"/>
      <c r="I55" s="491"/>
    </row>
    <row r="56" spans="1:10" ht="20.149999999999999" customHeight="1">
      <c r="A56" s="432"/>
      <c r="B56" s="1056"/>
      <c r="C56" s="443"/>
      <c r="D56" s="593"/>
      <c r="E56" s="1049"/>
      <c r="F56" s="1049"/>
      <c r="G56" s="1049"/>
      <c r="H56" s="300"/>
      <c r="I56" s="1050">
        <f>ROUNDDOWN((SUM(H56:H60)),-3)/1000</f>
        <v>0</v>
      </c>
      <c r="J56" s="552" t="s">
        <v>549</v>
      </c>
    </row>
    <row r="57" spans="1:10" ht="20.149999999999999" customHeight="1">
      <c r="A57" s="432"/>
      <c r="B57" s="1056"/>
      <c r="C57" s="443"/>
      <c r="D57" s="594"/>
      <c r="E57" s="1008"/>
      <c r="F57" s="1008"/>
      <c r="G57" s="1008"/>
      <c r="H57" s="301"/>
      <c r="I57" s="1051"/>
      <c r="J57" s="552"/>
    </row>
    <row r="58" spans="1:10" ht="20.149999999999999" customHeight="1">
      <c r="A58" s="432"/>
      <c r="B58" s="1056"/>
      <c r="C58" s="443"/>
      <c r="D58" s="594"/>
      <c r="E58" s="1008"/>
      <c r="F58" s="1008"/>
      <c r="G58" s="1008"/>
      <c r="H58" s="301"/>
      <c r="I58" s="1051"/>
      <c r="J58" s="552"/>
    </row>
    <row r="59" spans="1:10" ht="20.149999999999999" customHeight="1">
      <c r="A59" s="432"/>
      <c r="B59" s="1056"/>
      <c r="C59" s="443"/>
      <c r="D59" s="594"/>
      <c r="E59" s="1008"/>
      <c r="F59" s="1008"/>
      <c r="G59" s="1008"/>
      <c r="H59" s="301"/>
      <c r="I59" s="1051"/>
      <c r="J59" s="552"/>
    </row>
    <row r="60" spans="1:10" ht="20.149999999999999" customHeight="1">
      <c r="A60" s="432"/>
      <c r="B60" s="1056"/>
      <c r="C60" s="449"/>
      <c r="D60" s="595"/>
      <c r="E60" s="1048"/>
      <c r="F60" s="1048"/>
      <c r="G60" s="1048"/>
      <c r="H60" s="302"/>
      <c r="I60" s="1052"/>
      <c r="J60" s="552"/>
    </row>
    <row r="61" spans="1:10" ht="20.149999999999999" customHeight="1">
      <c r="A61" s="432"/>
      <c r="B61" s="460"/>
      <c r="C61" s="489" t="s">
        <v>408</v>
      </c>
      <c r="D61" s="485"/>
      <c r="E61" s="440"/>
      <c r="F61" s="440"/>
      <c r="G61" s="440"/>
      <c r="H61" s="490"/>
      <c r="I61" s="487"/>
    </row>
    <row r="62" spans="1:10" ht="20.149999999999999" customHeight="1">
      <c r="A62" s="432"/>
      <c r="B62" s="460"/>
      <c r="C62" s="455"/>
      <c r="D62" s="593"/>
      <c r="E62" s="1049"/>
      <c r="F62" s="1049"/>
      <c r="G62" s="1049"/>
      <c r="H62" s="300"/>
      <c r="I62" s="1050">
        <f>ROUNDDOWN((SUM(H62:H66)),-3)/1000</f>
        <v>0</v>
      </c>
      <c r="J62" s="1041"/>
    </row>
    <row r="63" spans="1:10" ht="20.149999999999999" customHeight="1">
      <c r="A63" s="432"/>
      <c r="B63" s="460"/>
      <c r="C63" s="455"/>
      <c r="D63" s="594"/>
      <c r="E63" s="1008"/>
      <c r="F63" s="1008"/>
      <c r="G63" s="1008"/>
      <c r="H63" s="301"/>
      <c r="I63" s="1051"/>
      <c r="J63" s="1041"/>
    </row>
    <row r="64" spans="1:10" ht="20.149999999999999" customHeight="1">
      <c r="A64" s="432"/>
      <c r="B64" s="460"/>
      <c r="C64" s="455"/>
      <c r="D64" s="594"/>
      <c r="E64" s="1008"/>
      <c r="F64" s="1008"/>
      <c r="G64" s="1008"/>
      <c r="H64" s="301"/>
      <c r="I64" s="1051"/>
      <c r="J64" s="1041"/>
    </row>
    <row r="65" spans="1:10" ht="20.149999999999999" customHeight="1">
      <c r="A65" s="432"/>
      <c r="B65" s="460"/>
      <c r="C65" s="455"/>
      <c r="D65" s="594"/>
      <c r="E65" s="1008"/>
      <c r="F65" s="1008"/>
      <c r="G65" s="1008"/>
      <c r="H65" s="301"/>
      <c r="I65" s="1051"/>
      <c r="J65" s="1041"/>
    </row>
    <row r="66" spans="1:10" ht="20.149999999999999" customHeight="1">
      <c r="A66" s="432"/>
      <c r="B66" s="460"/>
      <c r="C66" s="488"/>
      <c r="D66" s="595"/>
      <c r="E66" s="1048"/>
      <c r="F66" s="1048"/>
      <c r="G66" s="1048"/>
      <c r="H66" s="302"/>
      <c r="I66" s="1052"/>
      <c r="J66" s="1041"/>
    </row>
    <row r="67" spans="1:10" ht="20.149999999999999" customHeight="1">
      <c r="A67" s="432"/>
      <c r="B67" s="460"/>
      <c r="C67" s="489" t="s">
        <v>409</v>
      </c>
      <c r="D67" s="485"/>
      <c r="E67" s="1053"/>
      <c r="F67" s="1053"/>
      <c r="G67" s="1053"/>
      <c r="H67" s="490"/>
      <c r="I67" s="492"/>
      <c r="J67" s="1041"/>
    </row>
    <row r="68" spans="1:10" ht="20.149999999999999" customHeight="1">
      <c r="A68" s="432"/>
      <c r="B68" s="460"/>
      <c r="C68" s="443"/>
      <c r="D68" s="593"/>
      <c r="E68" s="1049"/>
      <c r="F68" s="1049"/>
      <c r="G68" s="1049"/>
      <c r="H68" s="300"/>
      <c r="I68" s="1050">
        <f>ROUNDDOWN((SUM(H68:H71)),-3)/1000</f>
        <v>0</v>
      </c>
      <c r="J68" s="1040"/>
    </row>
    <row r="69" spans="1:10" ht="20.149999999999999" customHeight="1">
      <c r="A69" s="432"/>
      <c r="B69" s="460"/>
      <c r="C69" s="443"/>
      <c r="D69" s="594"/>
      <c r="E69" s="1008"/>
      <c r="F69" s="1008"/>
      <c r="G69" s="1008"/>
      <c r="H69" s="301"/>
      <c r="I69" s="1051"/>
      <c r="J69" s="1041"/>
    </row>
    <row r="70" spans="1:10" ht="20.149999999999999" customHeight="1">
      <c r="A70" s="432"/>
      <c r="B70" s="460"/>
      <c r="C70" s="443"/>
      <c r="D70" s="594"/>
      <c r="E70" s="1008"/>
      <c r="F70" s="1008"/>
      <c r="G70" s="1008"/>
      <c r="H70" s="301"/>
      <c r="I70" s="1051"/>
      <c r="J70" s="1041"/>
    </row>
    <row r="71" spans="1:10" ht="20.149999999999999" customHeight="1">
      <c r="A71" s="432"/>
      <c r="B71" s="460"/>
      <c r="C71" s="449"/>
      <c r="D71" s="595"/>
      <c r="E71" s="1048"/>
      <c r="F71" s="1048"/>
      <c r="G71" s="1048"/>
      <c r="H71" s="302"/>
      <c r="I71" s="1052"/>
      <c r="J71" s="1041"/>
    </row>
    <row r="72" spans="1:10" ht="20.149999999999999" customHeight="1">
      <c r="A72" s="432"/>
      <c r="B72" s="460"/>
      <c r="C72" s="439" t="s">
        <v>410</v>
      </c>
      <c r="D72" s="485"/>
      <c r="E72" s="440"/>
      <c r="F72" s="440"/>
      <c r="G72" s="440"/>
      <c r="H72" s="490"/>
      <c r="I72" s="487"/>
    </row>
    <row r="73" spans="1:10" ht="20.149999999999999" customHeight="1">
      <c r="A73" s="432"/>
      <c r="B73" s="460"/>
      <c r="C73" s="443"/>
      <c r="D73" s="593"/>
      <c r="E73" s="1049"/>
      <c r="F73" s="1049"/>
      <c r="G73" s="1049"/>
      <c r="H73" s="300"/>
      <c r="I73" s="1050">
        <f>ROUNDDOWN((SUM(H73:H77)),-3)/1000</f>
        <v>0</v>
      </c>
      <c r="J73" s="552" t="s">
        <v>550</v>
      </c>
    </row>
    <row r="74" spans="1:10" ht="20.149999999999999" customHeight="1">
      <c r="A74" s="432"/>
      <c r="B74" s="460"/>
      <c r="C74" s="443"/>
      <c r="D74" s="594"/>
      <c r="E74" s="1008"/>
      <c r="F74" s="1008"/>
      <c r="G74" s="1008"/>
      <c r="H74" s="301"/>
      <c r="I74" s="1051"/>
      <c r="J74" s="551"/>
    </row>
    <row r="75" spans="1:10" ht="20.149999999999999" customHeight="1">
      <c r="A75" s="432"/>
      <c r="B75" s="460"/>
      <c r="C75" s="443"/>
      <c r="D75" s="594"/>
      <c r="E75" s="1008"/>
      <c r="F75" s="1008"/>
      <c r="G75" s="1008"/>
      <c r="H75" s="301"/>
      <c r="I75" s="1051"/>
      <c r="J75" s="551"/>
    </row>
    <row r="76" spans="1:10" ht="20.149999999999999" customHeight="1">
      <c r="A76" s="432"/>
      <c r="B76" s="460"/>
      <c r="C76" s="443"/>
      <c r="D76" s="594"/>
      <c r="E76" s="1008"/>
      <c r="F76" s="1008"/>
      <c r="G76" s="1008"/>
      <c r="H76" s="301"/>
      <c r="I76" s="1051"/>
      <c r="J76" s="551"/>
    </row>
    <row r="77" spans="1:10" ht="20.149999999999999" customHeight="1" thickBot="1">
      <c r="A77" s="493"/>
      <c r="B77" s="494"/>
      <c r="C77" s="495"/>
      <c r="D77" s="596"/>
      <c r="E77" s="1055"/>
      <c r="F77" s="1055"/>
      <c r="G77" s="1055"/>
      <c r="H77" s="303"/>
      <c r="I77" s="1054"/>
      <c r="J77" s="551"/>
    </row>
  </sheetData>
  <mergeCells count="81">
    <mergeCell ref="D37:D38"/>
    <mergeCell ref="F37:G37"/>
    <mergeCell ref="F38:G38"/>
    <mergeCell ref="H15:I15"/>
    <mergeCell ref="H16:I16"/>
    <mergeCell ref="E16:G16"/>
    <mergeCell ref="E17:I17"/>
    <mergeCell ref="J19:J20"/>
    <mergeCell ref="E18:G18"/>
    <mergeCell ref="E20:G20"/>
    <mergeCell ref="H19:H20"/>
    <mergeCell ref="I19:I20"/>
    <mergeCell ref="E19:G19"/>
    <mergeCell ref="B55:B60"/>
    <mergeCell ref="E56:G56"/>
    <mergeCell ref="I56:I60"/>
    <mergeCell ref="J25:J26"/>
    <mergeCell ref="H23:I23"/>
    <mergeCell ref="I49:I54"/>
    <mergeCell ref="J49:J54"/>
    <mergeCell ref="E52:G52"/>
    <mergeCell ref="E53:G53"/>
    <mergeCell ref="E54:G54"/>
    <mergeCell ref="E49:G49"/>
    <mergeCell ref="G39:H39"/>
    <mergeCell ref="E57:G57"/>
    <mergeCell ref="E58:G58"/>
    <mergeCell ref="E59:G59"/>
    <mergeCell ref="E60:G60"/>
    <mergeCell ref="I62:I66"/>
    <mergeCell ref="I68:I71"/>
    <mergeCell ref="E67:G67"/>
    <mergeCell ref="E62:G62"/>
    <mergeCell ref="I73:I77"/>
    <mergeCell ref="E74:G74"/>
    <mergeCell ref="E75:G75"/>
    <mergeCell ref="E77:G77"/>
    <mergeCell ref="E73:G73"/>
    <mergeCell ref="E76:G76"/>
    <mergeCell ref="C6:D6"/>
    <mergeCell ref="E21:G21"/>
    <mergeCell ref="J68:J71"/>
    <mergeCell ref="E7:G7"/>
    <mergeCell ref="E8:G8"/>
    <mergeCell ref="E9:G9"/>
    <mergeCell ref="E10:G10"/>
    <mergeCell ref="J62:J67"/>
    <mergeCell ref="E63:G63"/>
    <mergeCell ref="E64:G64"/>
    <mergeCell ref="E65:G65"/>
    <mergeCell ref="E66:G66"/>
    <mergeCell ref="E69:G69"/>
    <mergeCell ref="E70:G70"/>
    <mergeCell ref="E71:G71"/>
    <mergeCell ref="E68:G68"/>
    <mergeCell ref="C7:D7"/>
    <mergeCell ref="C8:D8"/>
    <mergeCell ref="C9:D9"/>
    <mergeCell ref="C10:D10"/>
    <mergeCell ref="E22:G22"/>
    <mergeCell ref="E5:G5"/>
    <mergeCell ref="E6:G6"/>
    <mergeCell ref="F2:I2"/>
    <mergeCell ref="E51:G51"/>
    <mergeCell ref="E50:G50"/>
    <mergeCell ref="D40:G40"/>
    <mergeCell ref="D41:G41"/>
    <mergeCell ref="D42:G42"/>
    <mergeCell ref="C43:D43"/>
    <mergeCell ref="E44:G44"/>
    <mergeCell ref="E45:G45"/>
    <mergeCell ref="E46:G46"/>
    <mergeCell ref="A13:D13"/>
    <mergeCell ref="C23:D23"/>
    <mergeCell ref="E23:G23"/>
    <mergeCell ref="E12:G12"/>
    <mergeCell ref="C2:D2"/>
    <mergeCell ref="A2:B2"/>
    <mergeCell ref="L1:M1"/>
    <mergeCell ref="E3:G3"/>
    <mergeCell ref="E4:G4"/>
  </mergeCells>
  <phoneticPr fontId="13"/>
  <conditionalFormatting sqref="D37">
    <cfRule type="expression" dxfId="64" priority="1" stopIfTrue="1">
      <formula>$H$5=TRUE</formula>
    </cfRule>
  </conditionalFormatting>
  <conditionalFormatting sqref="D37:F37 H37:H38 E38:F38">
    <cfRule type="expression" dxfId="63" priority="2" stopIfTrue="1">
      <formula>$E$21="○"</formula>
    </cfRule>
  </conditionalFormatting>
  <conditionalFormatting sqref="E38:H38 E16:I17 H18:I19 E18:E22 H21:I22 D25:H36 D39:G39 H40:H42">
    <cfRule type="expression" dxfId="62" priority="3" stopIfTrue="1">
      <formula>$E$16="○"</formula>
    </cfRule>
  </conditionalFormatting>
  <dataValidations count="12">
    <dataValidation type="custom" allowBlank="1" showInputMessage="1" showErrorMessage="1" errorTitle="入場料収入は別紙に記載" error="入場料収入を別紙に記載する際はこちらへの入力をお控えください。" sqref="D25:E36 G25:G36 G39" xr:uid="{00000000-0002-0000-0800-000001000000}">
      <formula1>$E$16=""</formula1>
    </dataValidation>
    <dataValidation type="whole" operator="lessThanOrEqual" allowBlank="1" showInputMessage="1" showErrorMessage="1" errorTitle="割引額について" error="割引額はマイナスで御記入ください。" sqref="H41" xr:uid="{00000000-0002-0000-0800-000002000000}">
      <formula1>0</formula1>
    </dataValidation>
    <dataValidation type="custom" allowBlank="1" showInputMessage="1" showErrorMessage="1" errorTitle="複数会場" error="複数会場の場合は別紙にご記入ください。" sqref="E20" xr:uid="{00000000-0002-0000-0800-000003000000}">
      <formula1>$E$15="一会場"</formula1>
    </dataValidation>
    <dataValidation type="list" allowBlank="1" showInputMessage="1" showErrorMessage="1" sqref="E16:G16" xr:uid="{00000000-0002-0000-0800-000004000000}">
      <formula1>"○"</formula1>
    </dataValidation>
    <dataValidation type="whole" operator="greaterThanOrEqual" allowBlank="1" showInputMessage="1" showErrorMessage="1" sqref="H49:H77" xr:uid="{00000000-0002-0000-0800-000005000000}">
      <formula1>0</formula1>
    </dataValidation>
    <dataValidation type="custom" allowBlank="1" showInputMessage="1" showErrorMessage="1" errorTitle="複数会場" error="複数会場の場合は別紙にご記入ください。" sqref="F25:F36 E39:F39" xr:uid="{00000000-0002-0000-0800-000006000000}">
      <formula1>#REF!="一会場"</formula1>
    </dataValidation>
    <dataValidation imeMode="halfAlpha" allowBlank="1" showInputMessage="1" showErrorMessage="1" sqref="I78:I65510 I12:I14" xr:uid="{00000000-0002-0000-0800-000007000000}"/>
    <dataValidation type="whole" operator="greaterThanOrEqual" allowBlank="1" showInputMessage="1" showErrorMessage="1" errorTitle="入力エラー" error="整数でご入力ください" sqref="E18" xr:uid="{753CF8AB-823D-434E-A426-AA3AFD9DCA8B}">
      <formula1>0</formula1>
    </dataValidation>
    <dataValidation imeMode="off" allowBlank="1" showInputMessage="1" showErrorMessage="1" sqref="H37" xr:uid="{07EF5CC9-0F2E-459D-AC6F-DB75803F9A1B}"/>
    <dataValidation imeMode="hiragana" allowBlank="1" showInputMessage="1" showErrorMessage="1" sqref="D37 H37" xr:uid="{F65966DD-0CAD-4D98-AC38-7042D6A65DF2}"/>
    <dataValidation type="custom" allowBlank="1" showInputMessage="1" showErrorMessage="1" errorTitle="入場料収入は別紙に記載" error="入場料収入を別紙に記載する際はこちらへの入力をお控えください。" sqref="D37 E37:F37" xr:uid="{664B8E6A-BA7B-4205-BB9F-FFF320DA12B3}">
      <formula1>$E$21=""</formula1>
    </dataValidation>
    <dataValidation allowBlank="1" sqref="E38:H38" xr:uid="{05D21BEC-BBAD-4B40-95A4-1B11CC3FB9A9}"/>
  </dataValidations>
  <pageMargins left="1.1023622047244095" right="0.70866141732283472" top="0.39370078740157483" bottom="0.59055118110236227" header="0" footer="0.39370078740157483"/>
  <pageSetup paperSize="9" scale="47" orientation="portrait" r:id="rId1"/>
  <headerFooter scaleWithDoc="0">
    <oddFooter>&amp;R整理番号：</oddFooter>
  </headerFooter>
  <rowBreaks count="1" manualBreakCount="1">
    <brk id="60" max="8"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266"/>
  <sheetViews>
    <sheetView view="pageBreakPreview" zoomScale="80" zoomScaleNormal="70" zoomScaleSheetLayoutView="80" zoomScalePageLayoutView="70" workbookViewId="0">
      <selection activeCell="A17" sqref="A17:C17"/>
    </sheetView>
  </sheetViews>
  <sheetFormatPr defaultColWidth="9" defaultRowHeight="20.149999999999999" customHeight="1"/>
  <cols>
    <col min="1" max="2" width="8.58203125" style="276" customWidth="1"/>
    <col min="3" max="3" width="6.58203125" style="276" customWidth="1"/>
    <col min="4" max="4" width="11.58203125" style="276" customWidth="1"/>
    <col min="5" max="5" width="4.58203125" style="276" customWidth="1"/>
    <col min="6" max="6" width="8.58203125" style="276" customWidth="1"/>
    <col min="7" max="7" width="17.58203125" style="276" customWidth="1"/>
    <col min="8" max="8" width="3.58203125" style="276" customWidth="1"/>
    <col min="9" max="10" width="8.58203125" style="276" customWidth="1"/>
    <col min="11" max="11" width="6.58203125" style="276" customWidth="1"/>
    <col min="12" max="12" width="11.58203125" style="276" customWidth="1"/>
    <col min="13" max="13" width="4.58203125" style="276" customWidth="1"/>
    <col min="14" max="14" width="8.58203125" style="276" customWidth="1"/>
    <col min="15" max="15" width="17.58203125" style="276" customWidth="1"/>
    <col min="16" max="16" width="51.83203125" style="276" customWidth="1"/>
    <col min="17" max="16384" width="9" style="277"/>
  </cols>
  <sheetData>
    <row r="1" spans="1:16" s="326" customFormat="1" ht="22.5" customHeight="1">
      <c r="A1" s="515" t="s">
        <v>479</v>
      </c>
      <c r="B1" s="516"/>
      <c r="C1" s="516"/>
      <c r="D1" s="516"/>
      <c r="E1" s="516"/>
      <c r="F1" s="516"/>
      <c r="G1" s="516"/>
      <c r="H1" s="325"/>
      <c r="I1" s="325"/>
      <c r="J1" s="325"/>
      <c r="K1" s="325"/>
      <c r="L1" s="325"/>
      <c r="M1" s="325"/>
      <c r="N1" s="325"/>
      <c r="O1" s="325"/>
      <c r="P1" s="325"/>
    </row>
    <row r="2" spans="1:16" s="278" customFormat="1" ht="20.149999999999999" customHeight="1">
      <c r="A2" s="509"/>
      <c r="B2" s="509"/>
      <c r="C2" s="509"/>
      <c r="D2" s="509"/>
      <c r="E2" s="509"/>
      <c r="F2" s="509"/>
      <c r="G2" s="509"/>
      <c r="H2" s="509"/>
      <c r="I2" s="325"/>
      <c r="J2" s="325"/>
      <c r="K2" s="325"/>
      <c r="L2" s="325"/>
      <c r="M2" s="325"/>
      <c r="N2" s="325"/>
      <c r="O2" s="325"/>
      <c r="P2" s="334" t="s">
        <v>440</v>
      </c>
    </row>
    <row r="3" spans="1:16" ht="20.149999999999999" customHeight="1">
      <c r="A3" s="1123" t="s">
        <v>47</v>
      </c>
      <c r="B3" s="1124"/>
      <c r="C3" s="1124"/>
      <c r="D3" s="1124"/>
      <c r="E3" s="1173">
        <f ca="1">SUMIF($A$8:$O$897,"合計",OFFSET($A$8:$O$897,0,6))</f>
        <v>0</v>
      </c>
      <c r="F3" s="1173"/>
      <c r="G3" s="1174"/>
      <c r="H3" s="517"/>
      <c r="I3" s="1092" t="s">
        <v>354</v>
      </c>
      <c r="J3" s="1091" t="str">
        <f>IF(ISBLANK(総表!C13),"",総表!C13)</f>
        <v/>
      </c>
      <c r="K3" s="1091"/>
      <c r="L3" s="1091"/>
      <c r="M3" s="1091"/>
      <c r="N3" s="1091"/>
      <c r="O3" s="1091"/>
    </row>
    <row r="4" spans="1:16" ht="20.149999999999999" customHeight="1">
      <c r="A4" s="1121" t="s">
        <v>48</v>
      </c>
      <c r="B4" s="1122"/>
      <c r="C4" s="1175">
        <f ca="1">SUMIF($A$8:$O$897,"公演回数",OFFSET($A$8:$O$897,0,2))</f>
        <v>0</v>
      </c>
      <c r="D4" s="1176"/>
      <c r="E4" s="1177" t="s">
        <v>528</v>
      </c>
      <c r="F4" s="1178"/>
      <c r="G4" s="518">
        <f ca="1">SUMIF($A$8:$O$897,"使用席数×公演回数(a)",OFFSET($A$8:$O$897,0,4))</f>
        <v>0</v>
      </c>
      <c r="H4" s="519"/>
      <c r="I4" s="1092"/>
      <c r="J4" s="1091"/>
      <c r="K4" s="1091"/>
      <c r="L4" s="1091"/>
      <c r="M4" s="1091"/>
      <c r="N4" s="1091"/>
      <c r="O4" s="1091"/>
    </row>
    <row r="5" spans="1:16" ht="20.149999999999999" customHeight="1">
      <c r="A5" s="1123" t="s">
        <v>49</v>
      </c>
      <c r="B5" s="1124"/>
      <c r="C5" s="1165">
        <f ca="1">SUMIF($A$8:$O$897,"販売枚数(b)",OFFSET($A$8:$O$897,0,2))</f>
        <v>0</v>
      </c>
      <c r="D5" s="1166"/>
      <c r="E5" s="1167" t="s">
        <v>50</v>
      </c>
      <c r="F5" s="1124"/>
      <c r="G5" s="520" t="str">
        <f ca="1">IFERROR(C5/G4,"")</f>
        <v/>
      </c>
      <c r="H5" s="521"/>
      <c r="I5" s="1092" t="s">
        <v>355</v>
      </c>
      <c r="J5" s="1091" t="str">
        <f>IF(ISBLANK(総表!C26),"",総表!C26)</f>
        <v/>
      </c>
      <c r="K5" s="1091"/>
      <c r="L5" s="1091"/>
      <c r="M5" s="1091"/>
      <c r="N5" s="1091"/>
      <c r="O5" s="1091"/>
    </row>
    <row r="6" spans="1:16" ht="20.149999999999999" customHeight="1">
      <c r="A6" s="1168" t="s">
        <v>522</v>
      </c>
      <c r="B6" s="1169"/>
      <c r="C6" s="1170">
        <f ca="1">SUMIF($A$8:$O$897,"入場者数(c)",OFFSET($A$8:$O$897,0,2))</f>
        <v>0</v>
      </c>
      <c r="D6" s="1171"/>
      <c r="E6" s="1172" t="s">
        <v>523</v>
      </c>
      <c r="F6" s="1169"/>
      <c r="G6" s="522" t="str">
        <f ca="1">IFERROR(C6/G4,"")</f>
        <v/>
      </c>
      <c r="H6" s="521"/>
      <c r="I6" s="1092"/>
      <c r="J6" s="1091"/>
      <c r="K6" s="1091"/>
      <c r="L6" s="1091"/>
      <c r="M6" s="1091"/>
      <c r="N6" s="1091"/>
      <c r="O6" s="1091"/>
    </row>
    <row r="7" spans="1:16" ht="20.149999999999999" customHeight="1">
      <c r="A7" s="496">
        <v>1</v>
      </c>
      <c r="B7" s="496"/>
      <c r="C7" s="496"/>
      <c r="D7" s="496"/>
      <c r="E7" s="496"/>
      <c r="F7" s="496"/>
      <c r="G7" s="496"/>
      <c r="H7" s="497"/>
      <c r="I7" s="509">
        <v>2</v>
      </c>
      <c r="J7" s="509"/>
      <c r="K7" s="509"/>
      <c r="L7" s="509"/>
      <c r="M7" s="509"/>
      <c r="N7" s="510"/>
      <c r="O7" s="511"/>
    </row>
    <row r="8" spans="1:16" s="279" customFormat="1" ht="30" customHeight="1">
      <c r="A8" s="1121" t="s">
        <v>339</v>
      </c>
      <c r="B8" s="1122"/>
      <c r="C8" s="1152">
        <f>個表B!B8</f>
        <v>0</v>
      </c>
      <c r="D8" s="1153"/>
      <c r="E8" s="1150" t="s">
        <v>333</v>
      </c>
      <c r="F8" s="1151"/>
      <c r="G8" s="512">
        <f>個表B!B9</f>
        <v>0</v>
      </c>
      <c r="H8" s="513"/>
      <c r="I8" s="1121" t="s">
        <v>339</v>
      </c>
      <c r="J8" s="1122"/>
      <c r="K8" s="1152">
        <f>個表B!B13</f>
        <v>0</v>
      </c>
      <c r="L8" s="1153"/>
      <c r="M8" s="1150" t="s">
        <v>333</v>
      </c>
      <c r="N8" s="1151"/>
      <c r="O8" s="512">
        <f>個表B!B14</f>
        <v>0</v>
      </c>
      <c r="P8" s="1179" t="s">
        <v>558</v>
      </c>
    </row>
    <row r="9" spans="1:16" s="279" customFormat="1" ht="30" customHeight="1">
      <c r="A9" s="1123" t="s">
        <v>344</v>
      </c>
      <c r="B9" s="1124"/>
      <c r="C9" s="1143" t="str">
        <f>IF(個表B!B11="","",個表B!B11)</f>
        <v/>
      </c>
      <c r="D9" s="1144"/>
      <c r="E9" s="1123" t="s">
        <v>51</v>
      </c>
      <c r="F9" s="1145"/>
      <c r="G9" s="514">
        <f>個表B!B10</f>
        <v>0</v>
      </c>
      <c r="H9" s="513"/>
      <c r="I9" s="1123" t="s">
        <v>344</v>
      </c>
      <c r="J9" s="1124"/>
      <c r="K9" s="1143" t="str">
        <f>IF(個表B!B16="","",個表B!B16)</f>
        <v/>
      </c>
      <c r="L9" s="1144"/>
      <c r="M9" s="1123" t="s">
        <v>51</v>
      </c>
      <c r="N9" s="1145"/>
      <c r="O9" s="514">
        <f>個表B!B15</f>
        <v>0</v>
      </c>
      <c r="P9" s="1179"/>
    </row>
    <row r="10" spans="1:16" ht="20.149999999999999" customHeight="1">
      <c r="A10" s="1125" t="s">
        <v>52</v>
      </c>
      <c r="B10" s="1126"/>
      <c r="C10" s="1180"/>
      <c r="D10" s="1181"/>
      <c r="E10" s="1108" t="s">
        <v>53</v>
      </c>
      <c r="F10" s="1110"/>
      <c r="G10" s="597"/>
      <c r="H10" s="497"/>
      <c r="I10" s="1125" t="s">
        <v>52</v>
      </c>
      <c r="J10" s="1126"/>
      <c r="K10" s="1180"/>
      <c r="L10" s="1181"/>
      <c r="M10" s="1108" t="s">
        <v>53</v>
      </c>
      <c r="N10" s="1110"/>
      <c r="O10" s="597"/>
      <c r="P10" s="1179"/>
    </row>
    <row r="11" spans="1:16" ht="20.149999999999999" customHeight="1">
      <c r="A11" s="1146" t="s">
        <v>54</v>
      </c>
      <c r="B11" s="1147"/>
      <c r="C11" s="1155">
        <f>C10-G10</f>
        <v>0</v>
      </c>
      <c r="D11" s="1182"/>
      <c r="E11" s="1103" t="s">
        <v>56</v>
      </c>
      <c r="F11" s="1104"/>
      <c r="G11" s="537">
        <f>個表B!C11</f>
        <v>0</v>
      </c>
      <c r="H11" s="497"/>
      <c r="I11" s="1146" t="s">
        <v>54</v>
      </c>
      <c r="J11" s="1147"/>
      <c r="K11" s="1155">
        <f>K10-O10</f>
        <v>0</v>
      </c>
      <c r="L11" s="1182"/>
      <c r="M11" s="1103" t="s">
        <v>56</v>
      </c>
      <c r="N11" s="1104"/>
      <c r="O11" s="537">
        <f>個表B!C16</f>
        <v>0</v>
      </c>
      <c r="P11" s="1179"/>
    </row>
    <row r="12" spans="1:16" ht="20.149999999999999" customHeight="1">
      <c r="A12" s="1093" t="s">
        <v>55</v>
      </c>
      <c r="B12" s="1094"/>
      <c r="C12" s="1094"/>
      <c r="D12" s="1095"/>
      <c r="E12" s="1096" t="str">
        <f>IF(C11*G11=0,"",C11*G11)</f>
        <v/>
      </c>
      <c r="F12" s="1097"/>
      <c r="G12" s="1098"/>
      <c r="H12" s="497"/>
      <c r="I12" s="1093" t="s">
        <v>55</v>
      </c>
      <c r="J12" s="1094"/>
      <c r="K12" s="1094"/>
      <c r="L12" s="1095"/>
      <c r="M12" s="1096" t="str">
        <f>IF(K11*O11=0,"",K11*O11)</f>
        <v/>
      </c>
      <c r="N12" s="1097"/>
      <c r="O12" s="1098"/>
      <c r="P12" s="1179"/>
    </row>
    <row r="13" spans="1:16" ht="20.149999999999999" customHeight="1">
      <c r="A13" s="1128" t="s">
        <v>57</v>
      </c>
      <c r="B13" s="1129"/>
      <c r="C13" s="1130">
        <f>IF(G11="","",SUM(F17:F26))</f>
        <v>0</v>
      </c>
      <c r="D13" s="1131"/>
      <c r="E13" s="1132" t="s">
        <v>58</v>
      </c>
      <c r="F13" s="1133"/>
      <c r="G13" s="499" t="str">
        <f>IF(E12="","",C13/E12)</f>
        <v/>
      </c>
      <c r="H13" s="497"/>
      <c r="I13" s="1128" t="s">
        <v>57</v>
      </c>
      <c r="J13" s="1129"/>
      <c r="K13" s="1130">
        <f>IF(O11="","",SUM(N17:N26))</f>
        <v>0</v>
      </c>
      <c r="L13" s="1131"/>
      <c r="M13" s="1132" t="s">
        <v>58</v>
      </c>
      <c r="N13" s="1133"/>
      <c r="O13" s="499" t="str">
        <f>IF(M12="","",K13/M12)</f>
        <v/>
      </c>
      <c r="P13" s="1179"/>
    </row>
    <row r="14" spans="1:16" ht="20.149999999999999" customHeight="1">
      <c r="A14" s="1125" t="s">
        <v>524</v>
      </c>
      <c r="B14" s="1126"/>
      <c r="C14" s="1134">
        <f>IF(G11="","",SUM(F17:F29))</f>
        <v>0</v>
      </c>
      <c r="D14" s="1135"/>
      <c r="E14" s="1136" t="s">
        <v>525</v>
      </c>
      <c r="F14" s="1137"/>
      <c r="G14" s="500" t="str">
        <f>IF(E12="","",C14/E12)</f>
        <v/>
      </c>
      <c r="H14" s="497"/>
      <c r="I14" s="1125" t="s">
        <v>524</v>
      </c>
      <c r="J14" s="1126"/>
      <c r="K14" s="1134">
        <f>IF(O11="","",SUM(N17:N29))</f>
        <v>0</v>
      </c>
      <c r="L14" s="1135"/>
      <c r="M14" s="1136" t="s">
        <v>525</v>
      </c>
      <c r="N14" s="1137"/>
      <c r="O14" s="500" t="str">
        <f>IF(M12="","",K14/M12)</f>
        <v/>
      </c>
      <c r="P14" s="1179"/>
    </row>
    <row r="15" spans="1:16" ht="20.149999999999999" customHeight="1">
      <c r="A15" s="1116" t="s">
        <v>378</v>
      </c>
      <c r="B15" s="1117"/>
      <c r="C15" s="1117"/>
      <c r="D15" s="1117"/>
      <c r="E15" s="1117"/>
      <c r="F15" s="1117"/>
      <c r="G15" s="1118"/>
      <c r="H15" s="497"/>
      <c r="I15" s="1116" t="s">
        <v>378</v>
      </c>
      <c r="J15" s="1117"/>
      <c r="K15" s="1117"/>
      <c r="L15" s="1117"/>
      <c r="M15" s="1117"/>
      <c r="N15" s="1117"/>
      <c r="O15" s="1118"/>
      <c r="P15" s="1179"/>
    </row>
    <row r="16" spans="1:16" ht="20.149999999999999" customHeight="1">
      <c r="A16" s="1128" t="s">
        <v>59</v>
      </c>
      <c r="B16" s="1129"/>
      <c r="C16" s="1129"/>
      <c r="D16" s="498" t="s">
        <v>388</v>
      </c>
      <c r="E16" s="498" t="s">
        <v>46</v>
      </c>
      <c r="F16" s="498" t="s">
        <v>60</v>
      </c>
      <c r="G16" s="501" t="s">
        <v>61</v>
      </c>
      <c r="H16" s="497"/>
      <c r="I16" s="1128" t="s">
        <v>59</v>
      </c>
      <c r="J16" s="1129"/>
      <c r="K16" s="1129"/>
      <c r="L16" s="498" t="s">
        <v>388</v>
      </c>
      <c r="M16" s="498" t="s">
        <v>46</v>
      </c>
      <c r="N16" s="498" t="s">
        <v>60</v>
      </c>
      <c r="O16" s="501" t="s">
        <v>61</v>
      </c>
      <c r="P16" s="1179"/>
    </row>
    <row r="17" spans="1:16" ht="20.149999999999999" customHeight="1">
      <c r="A17" s="1138"/>
      <c r="B17" s="1139"/>
      <c r="C17" s="1139"/>
      <c r="D17" s="80"/>
      <c r="E17" s="502" t="s">
        <v>46</v>
      </c>
      <c r="F17" s="81"/>
      <c r="G17" s="503">
        <f>D17*F17</f>
        <v>0</v>
      </c>
      <c r="H17" s="497"/>
      <c r="I17" s="1138"/>
      <c r="J17" s="1139"/>
      <c r="K17" s="1139"/>
      <c r="L17" s="80"/>
      <c r="M17" s="502" t="s">
        <v>46</v>
      </c>
      <c r="N17" s="81"/>
      <c r="O17" s="503">
        <f>L17*N17</f>
        <v>0</v>
      </c>
      <c r="P17" s="1179"/>
    </row>
    <row r="18" spans="1:16" ht="20.149999999999999" customHeight="1">
      <c r="A18" s="1119"/>
      <c r="B18" s="1120"/>
      <c r="C18" s="1120"/>
      <c r="D18" s="82"/>
      <c r="E18" s="504" t="s">
        <v>46</v>
      </c>
      <c r="F18" s="82"/>
      <c r="G18" s="505">
        <f t="shared" ref="G18:G26" si="0">D18*F18</f>
        <v>0</v>
      </c>
      <c r="H18" s="497"/>
      <c r="I18" s="1119"/>
      <c r="J18" s="1120"/>
      <c r="K18" s="1120"/>
      <c r="L18" s="82"/>
      <c r="M18" s="504" t="s">
        <v>46</v>
      </c>
      <c r="N18" s="82"/>
      <c r="O18" s="505">
        <f t="shared" ref="O18:O26" si="1">L18*N18</f>
        <v>0</v>
      </c>
      <c r="P18" s="1179"/>
    </row>
    <row r="19" spans="1:16" ht="20.149999999999999" customHeight="1">
      <c r="A19" s="1119"/>
      <c r="B19" s="1120"/>
      <c r="C19" s="1120"/>
      <c r="D19" s="82"/>
      <c r="E19" s="504" t="s">
        <v>46</v>
      </c>
      <c r="F19" s="82"/>
      <c r="G19" s="505">
        <f t="shared" si="0"/>
        <v>0</v>
      </c>
      <c r="H19" s="497"/>
      <c r="I19" s="1119"/>
      <c r="J19" s="1120"/>
      <c r="K19" s="1120"/>
      <c r="L19" s="82"/>
      <c r="M19" s="504" t="s">
        <v>46</v>
      </c>
      <c r="N19" s="82"/>
      <c r="O19" s="505">
        <f t="shared" si="1"/>
        <v>0</v>
      </c>
      <c r="P19" s="1179"/>
    </row>
    <row r="20" spans="1:16" ht="20.149999999999999" customHeight="1">
      <c r="A20" s="1119"/>
      <c r="B20" s="1120"/>
      <c r="C20" s="1120"/>
      <c r="D20" s="82"/>
      <c r="E20" s="504" t="s">
        <v>46</v>
      </c>
      <c r="F20" s="82"/>
      <c r="G20" s="505">
        <f t="shared" si="0"/>
        <v>0</v>
      </c>
      <c r="H20" s="497"/>
      <c r="I20" s="1119"/>
      <c r="J20" s="1120"/>
      <c r="K20" s="1120"/>
      <c r="L20" s="82"/>
      <c r="M20" s="504" t="s">
        <v>46</v>
      </c>
      <c r="N20" s="82"/>
      <c r="O20" s="505">
        <f t="shared" si="1"/>
        <v>0</v>
      </c>
      <c r="P20" s="1179"/>
    </row>
    <row r="21" spans="1:16" ht="20.149999999999999" customHeight="1">
      <c r="A21" s="1119"/>
      <c r="B21" s="1120"/>
      <c r="C21" s="1120"/>
      <c r="D21" s="82"/>
      <c r="E21" s="504" t="s">
        <v>46</v>
      </c>
      <c r="F21" s="82"/>
      <c r="G21" s="505">
        <f t="shared" si="0"/>
        <v>0</v>
      </c>
      <c r="H21" s="497"/>
      <c r="I21" s="1119"/>
      <c r="J21" s="1120"/>
      <c r="K21" s="1120"/>
      <c r="L21" s="82"/>
      <c r="M21" s="504" t="s">
        <v>46</v>
      </c>
      <c r="N21" s="82"/>
      <c r="O21" s="505">
        <f t="shared" si="1"/>
        <v>0</v>
      </c>
      <c r="P21" s="1179"/>
    </row>
    <row r="22" spans="1:16" ht="20.149999999999999" customHeight="1">
      <c r="A22" s="1119"/>
      <c r="B22" s="1120"/>
      <c r="C22" s="1120"/>
      <c r="D22" s="82"/>
      <c r="E22" s="504" t="s">
        <v>46</v>
      </c>
      <c r="F22" s="82"/>
      <c r="G22" s="505">
        <f t="shared" si="0"/>
        <v>0</v>
      </c>
      <c r="H22" s="497"/>
      <c r="I22" s="1119"/>
      <c r="J22" s="1120"/>
      <c r="K22" s="1120"/>
      <c r="L22" s="82"/>
      <c r="M22" s="504" t="s">
        <v>46</v>
      </c>
      <c r="N22" s="82"/>
      <c r="O22" s="505">
        <f t="shared" si="1"/>
        <v>0</v>
      </c>
      <c r="P22" s="1179"/>
    </row>
    <row r="23" spans="1:16" ht="20.149999999999999" customHeight="1">
      <c r="A23" s="1119"/>
      <c r="B23" s="1120"/>
      <c r="C23" s="1120"/>
      <c r="D23" s="82"/>
      <c r="E23" s="504" t="s">
        <v>46</v>
      </c>
      <c r="F23" s="82"/>
      <c r="G23" s="505">
        <f t="shared" si="0"/>
        <v>0</v>
      </c>
      <c r="H23" s="497"/>
      <c r="I23" s="1119"/>
      <c r="J23" s="1120"/>
      <c r="K23" s="1120"/>
      <c r="L23" s="82"/>
      <c r="M23" s="504" t="s">
        <v>46</v>
      </c>
      <c r="N23" s="82"/>
      <c r="O23" s="505">
        <f t="shared" si="1"/>
        <v>0</v>
      </c>
      <c r="P23" s="1179"/>
    </row>
    <row r="24" spans="1:16" ht="20.149999999999999" customHeight="1">
      <c r="A24" s="1119"/>
      <c r="B24" s="1120"/>
      <c r="C24" s="1120"/>
      <c r="D24" s="82"/>
      <c r="E24" s="504" t="s">
        <v>46</v>
      </c>
      <c r="F24" s="82"/>
      <c r="G24" s="505">
        <f t="shared" si="0"/>
        <v>0</v>
      </c>
      <c r="H24" s="497"/>
      <c r="I24" s="1119"/>
      <c r="J24" s="1120"/>
      <c r="K24" s="1120"/>
      <c r="L24" s="82"/>
      <c r="M24" s="504" t="s">
        <v>46</v>
      </c>
      <c r="N24" s="82"/>
      <c r="O24" s="505">
        <f t="shared" si="1"/>
        <v>0</v>
      </c>
      <c r="P24" s="1179"/>
    </row>
    <row r="25" spans="1:16" ht="20.149999999999999" customHeight="1">
      <c r="A25" s="1119"/>
      <c r="B25" s="1120"/>
      <c r="C25" s="1120"/>
      <c r="D25" s="82"/>
      <c r="E25" s="504" t="s">
        <v>46</v>
      </c>
      <c r="F25" s="82"/>
      <c r="G25" s="505">
        <f t="shared" si="0"/>
        <v>0</v>
      </c>
      <c r="H25" s="497"/>
      <c r="I25" s="1119"/>
      <c r="J25" s="1120"/>
      <c r="K25" s="1120"/>
      <c r="L25" s="82"/>
      <c r="M25" s="504" t="s">
        <v>46</v>
      </c>
      <c r="N25" s="82"/>
      <c r="O25" s="505">
        <f t="shared" si="1"/>
        <v>0</v>
      </c>
      <c r="P25" s="1179"/>
    </row>
    <row r="26" spans="1:16" ht="20.149999999999999" customHeight="1">
      <c r="A26" s="1119"/>
      <c r="B26" s="1120"/>
      <c r="C26" s="1120"/>
      <c r="D26" s="82"/>
      <c r="E26" s="504" t="s">
        <v>46</v>
      </c>
      <c r="F26" s="82"/>
      <c r="G26" s="505">
        <f t="shared" si="0"/>
        <v>0</v>
      </c>
      <c r="H26" s="497"/>
      <c r="I26" s="1119"/>
      <c r="J26" s="1120"/>
      <c r="K26" s="1120"/>
      <c r="L26" s="82"/>
      <c r="M26" s="504" t="s">
        <v>46</v>
      </c>
      <c r="N26" s="82"/>
      <c r="O26" s="505">
        <f t="shared" si="1"/>
        <v>0</v>
      </c>
      <c r="P26" s="1179"/>
    </row>
    <row r="27" spans="1:16" s="536" customFormat="1" ht="20.149999999999999" customHeight="1">
      <c r="A27" s="1113" t="s">
        <v>519</v>
      </c>
      <c r="B27" s="1114"/>
      <c r="C27" s="1115" t="s">
        <v>534</v>
      </c>
      <c r="D27" s="1115"/>
      <c r="E27" s="1115" t="s">
        <v>535</v>
      </c>
      <c r="F27" s="1115"/>
      <c r="G27" s="535" t="s">
        <v>536</v>
      </c>
      <c r="H27" s="497"/>
      <c r="I27" s="1113" t="s">
        <v>519</v>
      </c>
      <c r="J27" s="1114"/>
      <c r="K27" s="1115" t="s">
        <v>534</v>
      </c>
      <c r="L27" s="1115"/>
      <c r="M27" s="1115" t="s">
        <v>535</v>
      </c>
      <c r="N27" s="1115"/>
      <c r="O27" s="535" t="s">
        <v>536</v>
      </c>
      <c r="P27" s="1179"/>
    </row>
    <row r="28" spans="1:16" s="536" customFormat="1" ht="20.149999999999999" customHeight="1">
      <c r="A28" s="1140" t="s">
        <v>520</v>
      </c>
      <c r="B28" s="1141"/>
      <c r="C28" s="1142"/>
      <c r="D28" s="1142"/>
      <c r="E28" s="1099"/>
      <c r="F28" s="1100"/>
      <c r="G28" s="544"/>
      <c r="H28" s="497"/>
      <c r="I28" s="1140" t="s">
        <v>520</v>
      </c>
      <c r="J28" s="1141"/>
      <c r="K28" s="1142"/>
      <c r="L28" s="1142"/>
      <c r="M28" s="1099"/>
      <c r="N28" s="1100"/>
      <c r="O28" s="544"/>
      <c r="P28" s="1179"/>
    </row>
    <row r="29" spans="1:16" ht="20.149999999999999" customHeight="1">
      <c r="A29" s="1105" t="s">
        <v>62</v>
      </c>
      <c r="B29" s="1106"/>
      <c r="C29" s="1107"/>
      <c r="D29" s="506"/>
      <c r="E29" s="507" t="s">
        <v>46</v>
      </c>
      <c r="F29" s="1148"/>
      <c r="G29" s="1149"/>
      <c r="H29" s="497"/>
      <c r="I29" s="1105" t="s">
        <v>62</v>
      </c>
      <c r="J29" s="1106"/>
      <c r="K29" s="1107"/>
      <c r="L29" s="506"/>
      <c r="M29" s="507" t="s">
        <v>46</v>
      </c>
      <c r="N29" s="1101"/>
      <c r="O29" s="1102"/>
      <c r="P29" s="1179"/>
    </row>
    <row r="30" spans="1:16" ht="20.149999999999999" customHeight="1">
      <c r="A30" s="1108" t="s">
        <v>63</v>
      </c>
      <c r="B30" s="1109"/>
      <c r="C30" s="1109"/>
      <c r="D30" s="1109"/>
      <c r="E30" s="1109"/>
      <c r="F30" s="1110"/>
      <c r="G30" s="508">
        <f>SUM(G17:G26)</f>
        <v>0</v>
      </c>
      <c r="H30" s="497"/>
      <c r="I30" s="1108" t="s">
        <v>63</v>
      </c>
      <c r="J30" s="1109"/>
      <c r="K30" s="1109"/>
      <c r="L30" s="1109"/>
      <c r="M30" s="1109"/>
      <c r="N30" s="1110"/>
      <c r="O30" s="508">
        <f>SUM(O17:O26)</f>
        <v>0</v>
      </c>
      <c r="P30" s="275"/>
    </row>
    <row r="31" spans="1:16" ht="20.149999999999999" customHeight="1">
      <c r="A31" s="1111" t="s">
        <v>346</v>
      </c>
      <c r="B31" s="1112"/>
      <c r="C31" s="1112"/>
      <c r="D31" s="1112"/>
      <c r="E31" s="1112"/>
      <c r="F31" s="1112"/>
      <c r="G31" s="83"/>
      <c r="H31" s="497"/>
      <c r="I31" s="1111" t="s">
        <v>346</v>
      </c>
      <c r="J31" s="1112"/>
      <c r="K31" s="1112"/>
      <c r="L31" s="1112"/>
      <c r="M31" s="1112"/>
      <c r="N31" s="1112"/>
      <c r="O31" s="83"/>
      <c r="P31" s="275"/>
    </row>
    <row r="32" spans="1:16" ht="20.149999999999999" customHeight="1">
      <c r="A32" s="1128" t="s">
        <v>43</v>
      </c>
      <c r="B32" s="1129"/>
      <c r="C32" s="1129"/>
      <c r="D32" s="1129"/>
      <c r="E32" s="1129"/>
      <c r="F32" s="1129"/>
      <c r="G32" s="508">
        <f>G30+G31</f>
        <v>0</v>
      </c>
      <c r="H32" s="497"/>
      <c r="I32" s="1128" t="s">
        <v>43</v>
      </c>
      <c r="J32" s="1129"/>
      <c r="K32" s="1129"/>
      <c r="L32" s="1129"/>
      <c r="M32" s="1129"/>
      <c r="N32" s="1129"/>
      <c r="O32" s="508">
        <f>O30+O31</f>
        <v>0</v>
      </c>
      <c r="P32" s="275"/>
    </row>
    <row r="33" spans="1:16" ht="20.149999999999999" customHeight="1">
      <c r="A33" s="509">
        <v>3</v>
      </c>
      <c r="B33" s="509"/>
      <c r="C33" s="509"/>
      <c r="D33" s="509"/>
      <c r="E33" s="509"/>
      <c r="F33" s="510"/>
      <c r="G33" s="511"/>
      <c r="H33" s="511"/>
      <c r="I33" s="509">
        <v>4</v>
      </c>
      <c r="J33" s="509"/>
      <c r="K33" s="509"/>
      <c r="L33" s="509"/>
      <c r="M33" s="509"/>
      <c r="N33" s="510"/>
      <c r="O33" s="511"/>
      <c r="P33" s="274"/>
    </row>
    <row r="34" spans="1:16" s="279" customFormat="1" ht="30" customHeight="1">
      <c r="A34" s="1121" t="s">
        <v>339</v>
      </c>
      <c r="B34" s="1122"/>
      <c r="C34" s="1152">
        <f>個表B!B18</f>
        <v>0</v>
      </c>
      <c r="D34" s="1153"/>
      <c r="E34" s="1150" t="s">
        <v>333</v>
      </c>
      <c r="F34" s="1151"/>
      <c r="G34" s="512">
        <f>個表B!B19</f>
        <v>0</v>
      </c>
      <c r="H34" s="513"/>
      <c r="I34" s="1121" t="s">
        <v>339</v>
      </c>
      <c r="J34" s="1122"/>
      <c r="K34" s="1152">
        <f>個表B!B23</f>
        <v>0</v>
      </c>
      <c r="L34" s="1153"/>
      <c r="M34" s="1150" t="s">
        <v>333</v>
      </c>
      <c r="N34" s="1151"/>
      <c r="O34" s="512">
        <f>個表B!B24</f>
        <v>0</v>
      </c>
      <c r="P34" s="280"/>
    </row>
    <row r="35" spans="1:16" s="279" customFormat="1" ht="30" customHeight="1">
      <c r="A35" s="1123" t="s">
        <v>344</v>
      </c>
      <c r="B35" s="1124"/>
      <c r="C35" s="1143" t="str">
        <f>IF(個表B!B21="","",個表B!B21)</f>
        <v/>
      </c>
      <c r="D35" s="1144"/>
      <c r="E35" s="1123" t="s">
        <v>51</v>
      </c>
      <c r="F35" s="1145"/>
      <c r="G35" s="514">
        <f>個表B!B20</f>
        <v>0</v>
      </c>
      <c r="H35" s="513"/>
      <c r="I35" s="1162" t="s">
        <v>344</v>
      </c>
      <c r="J35" s="1163"/>
      <c r="K35" s="1143" t="str">
        <f>IF(個表B!B26="","",個表B!B26)</f>
        <v/>
      </c>
      <c r="L35" s="1144"/>
      <c r="M35" s="1123" t="s">
        <v>51</v>
      </c>
      <c r="N35" s="1145"/>
      <c r="O35" s="514">
        <f>個表B!B25</f>
        <v>0</v>
      </c>
      <c r="P35" s="280"/>
    </row>
    <row r="36" spans="1:16" ht="20.149999999999999" customHeight="1">
      <c r="A36" s="1125" t="s">
        <v>52</v>
      </c>
      <c r="B36" s="1126"/>
      <c r="C36" s="1127"/>
      <c r="D36" s="1127"/>
      <c r="E36" s="1108" t="s">
        <v>53</v>
      </c>
      <c r="F36" s="1110"/>
      <c r="G36" s="597"/>
      <c r="H36" s="497"/>
      <c r="I36" s="1125" t="s">
        <v>52</v>
      </c>
      <c r="J36" s="1126"/>
      <c r="K36" s="1127"/>
      <c r="L36" s="1127"/>
      <c r="M36" s="1108" t="s">
        <v>53</v>
      </c>
      <c r="N36" s="1110"/>
      <c r="O36" s="597"/>
    </row>
    <row r="37" spans="1:16" ht="20.149999999999999" customHeight="1">
      <c r="A37" s="1146" t="s">
        <v>54</v>
      </c>
      <c r="B37" s="1147"/>
      <c r="C37" s="1160">
        <f>C36-G36</f>
        <v>0</v>
      </c>
      <c r="D37" s="1161"/>
      <c r="E37" s="1103" t="s">
        <v>56</v>
      </c>
      <c r="F37" s="1104"/>
      <c r="G37" s="537">
        <f>個表B!C21</f>
        <v>0</v>
      </c>
      <c r="H37" s="497"/>
      <c r="I37" s="1146" t="s">
        <v>54</v>
      </c>
      <c r="J37" s="1147"/>
      <c r="K37" s="1160">
        <f>K36-O36</f>
        <v>0</v>
      </c>
      <c r="L37" s="1161"/>
      <c r="M37" s="1103" t="s">
        <v>56</v>
      </c>
      <c r="N37" s="1104"/>
      <c r="O37" s="591">
        <f>個表B!C26</f>
        <v>0</v>
      </c>
    </row>
    <row r="38" spans="1:16" ht="20.149999999999999" customHeight="1">
      <c r="A38" s="1093" t="s">
        <v>55</v>
      </c>
      <c r="B38" s="1094"/>
      <c r="C38" s="1094"/>
      <c r="D38" s="1095"/>
      <c r="E38" s="1096" t="str">
        <f>IF(C37*G37=0,"",C37*G37)</f>
        <v/>
      </c>
      <c r="F38" s="1097"/>
      <c r="G38" s="1098"/>
      <c r="H38" s="497"/>
      <c r="I38" s="1093" t="s">
        <v>55</v>
      </c>
      <c r="J38" s="1094"/>
      <c r="K38" s="1094"/>
      <c r="L38" s="1094"/>
      <c r="M38" s="1097" t="str">
        <f>IF(K37*O37=0,"",K37*O37)</f>
        <v/>
      </c>
      <c r="N38" s="1097"/>
      <c r="O38" s="1098"/>
    </row>
    <row r="39" spans="1:16" ht="20.149999999999999" customHeight="1">
      <c r="A39" s="1128" t="s">
        <v>57</v>
      </c>
      <c r="B39" s="1129"/>
      <c r="C39" s="1130">
        <f>IF(G37="","",SUM(F43:F52))</f>
        <v>0</v>
      </c>
      <c r="D39" s="1131"/>
      <c r="E39" s="1132" t="s">
        <v>58</v>
      </c>
      <c r="F39" s="1133"/>
      <c r="G39" s="499" t="str">
        <f>IF(E38="","",C39/E38)</f>
        <v/>
      </c>
      <c r="H39" s="497"/>
      <c r="I39" s="1128" t="s">
        <v>57</v>
      </c>
      <c r="J39" s="1129"/>
      <c r="K39" s="1130">
        <f>IF(O37="","",SUM(N43:N52))</f>
        <v>0</v>
      </c>
      <c r="L39" s="1131"/>
      <c r="M39" s="1132" t="s">
        <v>58</v>
      </c>
      <c r="N39" s="1133"/>
      <c r="O39" s="499" t="str">
        <f>IF(M38="","",K39/M38)</f>
        <v/>
      </c>
    </row>
    <row r="40" spans="1:16" ht="20.149999999999999" customHeight="1">
      <c r="A40" s="1125" t="s">
        <v>524</v>
      </c>
      <c r="B40" s="1126"/>
      <c r="C40" s="1134">
        <f>IF(G37="","",SUM(F43:F55))</f>
        <v>0</v>
      </c>
      <c r="D40" s="1135"/>
      <c r="E40" s="1136" t="s">
        <v>525</v>
      </c>
      <c r="F40" s="1137"/>
      <c r="G40" s="500" t="str">
        <f>IF(E38="","",C40/E38)</f>
        <v/>
      </c>
      <c r="H40" s="497"/>
      <c r="I40" s="1125" t="s">
        <v>524</v>
      </c>
      <c r="J40" s="1126"/>
      <c r="K40" s="1134">
        <f>IF(O37="","",SUM(N43:N55))</f>
        <v>0</v>
      </c>
      <c r="L40" s="1135"/>
      <c r="M40" s="1136" t="s">
        <v>525</v>
      </c>
      <c r="N40" s="1137"/>
      <c r="O40" s="500" t="str">
        <f>IF(M38="","",K40/M38)</f>
        <v/>
      </c>
    </row>
    <row r="41" spans="1:16" ht="20.149999999999999" customHeight="1">
      <c r="A41" s="1116" t="s">
        <v>378</v>
      </c>
      <c r="B41" s="1117"/>
      <c r="C41" s="1117"/>
      <c r="D41" s="1117"/>
      <c r="E41" s="1117"/>
      <c r="F41" s="1117"/>
      <c r="G41" s="1118"/>
      <c r="H41" s="497"/>
      <c r="I41" s="1116" t="s">
        <v>378</v>
      </c>
      <c r="J41" s="1117"/>
      <c r="K41" s="1117"/>
      <c r="L41" s="1117"/>
      <c r="M41" s="1117"/>
      <c r="N41" s="1117"/>
      <c r="O41" s="1118"/>
    </row>
    <row r="42" spans="1:16" ht="20.149999999999999" customHeight="1">
      <c r="A42" s="1128" t="s">
        <v>59</v>
      </c>
      <c r="B42" s="1129"/>
      <c r="C42" s="1129"/>
      <c r="D42" s="498" t="s">
        <v>388</v>
      </c>
      <c r="E42" s="498" t="s">
        <v>46</v>
      </c>
      <c r="F42" s="498" t="s">
        <v>60</v>
      </c>
      <c r="G42" s="501" t="s">
        <v>61</v>
      </c>
      <c r="H42" s="497"/>
      <c r="I42" s="1128" t="s">
        <v>59</v>
      </c>
      <c r="J42" s="1129"/>
      <c r="K42" s="1129"/>
      <c r="L42" s="498" t="s">
        <v>388</v>
      </c>
      <c r="M42" s="498" t="s">
        <v>46</v>
      </c>
      <c r="N42" s="498" t="s">
        <v>60</v>
      </c>
      <c r="O42" s="501" t="s">
        <v>61</v>
      </c>
    </row>
    <row r="43" spans="1:16" ht="20.149999999999999" customHeight="1">
      <c r="A43" s="1138"/>
      <c r="B43" s="1139"/>
      <c r="C43" s="1139"/>
      <c r="D43" s="80"/>
      <c r="E43" s="502" t="s">
        <v>46</v>
      </c>
      <c r="F43" s="81"/>
      <c r="G43" s="503">
        <f>D43*F43</f>
        <v>0</v>
      </c>
      <c r="H43" s="497"/>
      <c r="I43" s="1138"/>
      <c r="J43" s="1139"/>
      <c r="K43" s="1139"/>
      <c r="L43" s="80"/>
      <c r="M43" s="502" t="s">
        <v>46</v>
      </c>
      <c r="N43" s="81"/>
      <c r="O43" s="503">
        <f>L43*N43</f>
        <v>0</v>
      </c>
    </row>
    <row r="44" spans="1:16" ht="20.149999999999999" customHeight="1">
      <c r="A44" s="1119"/>
      <c r="B44" s="1120"/>
      <c r="C44" s="1120"/>
      <c r="D44" s="82"/>
      <c r="E44" s="504" t="s">
        <v>46</v>
      </c>
      <c r="F44" s="82"/>
      <c r="G44" s="505">
        <f t="shared" ref="G44:G52" si="2">D44*F44</f>
        <v>0</v>
      </c>
      <c r="H44" s="497"/>
      <c r="I44" s="1119"/>
      <c r="J44" s="1120"/>
      <c r="K44" s="1120"/>
      <c r="L44" s="82"/>
      <c r="M44" s="504" t="s">
        <v>46</v>
      </c>
      <c r="N44" s="82"/>
      <c r="O44" s="505">
        <f t="shared" ref="O44:O52" si="3">L44*N44</f>
        <v>0</v>
      </c>
    </row>
    <row r="45" spans="1:16" ht="20.149999999999999" customHeight="1">
      <c r="A45" s="1119"/>
      <c r="B45" s="1120"/>
      <c r="C45" s="1120"/>
      <c r="D45" s="82"/>
      <c r="E45" s="504" t="s">
        <v>46</v>
      </c>
      <c r="F45" s="82"/>
      <c r="G45" s="505">
        <f t="shared" si="2"/>
        <v>0</v>
      </c>
      <c r="H45" s="497"/>
      <c r="I45" s="1119"/>
      <c r="J45" s="1120"/>
      <c r="K45" s="1120"/>
      <c r="L45" s="82"/>
      <c r="M45" s="504" t="s">
        <v>46</v>
      </c>
      <c r="N45" s="82"/>
      <c r="O45" s="505">
        <f t="shared" si="3"/>
        <v>0</v>
      </c>
    </row>
    <row r="46" spans="1:16" ht="20.149999999999999" customHeight="1">
      <c r="A46" s="1119"/>
      <c r="B46" s="1120"/>
      <c r="C46" s="1120"/>
      <c r="D46" s="82"/>
      <c r="E46" s="504" t="s">
        <v>46</v>
      </c>
      <c r="F46" s="82"/>
      <c r="G46" s="505">
        <f t="shared" si="2"/>
        <v>0</v>
      </c>
      <c r="H46" s="497"/>
      <c r="I46" s="1119"/>
      <c r="J46" s="1120"/>
      <c r="K46" s="1120"/>
      <c r="L46" s="82"/>
      <c r="M46" s="504" t="s">
        <v>46</v>
      </c>
      <c r="N46" s="82"/>
      <c r="O46" s="505">
        <f t="shared" si="3"/>
        <v>0</v>
      </c>
    </row>
    <row r="47" spans="1:16" ht="20.149999999999999" customHeight="1">
      <c r="A47" s="1119"/>
      <c r="B47" s="1120"/>
      <c r="C47" s="1120"/>
      <c r="D47" s="82"/>
      <c r="E47" s="504" t="s">
        <v>46</v>
      </c>
      <c r="F47" s="82"/>
      <c r="G47" s="505">
        <f t="shared" si="2"/>
        <v>0</v>
      </c>
      <c r="H47" s="497"/>
      <c r="I47" s="1119"/>
      <c r="J47" s="1120"/>
      <c r="K47" s="1120"/>
      <c r="L47" s="82"/>
      <c r="M47" s="504" t="s">
        <v>46</v>
      </c>
      <c r="N47" s="82"/>
      <c r="O47" s="505">
        <f t="shared" si="3"/>
        <v>0</v>
      </c>
    </row>
    <row r="48" spans="1:16" ht="20.149999999999999" customHeight="1">
      <c r="A48" s="1119"/>
      <c r="B48" s="1120"/>
      <c r="C48" s="1120"/>
      <c r="D48" s="82"/>
      <c r="E48" s="504" t="s">
        <v>46</v>
      </c>
      <c r="F48" s="82"/>
      <c r="G48" s="505">
        <f t="shared" si="2"/>
        <v>0</v>
      </c>
      <c r="H48" s="497"/>
      <c r="I48" s="1119"/>
      <c r="J48" s="1120"/>
      <c r="K48" s="1120"/>
      <c r="L48" s="82"/>
      <c r="M48" s="504" t="s">
        <v>46</v>
      </c>
      <c r="N48" s="82"/>
      <c r="O48" s="505">
        <f t="shared" si="3"/>
        <v>0</v>
      </c>
    </row>
    <row r="49" spans="1:16" ht="20.149999999999999" customHeight="1">
      <c r="A49" s="1119"/>
      <c r="B49" s="1120"/>
      <c r="C49" s="1120"/>
      <c r="D49" s="82"/>
      <c r="E49" s="504" t="s">
        <v>46</v>
      </c>
      <c r="F49" s="82"/>
      <c r="G49" s="505">
        <f t="shared" si="2"/>
        <v>0</v>
      </c>
      <c r="H49" s="497"/>
      <c r="I49" s="1119"/>
      <c r="J49" s="1120"/>
      <c r="K49" s="1120"/>
      <c r="L49" s="82"/>
      <c r="M49" s="504" t="s">
        <v>46</v>
      </c>
      <c r="N49" s="82"/>
      <c r="O49" s="505">
        <f t="shared" si="3"/>
        <v>0</v>
      </c>
    </row>
    <row r="50" spans="1:16" ht="20.149999999999999" customHeight="1">
      <c r="A50" s="1119"/>
      <c r="B50" s="1120"/>
      <c r="C50" s="1120"/>
      <c r="D50" s="82"/>
      <c r="E50" s="504" t="s">
        <v>46</v>
      </c>
      <c r="F50" s="82"/>
      <c r="G50" s="505">
        <f t="shared" si="2"/>
        <v>0</v>
      </c>
      <c r="H50" s="497"/>
      <c r="I50" s="1119"/>
      <c r="J50" s="1120"/>
      <c r="K50" s="1120"/>
      <c r="L50" s="82"/>
      <c r="M50" s="504" t="s">
        <v>46</v>
      </c>
      <c r="N50" s="82"/>
      <c r="O50" s="505">
        <f t="shared" si="3"/>
        <v>0</v>
      </c>
    </row>
    <row r="51" spans="1:16" ht="20.149999999999999" customHeight="1">
      <c r="A51" s="1119"/>
      <c r="B51" s="1120"/>
      <c r="C51" s="1120"/>
      <c r="D51" s="82"/>
      <c r="E51" s="504" t="s">
        <v>46</v>
      </c>
      <c r="F51" s="82"/>
      <c r="G51" s="505">
        <f t="shared" si="2"/>
        <v>0</v>
      </c>
      <c r="H51" s="497"/>
      <c r="I51" s="1119"/>
      <c r="J51" s="1120"/>
      <c r="K51" s="1120"/>
      <c r="L51" s="82"/>
      <c r="M51" s="504" t="s">
        <v>46</v>
      </c>
      <c r="N51" s="82"/>
      <c r="O51" s="505">
        <f t="shared" si="3"/>
        <v>0</v>
      </c>
    </row>
    <row r="52" spans="1:16" ht="20.149999999999999" customHeight="1">
      <c r="A52" s="1119"/>
      <c r="B52" s="1120"/>
      <c r="C52" s="1120"/>
      <c r="D52" s="82"/>
      <c r="E52" s="504" t="s">
        <v>46</v>
      </c>
      <c r="F52" s="82"/>
      <c r="G52" s="505">
        <f t="shared" si="2"/>
        <v>0</v>
      </c>
      <c r="H52" s="497"/>
      <c r="I52" s="1119"/>
      <c r="J52" s="1120"/>
      <c r="K52" s="1120"/>
      <c r="L52" s="82"/>
      <c r="M52" s="504" t="s">
        <v>46</v>
      </c>
      <c r="N52" s="82"/>
      <c r="O52" s="505">
        <f t="shared" si="3"/>
        <v>0</v>
      </c>
    </row>
    <row r="53" spans="1:16" s="536" customFormat="1" ht="20.149999999999999" customHeight="1">
      <c r="A53" s="1113" t="s">
        <v>519</v>
      </c>
      <c r="B53" s="1114"/>
      <c r="C53" s="1115" t="s">
        <v>534</v>
      </c>
      <c r="D53" s="1115"/>
      <c r="E53" s="1115" t="s">
        <v>535</v>
      </c>
      <c r="F53" s="1115"/>
      <c r="G53" s="535" t="s">
        <v>536</v>
      </c>
      <c r="H53" s="497"/>
      <c r="I53" s="1113" t="s">
        <v>519</v>
      </c>
      <c r="J53" s="1114"/>
      <c r="K53" s="1115" t="s">
        <v>534</v>
      </c>
      <c r="L53" s="1115"/>
      <c r="M53" s="1115" t="s">
        <v>535</v>
      </c>
      <c r="N53" s="1115"/>
      <c r="O53" s="535" t="s">
        <v>536</v>
      </c>
      <c r="P53" s="276"/>
    </row>
    <row r="54" spans="1:16" s="536" customFormat="1" ht="20.149999999999999" customHeight="1">
      <c r="A54" s="1140" t="s">
        <v>520</v>
      </c>
      <c r="B54" s="1141"/>
      <c r="C54" s="1142"/>
      <c r="D54" s="1142"/>
      <c r="E54" s="1099"/>
      <c r="F54" s="1100"/>
      <c r="G54" s="544"/>
      <c r="H54" s="497"/>
      <c r="I54" s="1140" t="s">
        <v>520</v>
      </c>
      <c r="J54" s="1141"/>
      <c r="K54" s="1142"/>
      <c r="L54" s="1142"/>
      <c r="M54" s="1099"/>
      <c r="N54" s="1100"/>
      <c r="O54" s="544"/>
      <c r="P54" s="276"/>
    </row>
    <row r="55" spans="1:16" ht="20.149999999999999" customHeight="1">
      <c r="A55" s="1105" t="s">
        <v>62</v>
      </c>
      <c r="B55" s="1106"/>
      <c r="C55" s="1107"/>
      <c r="D55" s="506"/>
      <c r="E55" s="507" t="s">
        <v>46</v>
      </c>
      <c r="F55" s="1101"/>
      <c r="G55" s="1102"/>
      <c r="H55" s="497"/>
      <c r="I55" s="1105" t="s">
        <v>62</v>
      </c>
      <c r="J55" s="1106"/>
      <c r="K55" s="1107"/>
      <c r="L55" s="506"/>
      <c r="M55" s="507" t="s">
        <v>46</v>
      </c>
      <c r="N55" s="1101"/>
      <c r="O55" s="1102"/>
    </row>
    <row r="56" spans="1:16" ht="20.149999999999999" customHeight="1">
      <c r="A56" s="1108" t="s">
        <v>63</v>
      </c>
      <c r="B56" s="1109"/>
      <c r="C56" s="1109"/>
      <c r="D56" s="1109"/>
      <c r="E56" s="1109"/>
      <c r="F56" s="1110"/>
      <c r="G56" s="508">
        <f>SUM(G43:G52)</f>
        <v>0</v>
      </c>
      <c r="H56" s="497"/>
      <c r="I56" s="1108" t="s">
        <v>63</v>
      </c>
      <c r="J56" s="1109"/>
      <c r="K56" s="1109"/>
      <c r="L56" s="1109"/>
      <c r="M56" s="1109"/>
      <c r="N56" s="1110"/>
      <c r="O56" s="508">
        <f>SUM(O43:O52)</f>
        <v>0</v>
      </c>
    </row>
    <row r="57" spans="1:16" ht="20.149999999999999" customHeight="1">
      <c r="A57" s="1111" t="s">
        <v>346</v>
      </c>
      <c r="B57" s="1112"/>
      <c r="C57" s="1112"/>
      <c r="D57" s="1112"/>
      <c r="E57" s="1112"/>
      <c r="F57" s="1112"/>
      <c r="G57" s="83"/>
      <c r="H57" s="497"/>
      <c r="I57" s="1111" t="s">
        <v>346</v>
      </c>
      <c r="J57" s="1112"/>
      <c r="K57" s="1112"/>
      <c r="L57" s="1112"/>
      <c r="M57" s="1112"/>
      <c r="N57" s="1112"/>
      <c r="O57" s="83"/>
    </row>
    <row r="58" spans="1:16" ht="20.149999999999999" customHeight="1">
      <c r="A58" s="1128" t="s">
        <v>43</v>
      </c>
      <c r="B58" s="1129"/>
      <c r="C58" s="1129"/>
      <c r="D58" s="1129"/>
      <c r="E58" s="1129"/>
      <c r="F58" s="1129"/>
      <c r="G58" s="508">
        <f>G56+G57</f>
        <v>0</v>
      </c>
      <c r="H58" s="497"/>
      <c r="I58" s="1128" t="s">
        <v>43</v>
      </c>
      <c r="J58" s="1129"/>
      <c r="K58" s="1129"/>
      <c r="L58" s="1129"/>
      <c r="M58" s="1129"/>
      <c r="N58" s="1129"/>
      <c r="O58" s="508">
        <f>O56+O57</f>
        <v>0</v>
      </c>
    </row>
    <row r="59" spans="1:16" ht="20.149999999999999" customHeight="1">
      <c r="A59" s="496">
        <v>5</v>
      </c>
      <c r="B59" s="496"/>
      <c r="C59" s="496"/>
      <c r="D59" s="496"/>
      <c r="E59" s="496"/>
      <c r="F59" s="496"/>
      <c r="G59" s="496"/>
      <c r="H59" s="496"/>
      <c r="I59" s="496">
        <v>6</v>
      </c>
      <c r="J59" s="496"/>
      <c r="K59" s="496"/>
      <c r="L59" s="496"/>
      <c r="M59" s="496"/>
      <c r="N59" s="496"/>
      <c r="O59" s="496"/>
    </row>
    <row r="60" spans="1:16" s="279" customFormat="1" ht="30" customHeight="1">
      <c r="A60" s="1121" t="s">
        <v>339</v>
      </c>
      <c r="B60" s="1122"/>
      <c r="C60" s="1152">
        <f>個表B!B28</f>
        <v>0</v>
      </c>
      <c r="D60" s="1153"/>
      <c r="E60" s="1150" t="s">
        <v>333</v>
      </c>
      <c r="F60" s="1151"/>
      <c r="G60" s="512">
        <f>個表B!B29</f>
        <v>0</v>
      </c>
      <c r="H60" s="513"/>
      <c r="I60" s="1121" t="s">
        <v>339</v>
      </c>
      <c r="J60" s="1122"/>
      <c r="K60" s="1152">
        <f>個表B!B38</f>
        <v>0</v>
      </c>
      <c r="L60" s="1153"/>
      <c r="M60" s="1150" t="s">
        <v>333</v>
      </c>
      <c r="N60" s="1151"/>
      <c r="O60" s="512">
        <f>個表B!B39</f>
        <v>0</v>
      </c>
      <c r="P60" s="280"/>
    </row>
    <row r="61" spans="1:16" s="279" customFormat="1" ht="30" customHeight="1">
      <c r="A61" s="1123" t="s">
        <v>344</v>
      </c>
      <c r="B61" s="1124"/>
      <c r="C61" s="1143" t="str">
        <f>IF(個表B!B31="","",個表B!B31)</f>
        <v/>
      </c>
      <c r="D61" s="1144"/>
      <c r="E61" s="1123" t="s">
        <v>51</v>
      </c>
      <c r="F61" s="1145"/>
      <c r="G61" s="514">
        <f>個表B!B30</f>
        <v>0</v>
      </c>
      <c r="H61" s="513"/>
      <c r="I61" s="1123" t="s">
        <v>344</v>
      </c>
      <c r="J61" s="1124"/>
      <c r="K61" s="1143" t="str">
        <f>IF(個表B!B41="","",個表B!B41)</f>
        <v/>
      </c>
      <c r="L61" s="1144"/>
      <c r="M61" s="1123" t="s">
        <v>51</v>
      </c>
      <c r="N61" s="1145"/>
      <c r="O61" s="514">
        <f>個表B!B40</f>
        <v>0</v>
      </c>
      <c r="P61" s="280"/>
    </row>
    <row r="62" spans="1:16" ht="20.149999999999999" customHeight="1">
      <c r="A62" s="1125" t="s">
        <v>52</v>
      </c>
      <c r="B62" s="1126"/>
      <c r="C62" s="1164"/>
      <c r="D62" s="1164"/>
      <c r="E62" s="1108" t="s">
        <v>53</v>
      </c>
      <c r="F62" s="1110"/>
      <c r="G62" s="597"/>
      <c r="H62" s="497"/>
      <c r="I62" s="1125" t="s">
        <v>52</v>
      </c>
      <c r="J62" s="1126"/>
      <c r="K62" s="1164"/>
      <c r="L62" s="1164"/>
      <c r="M62" s="1108" t="s">
        <v>53</v>
      </c>
      <c r="N62" s="1110"/>
      <c r="O62" s="597"/>
    </row>
    <row r="63" spans="1:16" ht="20.149999999999999" customHeight="1">
      <c r="A63" s="1146" t="s">
        <v>54</v>
      </c>
      <c r="B63" s="1147"/>
      <c r="C63" s="1154">
        <f>C62-G62</f>
        <v>0</v>
      </c>
      <c r="D63" s="1155"/>
      <c r="E63" s="1103" t="s">
        <v>56</v>
      </c>
      <c r="F63" s="1104"/>
      <c r="G63" s="537">
        <f>個表B!C31</f>
        <v>0</v>
      </c>
      <c r="H63" s="497"/>
      <c r="I63" s="1146" t="s">
        <v>54</v>
      </c>
      <c r="J63" s="1147"/>
      <c r="K63" s="1154">
        <f>K62-O62</f>
        <v>0</v>
      </c>
      <c r="L63" s="1155"/>
      <c r="M63" s="1103" t="s">
        <v>56</v>
      </c>
      <c r="N63" s="1104"/>
      <c r="O63" s="537">
        <f>個表B!C41</f>
        <v>0</v>
      </c>
    </row>
    <row r="64" spans="1:16" ht="20.149999999999999" customHeight="1">
      <c r="A64" s="1093" t="s">
        <v>55</v>
      </c>
      <c r="B64" s="1094"/>
      <c r="C64" s="1094"/>
      <c r="D64" s="1094"/>
      <c r="E64" s="1097" t="str">
        <f>IF(C63*G63=0,"",C63*G63)</f>
        <v/>
      </c>
      <c r="F64" s="1097"/>
      <c r="G64" s="1098"/>
      <c r="H64" s="497"/>
      <c r="I64" s="1093" t="s">
        <v>55</v>
      </c>
      <c r="J64" s="1094"/>
      <c r="K64" s="1094"/>
      <c r="L64" s="1094"/>
      <c r="M64" s="1097" t="str">
        <f>IF(K63*O63=0,"",K63*O63)</f>
        <v/>
      </c>
      <c r="N64" s="1097"/>
      <c r="O64" s="1098"/>
    </row>
    <row r="65" spans="1:16" ht="20.149999999999999" customHeight="1">
      <c r="A65" s="1128" t="s">
        <v>57</v>
      </c>
      <c r="B65" s="1129"/>
      <c r="C65" s="1130">
        <f>IF(G63="","",SUM(F69:F78))</f>
        <v>0</v>
      </c>
      <c r="D65" s="1131"/>
      <c r="E65" s="1132" t="s">
        <v>58</v>
      </c>
      <c r="F65" s="1133"/>
      <c r="G65" s="499" t="str">
        <f>IF(E64="","",C65/E64)</f>
        <v/>
      </c>
      <c r="H65" s="497"/>
      <c r="I65" s="1128" t="s">
        <v>57</v>
      </c>
      <c r="J65" s="1129"/>
      <c r="K65" s="1130">
        <f>IF(O63="","",SUM(N69:N78))</f>
        <v>0</v>
      </c>
      <c r="L65" s="1131"/>
      <c r="M65" s="1132" t="s">
        <v>58</v>
      </c>
      <c r="N65" s="1133"/>
      <c r="O65" s="499" t="str">
        <f>IF(M64="","",K65/M64)</f>
        <v/>
      </c>
    </row>
    <row r="66" spans="1:16" ht="20.149999999999999" customHeight="1">
      <c r="A66" s="1125" t="s">
        <v>524</v>
      </c>
      <c r="B66" s="1126"/>
      <c r="C66" s="1134">
        <f>IF(G63="","",SUM(F69:F81))</f>
        <v>0</v>
      </c>
      <c r="D66" s="1135"/>
      <c r="E66" s="1136" t="s">
        <v>525</v>
      </c>
      <c r="F66" s="1137"/>
      <c r="G66" s="500" t="str">
        <f>IF(E64="","",C66/E64)</f>
        <v/>
      </c>
      <c r="H66" s="497"/>
      <c r="I66" s="1125" t="s">
        <v>524</v>
      </c>
      <c r="J66" s="1126"/>
      <c r="K66" s="1134">
        <f>IF(O63="","",SUM(N69:N81))</f>
        <v>0</v>
      </c>
      <c r="L66" s="1135"/>
      <c r="M66" s="1136" t="s">
        <v>525</v>
      </c>
      <c r="N66" s="1137"/>
      <c r="O66" s="500" t="str">
        <f>IF(M64="","",K66/M64)</f>
        <v/>
      </c>
    </row>
    <row r="67" spans="1:16" ht="20.149999999999999" customHeight="1">
      <c r="A67" s="1116" t="s">
        <v>378</v>
      </c>
      <c r="B67" s="1117"/>
      <c r="C67" s="1117"/>
      <c r="D67" s="1117"/>
      <c r="E67" s="1117"/>
      <c r="F67" s="1117"/>
      <c r="G67" s="1118"/>
      <c r="H67" s="497"/>
      <c r="I67" s="1116" t="s">
        <v>378</v>
      </c>
      <c r="J67" s="1117"/>
      <c r="K67" s="1117"/>
      <c r="L67" s="1117"/>
      <c r="M67" s="1117"/>
      <c r="N67" s="1117"/>
      <c r="O67" s="1118"/>
    </row>
    <row r="68" spans="1:16" ht="20.149999999999999" customHeight="1">
      <c r="A68" s="1128" t="s">
        <v>59</v>
      </c>
      <c r="B68" s="1129"/>
      <c r="C68" s="1129"/>
      <c r="D68" s="498" t="s">
        <v>388</v>
      </c>
      <c r="E68" s="498" t="s">
        <v>46</v>
      </c>
      <c r="F68" s="498" t="s">
        <v>60</v>
      </c>
      <c r="G68" s="501" t="s">
        <v>61</v>
      </c>
      <c r="H68" s="497"/>
      <c r="I68" s="1128" t="s">
        <v>59</v>
      </c>
      <c r="J68" s="1129"/>
      <c r="K68" s="1129"/>
      <c r="L68" s="498" t="s">
        <v>388</v>
      </c>
      <c r="M68" s="498" t="s">
        <v>46</v>
      </c>
      <c r="N68" s="498" t="s">
        <v>60</v>
      </c>
      <c r="O68" s="501" t="s">
        <v>61</v>
      </c>
    </row>
    <row r="69" spans="1:16" ht="20.149999999999999" customHeight="1">
      <c r="A69" s="1138"/>
      <c r="B69" s="1139"/>
      <c r="C69" s="1139"/>
      <c r="D69" s="80"/>
      <c r="E69" s="502" t="s">
        <v>46</v>
      </c>
      <c r="F69" s="81"/>
      <c r="G69" s="503">
        <f>D69*F69</f>
        <v>0</v>
      </c>
      <c r="H69" s="497"/>
      <c r="I69" s="1138"/>
      <c r="J69" s="1139"/>
      <c r="K69" s="1139"/>
      <c r="L69" s="80"/>
      <c r="M69" s="502" t="s">
        <v>46</v>
      </c>
      <c r="N69" s="81"/>
      <c r="O69" s="503">
        <f>L69*N69</f>
        <v>0</v>
      </c>
    </row>
    <row r="70" spans="1:16" ht="20.149999999999999" customHeight="1">
      <c r="A70" s="1119"/>
      <c r="B70" s="1120"/>
      <c r="C70" s="1120"/>
      <c r="D70" s="82"/>
      <c r="E70" s="504" t="s">
        <v>46</v>
      </c>
      <c r="F70" s="82"/>
      <c r="G70" s="505">
        <f t="shared" ref="G70:G78" si="4">D70*F70</f>
        <v>0</v>
      </c>
      <c r="H70" s="497"/>
      <c r="I70" s="1119"/>
      <c r="J70" s="1120"/>
      <c r="K70" s="1120"/>
      <c r="L70" s="82"/>
      <c r="M70" s="504" t="s">
        <v>46</v>
      </c>
      <c r="N70" s="82"/>
      <c r="O70" s="505">
        <f t="shared" ref="O70:O78" si="5">L70*N70</f>
        <v>0</v>
      </c>
    </row>
    <row r="71" spans="1:16" ht="20.149999999999999" customHeight="1">
      <c r="A71" s="1119"/>
      <c r="B71" s="1120"/>
      <c r="C71" s="1120"/>
      <c r="D71" s="82"/>
      <c r="E71" s="504" t="s">
        <v>46</v>
      </c>
      <c r="F71" s="82"/>
      <c r="G71" s="505">
        <f t="shared" si="4"/>
        <v>0</v>
      </c>
      <c r="H71" s="497"/>
      <c r="I71" s="1119"/>
      <c r="J71" s="1120"/>
      <c r="K71" s="1120"/>
      <c r="L71" s="82"/>
      <c r="M71" s="504" t="s">
        <v>46</v>
      </c>
      <c r="N71" s="82"/>
      <c r="O71" s="505">
        <f t="shared" si="5"/>
        <v>0</v>
      </c>
    </row>
    <row r="72" spans="1:16" ht="20.149999999999999" customHeight="1">
      <c r="A72" s="1119"/>
      <c r="B72" s="1120"/>
      <c r="C72" s="1120"/>
      <c r="D72" s="82"/>
      <c r="E72" s="504" t="s">
        <v>46</v>
      </c>
      <c r="F72" s="82"/>
      <c r="G72" s="505">
        <f t="shared" si="4"/>
        <v>0</v>
      </c>
      <c r="H72" s="497"/>
      <c r="I72" s="1119"/>
      <c r="J72" s="1120"/>
      <c r="K72" s="1120"/>
      <c r="L72" s="82"/>
      <c r="M72" s="504" t="s">
        <v>46</v>
      </c>
      <c r="N72" s="82"/>
      <c r="O72" s="505">
        <f t="shared" si="5"/>
        <v>0</v>
      </c>
    </row>
    <row r="73" spans="1:16" ht="20.149999999999999" customHeight="1">
      <c r="A73" s="1119"/>
      <c r="B73" s="1120"/>
      <c r="C73" s="1120"/>
      <c r="D73" s="82"/>
      <c r="E73" s="504" t="s">
        <v>46</v>
      </c>
      <c r="F73" s="82"/>
      <c r="G73" s="505">
        <f t="shared" si="4"/>
        <v>0</v>
      </c>
      <c r="H73" s="497"/>
      <c r="I73" s="1119"/>
      <c r="J73" s="1120"/>
      <c r="K73" s="1120"/>
      <c r="L73" s="82"/>
      <c r="M73" s="504" t="s">
        <v>46</v>
      </c>
      <c r="N73" s="82"/>
      <c r="O73" s="505">
        <f t="shared" si="5"/>
        <v>0</v>
      </c>
    </row>
    <row r="74" spans="1:16" ht="20.149999999999999" customHeight="1">
      <c r="A74" s="1119"/>
      <c r="B74" s="1120"/>
      <c r="C74" s="1120"/>
      <c r="D74" s="82"/>
      <c r="E74" s="504" t="s">
        <v>46</v>
      </c>
      <c r="F74" s="82"/>
      <c r="G74" s="505">
        <f t="shared" si="4"/>
        <v>0</v>
      </c>
      <c r="H74" s="497"/>
      <c r="I74" s="1119"/>
      <c r="J74" s="1120"/>
      <c r="K74" s="1120"/>
      <c r="L74" s="82"/>
      <c r="M74" s="504" t="s">
        <v>46</v>
      </c>
      <c r="N74" s="82"/>
      <c r="O74" s="505">
        <f t="shared" si="5"/>
        <v>0</v>
      </c>
    </row>
    <row r="75" spans="1:16" ht="20.149999999999999" customHeight="1">
      <c r="A75" s="1119"/>
      <c r="B75" s="1120"/>
      <c r="C75" s="1120"/>
      <c r="D75" s="82"/>
      <c r="E75" s="504" t="s">
        <v>46</v>
      </c>
      <c r="F75" s="82"/>
      <c r="G75" s="505">
        <f t="shared" si="4"/>
        <v>0</v>
      </c>
      <c r="H75" s="497"/>
      <c r="I75" s="1119"/>
      <c r="J75" s="1120"/>
      <c r="K75" s="1120"/>
      <c r="L75" s="82"/>
      <c r="M75" s="504" t="s">
        <v>46</v>
      </c>
      <c r="N75" s="82"/>
      <c r="O75" s="505">
        <f t="shared" si="5"/>
        <v>0</v>
      </c>
    </row>
    <row r="76" spans="1:16" ht="20.149999999999999" customHeight="1">
      <c r="A76" s="1119"/>
      <c r="B76" s="1120"/>
      <c r="C76" s="1120"/>
      <c r="D76" s="82"/>
      <c r="E76" s="504" t="s">
        <v>46</v>
      </c>
      <c r="F76" s="82"/>
      <c r="G76" s="505">
        <f t="shared" si="4"/>
        <v>0</v>
      </c>
      <c r="H76" s="497"/>
      <c r="I76" s="1119"/>
      <c r="J76" s="1120"/>
      <c r="K76" s="1120"/>
      <c r="L76" s="82"/>
      <c r="M76" s="504" t="s">
        <v>46</v>
      </c>
      <c r="N76" s="82"/>
      <c r="O76" s="505">
        <f t="shared" si="5"/>
        <v>0</v>
      </c>
    </row>
    <row r="77" spans="1:16" ht="20.149999999999999" customHeight="1">
      <c r="A77" s="1119"/>
      <c r="B77" s="1120"/>
      <c r="C77" s="1120"/>
      <c r="D77" s="82"/>
      <c r="E77" s="504" t="s">
        <v>46</v>
      </c>
      <c r="F77" s="82"/>
      <c r="G77" s="505">
        <f t="shared" si="4"/>
        <v>0</v>
      </c>
      <c r="H77" s="497"/>
      <c r="I77" s="1119"/>
      <c r="J77" s="1120"/>
      <c r="K77" s="1120"/>
      <c r="L77" s="82"/>
      <c r="M77" s="504" t="s">
        <v>46</v>
      </c>
      <c r="N77" s="82"/>
      <c r="O77" s="505">
        <f t="shared" si="5"/>
        <v>0</v>
      </c>
    </row>
    <row r="78" spans="1:16" ht="20.149999999999999" customHeight="1">
      <c r="A78" s="1119"/>
      <c r="B78" s="1120"/>
      <c r="C78" s="1120"/>
      <c r="D78" s="82"/>
      <c r="E78" s="504" t="s">
        <v>46</v>
      </c>
      <c r="F78" s="82"/>
      <c r="G78" s="505">
        <f t="shared" si="4"/>
        <v>0</v>
      </c>
      <c r="H78" s="497"/>
      <c r="I78" s="1119"/>
      <c r="J78" s="1120"/>
      <c r="K78" s="1120"/>
      <c r="L78" s="82"/>
      <c r="M78" s="504" t="s">
        <v>46</v>
      </c>
      <c r="N78" s="82"/>
      <c r="O78" s="505">
        <f t="shared" si="5"/>
        <v>0</v>
      </c>
    </row>
    <row r="79" spans="1:16" s="536" customFormat="1" ht="20.149999999999999" customHeight="1">
      <c r="A79" s="1113" t="s">
        <v>519</v>
      </c>
      <c r="B79" s="1114"/>
      <c r="C79" s="1115" t="s">
        <v>534</v>
      </c>
      <c r="D79" s="1115"/>
      <c r="E79" s="1115" t="s">
        <v>535</v>
      </c>
      <c r="F79" s="1115"/>
      <c r="G79" s="535" t="s">
        <v>536</v>
      </c>
      <c r="H79" s="497"/>
      <c r="I79" s="1113" t="s">
        <v>519</v>
      </c>
      <c r="J79" s="1114"/>
      <c r="K79" s="1115" t="s">
        <v>534</v>
      </c>
      <c r="L79" s="1115"/>
      <c r="M79" s="1115" t="s">
        <v>535</v>
      </c>
      <c r="N79" s="1115"/>
      <c r="O79" s="535" t="s">
        <v>536</v>
      </c>
      <c r="P79" s="276"/>
    </row>
    <row r="80" spans="1:16" s="536" customFormat="1" ht="20.149999999999999" customHeight="1">
      <c r="A80" s="1140" t="s">
        <v>520</v>
      </c>
      <c r="B80" s="1141"/>
      <c r="C80" s="1142"/>
      <c r="D80" s="1142"/>
      <c r="E80" s="1099"/>
      <c r="F80" s="1100"/>
      <c r="G80" s="544"/>
      <c r="H80" s="497"/>
      <c r="I80" s="1140" t="s">
        <v>520</v>
      </c>
      <c r="J80" s="1141"/>
      <c r="K80" s="1142"/>
      <c r="L80" s="1142"/>
      <c r="M80" s="1099"/>
      <c r="N80" s="1100"/>
      <c r="O80" s="544"/>
      <c r="P80" s="276"/>
    </row>
    <row r="81" spans="1:16" ht="20.149999999999999" customHeight="1">
      <c r="A81" s="1105" t="s">
        <v>62</v>
      </c>
      <c r="B81" s="1106"/>
      <c r="C81" s="1107"/>
      <c r="D81" s="506"/>
      <c r="E81" s="507" t="s">
        <v>46</v>
      </c>
      <c r="F81" s="1101"/>
      <c r="G81" s="1102"/>
      <c r="H81" s="497"/>
      <c r="I81" s="1105" t="s">
        <v>62</v>
      </c>
      <c r="J81" s="1106"/>
      <c r="K81" s="1107"/>
      <c r="L81" s="506"/>
      <c r="M81" s="507" t="s">
        <v>46</v>
      </c>
      <c r="N81" s="1156"/>
      <c r="O81" s="1157"/>
    </row>
    <row r="82" spans="1:16" ht="20.149999999999999" customHeight="1">
      <c r="A82" s="1108" t="s">
        <v>63</v>
      </c>
      <c r="B82" s="1109"/>
      <c r="C82" s="1109"/>
      <c r="D82" s="1109"/>
      <c r="E82" s="1109"/>
      <c r="F82" s="1110"/>
      <c r="G82" s="508">
        <f>SUM(G69:G78)</f>
        <v>0</v>
      </c>
      <c r="H82" s="497"/>
      <c r="I82" s="1108" t="s">
        <v>63</v>
      </c>
      <c r="J82" s="1109"/>
      <c r="K82" s="1109"/>
      <c r="L82" s="1109"/>
      <c r="M82" s="1109"/>
      <c r="N82" s="1110"/>
      <c r="O82" s="508">
        <f>SUM(O69:O78)</f>
        <v>0</v>
      </c>
    </row>
    <row r="83" spans="1:16" ht="20.149999999999999" customHeight="1">
      <c r="A83" s="1111" t="s">
        <v>346</v>
      </c>
      <c r="B83" s="1112"/>
      <c r="C83" s="1112"/>
      <c r="D83" s="1112"/>
      <c r="E83" s="1112"/>
      <c r="F83" s="1112"/>
      <c r="G83" s="83"/>
      <c r="H83" s="497"/>
      <c r="I83" s="1111" t="s">
        <v>346</v>
      </c>
      <c r="J83" s="1112"/>
      <c r="K83" s="1112"/>
      <c r="L83" s="1112"/>
      <c r="M83" s="1112"/>
      <c r="N83" s="1112"/>
      <c r="O83" s="83"/>
    </row>
    <row r="84" spans="1:16" ht="20.149999999999999" customHeight="1">
      <c r="A84" s="1128" t="s">
        <v>43</v>
      </c>
      <c r="B84" s="1129"/>
      <c r="C84" s="1129"/>
      <c r="D84" s="1129"/>
      <c r="E84" s="1129"/>
      <c r="F84" s="1129"/>
      <c r="G84" s="508">
        <f>G82+G83</f>
        <v>0</v>
      </c>
      <c r="H84" s="497"/>
      <c r="I84" s="1128" t="s">
        <v>43</v>
      </c>
      <c r="J84" s="1129"/>
      <c r="K84" s="1129"/>
      <c r="L84" s="1129"/>
      <c r="M84" s="1129"/>
      <c r="N84" s="1129"/>
      <c r="O84" s="508">
        <f>O82+O83</f>
        <v>0</v>
      </c>
    </row>
    <row r="85" spans="1:16" ht="20.149999999999999" customHeight="1">
      <c r="A85" s="496">
        <v>7</v>
      </c>
      <c r="B85" s="496"/>
      <c r="C85" s="496"/>
      <c r="D85" s="496"/>
      <c r="E85" s="496"/>
      <c r="F85" s="496"/>
      <c r="G85" s="496"/>
      <c r="H85" s="496"/>
      <c r="I85" s="496">
        <v>8</v>
      </c>
      <c r="J85" s="496"/>
      <c r="K85" s="496"/>
      <c r="L85" s="496"/>
      <c r="M85" s="496"/>
      <c r="N85" s="496"/>
      <c r="O85" s="496"/>
    </row>
    <row r="86" spans="1:16" s="279" customFormat="1" ht="30" customHeight="1">
      <c r="A86" s="1121" t="s">
        <v>339</v>
      </c>
      <c r="B86" s="1122"/>
      <c r="C86" s="1152">
        <f>個表B!B43</f>
        <v>0</v>
      </c>
      <c r="D86" s="1153"/>
      <c r="E86" s="1150" t="s">
        <v>333</v>
      </c>
      <c r="F86" s="1151"/>
      <c r="G86" s="512">
        <f>個表B!B44</f>
        <v>0</v>
      </c>
      <c r="H86" s="513"/>
      <c r="I86" s="1121" t="s">
        <v>339</v>
      </c>
      <c r="J86" s="1122"/>
      <c r="K86" s="1152">
        <f>個表B!B48</f>
        <v>0</v>
      </c>
      <c r="L86" s="1153"/>
      <c r="M86" s="1150" t="s">
        <v>333</v>
      </c>
      <c r="N86" s="1151"/>
      <c r="O86" s="512">
        <f>個表B!B49</f>
        <v>0</v>
      </c>
      <c r="P86" s="280"/>
    </row>
    <row r="87" spans="1:16" s="279" customFormat="1" ht="30" customHeight="1">
      <c r="A87" s="1123" t="s">
        <v>344</v>
      </c>
      <c r="B87" s="1124"/>
      <c r="C87" s="1143" t="str">
        <f>IF(個表B!B46="","",個表B!B46)</f>
        <v/>
      </c>
      <c r="D87" s="1144"/>
      <c r="E87" s="1123" t="s">
        <v>51</v>
      </c>
      <c r="F87" s="1145"/>
      <c r="G87" s="514">
        <f>個表B!B45</f>
        <v>0</v>
      </c>
      <c r="H87" s="513"/>
      <c r="I87" s="1162" t="s">
        <v>344</v>
      </c>
      <c r="J87" s="1163"/>
      <c r="K87" s="1143" t="str">
        <f>IF(個表B!B51="","",個表B!B51)</f>
        <v/>
      </c>
      <c r="L87" s="1144"/>
      <c r="M87" s="1123" t="s">
        <v>51</v>
      </c>
      <c r="N87" s="1145"/>
      <c r="O87" s="514">
        <f>個表B!B50</f>
        <v>0</v>
      </c>
      <c r="P87" s="280"/>
    </row>
    <row r="88" spans="1:16" ht="20.149999999999999" customHeight="1">
      <c r="A88" s="1125" t="s">
        <v>52</v>
      </c>
      <c r="B88" s="1126"/>
      <c r="C88" s="1127"/>
      <c r="D88" s="1127"/>
      <c r="E88" s="1108" t="s">
        <v>53</v>
      </c>
      <c r="F88" s="1110"/>
      <c r="G88" s="597"/>
      <c r="H88" s="497"/>
      <c r="I88" s="1125" t="s">
        <v>52</v>
      </c>
      <c r="J88" s="1126"/>
      <c r="K88" s="1127"/>
      <c r="L88" s="1127"/>
      <c r="M88" s="1108" t="s">
        <v>53</v>
      </c>
      <c r="N88" s="1110"/>
      <c r="O88" s="597"/>
    </row>
    <row r="89" spans="1:16" ht="20.149999999999999" customHeight="1">
      <c r="A89" s="1146" t="s">
        <v>54</v>
      </c>
      <c r="B89" s="1147"/>
      <c r="C89" s="1160">
        <f>C88-G88</f>
        <v>0</v>
      </c>
      <c r="D89" s="1161"/>
      <c r="E89" s="1103" t="s">
        <v>56</v>
      </c>
      <c r="F89" s="1104"/>
      <c r="G89" s="537">
        <f>個表B!C46</f>
        <v>0</v>
      </c>
      <c r="H89" s="497"/>
      <c r="I89" s="1146" t="s">
        <v>54</v>
      </c>
      <c r="J89" s="1147"/>
      <c r="K89" s="1160">
        <f>K88-O88</f>
        <v>0</v>
      </c>
      <c r="L89" s="1161"/>
      <c r="M89" s="1103" t="s">
        <v>56</v>
      </c>
      <c r="N89" s="1104"/>
      <c r="O89" s="537">
        <f>個表B!C51</f>
        <v>0</v>
      </c>
    </row>
    <row r="90" spans="1:16" ht="20.149999999999999" customHeight="1">
      <c r="A90" s="1093" t="s">
        <v>55</v>
      </c>
      <c r="B90" s="1094"/>
      <c r="C90" s="1094"/>
      <c r="D90" s="1094"/>
      <c r="E90" s="1097" t="str">
        <f>IF(C89*G89=0,"",C89*G89)</f>
        <v/>
      </c>
      <c r="F90" s="1097"/>
      <c r="G90" s="1098"/>
      <c r="H90" s="497"/>
      <c r="I90" s="1093" t="s">
        <v>55</v>
      </c>
      <c r="J90" s="1094"/>
      <c r="K90" s="1094"/>
      <c r="L90" s="1094"/>
      <c r="M90" s="1097" t="str">
        <f>IF(K89*O89=0,"",K89*O89)</f>
        <v/>
      </c>
      <c r="N90" s="1097"/>
      <c r="O90" s="1098"/>
    </row>
    <row r="91" spans="1:16" ht="20.149999999999999" customHeight="1">
      <c r="A91" s="1128" t="s">
        <v>57</v>
      </c>
      <c r="B91" s="1129"/>
      <c r="C91" s="1130">
        <f>IF(G89="","",SUM(F95:F104))</f>
        <v>0</v>
      </c>
      <c r="D91" s="1131"/>
      <c r="E91" s="1132" t="s">
        <v>58</v>
      </c>
      <c r="F91" s="1133"/>
      <c r="G91" s="499" t="str">
        <f>IF(E90="","",C91/E90)</f>
        <v/>
      </c>
      <c r="H91" s="497"/>
      <c r="I91" s="1128" t="s">
        <v>57</v>
      </c>
      <c r="J91" s="1129"/>
      <c r="K91" s="1130">
        <f>IF(O89="","",SUM(N95:N104))</f>
        <v>0</v>
      </c>
      <c r="L91" s="1131"/>
      <c r="M91" s="1132" t="s">
        <v>58</v>
      </c>
      <c r="N91" s="1133"/>
      <c r="O91" s="499" t="str">
        <f>IF(M90="","",K91/M90)</f>
        <v/>
      </c>
    </row>
    <row r="92" spans="1:16" ht="20.149999999999999" customHeight="1">
      <c r="A92" s="1125" t="s">
        <v>524</v>
      </c>
      <c r="B92" s="1126"/>
      <c r="C92" s="1134">
        <f>IF(G89="","",SUM(F95:F107))</f>
        <v>0</v>
      </c>
      <c r="D92" s="1135"/>
      <c r="E92" s="1136" t="s">
        <v>525</v>
      </c>
      <c r="F92" s="1137"/>
      <c r="G92" s="500" t="str">
        <f>IF(E90="","",C92/E90)</f>
        <v/>
      </c>
      <c r="H92" s="497"/>
      <c r="I92" s="1125" t="s">
        <v>524</v>
      </c>
      <c r="J92" s="1126"/>
      <c r="K92" s="1134">
        <f>IF(O89="","",SUM(N95:N107))</f>
        <v>0</v>
      </c>
      <c r="L92" s="1135"/>
      <c r="M92" s="1136" t="s">
        <v>525</v>
      </c>
      <c r="N92" s="1137"/>
      <c r="O92" s="500" t="str">
        <f>IF(M90="","",K92/M90)</f>
        <v/>
      </c>
    </row>
    <row r="93" spans="1:16" ht="20.149999999999999" customHeight="1">
      <c r="A93" s="1116" t="s">
        <v>378</v>
      </c>
      <c r="B93" s="1117"/>
      <c r="C93" s="1117"/>
      <c r="D93" s="1117"/>
      <c r="E93" s="1117"/>
      <c r="F93" s="1117"/>
      <c r="G93" s="1118"/>
      <c r="H93" s="497"/>
      <c r="I93" s="1116" t="s">
        <v>378</v>
      </c>
      <c r="J93" s="1117"/>
      <c r="K93" s="1117"/>
      <c r="L93" s="1117"/>
      <c r="M93" s="1117"/>
      <c r="N93" s="1117"/>
      <c r="O93" s="1118"/>
    </row>
    <row r="94" spans="1:16" ht="20.149999999999999" customHeight="1">
      <c r="A94" s="1128" t="s">
        <v>59</v>
      </c>
      <c r="B94" s="1129"/>
      <c r="C94" s="1129"/>
      <c r="D94" s="498" t="s">
        <v>388</v>
      </c>
      <c r="E94" s="498" t="s">
        <v>46</v>
      </c>
      <c r="F94" s="498" t="s">
        <v>60</v>
      </c>
      <c r="G94" s="501" t="s">
        <v>61</v>
      </c>
      <c r="H94" s="497"/>
      <c r="I94" s="1128" t="s">
        <v>59</v>
      </c>
      <c r="J94" s="1129"/>
      <c r="K94" s="1129"/>
      <c r="L94" s="498" t="s">
        <v>388</v>
      </c>
      <c r="M94" s="498" t="s">
        <v>46</v>
      </c>
      <c r="N94" s="498" t="s">
        <v>60</v>
      </c>
      <c r="O94" s="501" t="s">
        <v>61</v>
      </c>
    </row>
    <row r="95" spans="1:16" ht="20.149999999999999" customHeight="1">
      <c r="A95" s="1138"/>
      <c r="B95" s="1139"/>
      <c r="C95" s="1139"/>
      <c r="D95" s="80"/>
      <c r="E95" s="502" t="s">
        <v>46</v>
      </c>
      <c r="F95" s="81"/>
      <c r="G95" s="503">
        <f>D95*F95</f>
        <v>0</v>
      </c>
      <c r="H95" s="497"/>
      <c r="I95" s="1138"/>
      <c r="J95" s="1139"/>
      <c r="K95" s="1139"/>
      <c r="L95" s="80"/>
      <c r="M95" s="502" t="s">
        <v>46</v>
      </c>
      <c r="N95" s="81"/>
      <c r="O95" s="503">
        <f>L95*N95</f>
        <v>0</v>
      </c>
    </row>
    <row r="96" spans="1:16" ht="20.149999999999999" customHeight="1">
      <c r="A96" s="1119"/>
      <c r="B96" s="1120"/>
      <c r="C96" s="1120"/>
      <c r="D96" s="82"/>
      <c r="E96" s="504" t="s">
        <v>46</v>
      </c>
      <c r="F96" s="82"/>
      <c r="G96" s="505">
        <f t="shared" ref="G96:G104" si="6">D96*F96</f>
        <v>0</v>
      </c>
      <c r="H96" s="497"/>
      <c r="I96" s="1119"/>
      <c r="J96" s="1120"/>
      <c r="K96" s="1120"/>
      <c r="L96" s="82"/>
      <c r="M96" s="504" t="s">
        <v>46</v>
      </c>
      <c r="N96" s="82"/>
      <c r="O96" s="505">
        <f t="shared" ref="O96:O104" si="7">L96*N96</f>
        <v>0</v>
      </c>
    </row>
    <row r="97" spans="1:16" ht="20.149999999999999" customHeight="1">
      <c r="A97" s="1119"/>
      <c r="B97" s="1120"/>
      <c r="C97" s="1120"/>
      <c r="D97" s="82"/>
      <c r="E97" s="504" t="s">
        <v>46</v>
      </c>
      <c r="F97" s="82"/>
      <c r="G97" s="505">
        <f t="shared" si="6"/>
        <v>0</v>
      </c>
      <c r="H97" s="497"/>
      <c r="I97" s="1119"/>
      <c r="J97" s="1120"/>
      <c r="K97" s="1120"/>
      <c r="L97" s="82"/>
      <c r="M97" s="504" t="s">
        <v>46</v>
      </c>
      <c r="N97" s="82"/>
      <c r="O97" s="505">
        <f t="shared" si="7"/>
        <v>0</v>
      </c>
    </row>
    <row r="98" spans="1:16" ht="20.149999999999999" customHeight="1">
      <c r="A98" s="1119"/>
      <c r="B98" s="1120"/>
      <c r="C98" s="1120"/>
      <c r="D98" s="82"/>
      <c r="E98" s="504" t="s">
        <v>46</v>
      </c>
      <c r="F98" s="82"/>
      <c r="G98" s="505">
        <f t="shared" si="6"/>
        <v>0</v>
      </c>
      <c r="H98" s="497"/>
      <c r="I98" s="1119"/>
      <c r="J98" s="1120"/>
      <c r="K98" s="1120"/>
      <c r="L98" s="82"/>
      <c r="M98" s="504" t="s">
        <v>46</v>
      </c>
      <c r="N98" s="82"/>
      <c r="O98" s="505">
        <f t="shared" si="7"/>
        <v>0</v>
      </c>
    </row>
    <row r="99" spans="1:16" ht="20.149999999999999" customHeight="1">
      <c r="A99" s="1119"/>
      <c r="B99" s="1120"/>
      <c r="C99" s="1120"/>
      <c r="D99" s="82"/>
      <c r="E99" s="504" t="s">
        <v>46</v>
      </c>
      <c r="F99" s="82"/>
      <c r="G99" s="505">
        <f t="shared" si="6"/>
        <v>0</v>
      </c>
      <c r="H99" s="497"/>
      <c r="I99" s="1119"/>
      <c r="J99" s="1120"/>
      <c r="K99" s="1120"/>
      <c r="L99" s="82"/>
      <c r="M99" s="504" t="s">
        <v>46</v>
      </c>
      <c r="N99" s="82"/>
      <c r="O99" s="505">
        <f t="shared" si="7"/>
        <v>0</v>
      </c>
    </row>
    <row r="100" spans="1:16" ht="20.149999999999999" customHeight="1">
      <c r="A100" s="1119"/>
      <c r="B100" s="1120"/>
      <c r="C100" s="1120"/>
      <c r="D100" s="82"/>
      <c r="E100" s="504" t="s">
        <v>46</v>
      </c>
      <c r="F100" s="82"/>
      <c r="G100" s="505">
        <f t="shared" si="6"/>
        <v>0</v>
      </c>
      <c r="H100" s="497"/>
      <c r="I100" s="1119"/>
      <c r="J100" s="1120"/>
      <c r="K100" s="1120"/>
      <c r="L100" s="82"/>
      <c r="M100" s="504" t="s">
        <v>46</v>
      </c>
      <c r="N100" s="82"/>
      <c r="O100" s="505">
        <f t="shared" si="7"/>
        <v>0</v>
      </c>
    </row>
    <row r="101" spans="1:16" ht="20.149999999999999" customHeight="1">
      <c r="A101" s="1119"/>
      <c r="B101" s="1120"/>
      <c r="C101" s="1120"/>
      <c r="D101" s="82"/>
      <c r="E101" s="504" t="s">
        <v>46</v>
      </c>
      <c r="F101" s="82"/>
      <c r="G101" s="505">
        <f t="shared" si="6"/>
        <v>0</v>
      </c>
      <c r="H101" s="497"/>
      <c r="I101" s="1119"/>
      <c r="J101" s="1120"/>
      <c r="K101" s="1120"/>
      <c r="L101" s="82"/>
      <c r="M101" s="504" t="s">
        <v>46</v>
      </c>
      <c r="N101" s="82"/>
      <c r="O101" s="505">
        <f t="shared" si="7"/>
        <v>0</v>
      </c>
    </row>
    <row r="102" spans="1:16" ht="20.149999999999999" customHeight="1">
      <c r="A102" s="1119"/>
      <c r="B102" s="1120"/>
      <c r="C102" s="1120"/>
      <c r="D102" s="82"/>
      <c r="E102" s="504" t="s">
        <v>46</v>
      </c>
      <c r="F102" s="82"/>
      <c r="G102" s="505">
        <f t="shared" si="6"/>
        <v>0</v>
      </c>
      <c r="H102" s="497"/>
      <c r="I102" s="1119"/>
      <c r="J102" s="1120"/>
      <c r="K102" s="1120"/>
      <c r="L102" s="82"/>
      <c r="M102" s="504" t="s">
        <v>46</v>
      </c>
      <c r="N102" s="82"/>
      <c r="O102" s="505">
        <f t="shared" si="7"/>
        <v>0</v>
      </c>
    </row>
    <row r="103" spans="1:16" ht="20.149999999999999" customHeight="1">
      <c r="A103" s="1119"/>
      <c r="B103" s="1120"/>
      <c r="C103" s="1120"/>
      <c r="D103" s="82"/>
      <c r="E103" s="504" t="s">
        <v>46</v>
      </c>
      <c r="F103" s="82"/>
      <c r="G103" s="505">
        <f t="shared" si="6"/>
        <v>0</v>
      </c>
      <c r="H103" s="497"/>
      <c r="I103" s="1119"/>
      <c r="J103" s="1120"/>
      <c r="K103" s="1120"/>
      <c r="L103" s="82"/>
      <c r="M103" s="504" t="s">
        <v>46</v>
      </c>
      <c r="N103" s="82"/>
      <c r="O103" s="505">
        <f t="shared" si="7"/>
        <v>0</v>
      </c>
    </row>
    <row r="104" spans="1:16" ht="20.149999999999999" customHeight="1">
      <c r="A104" s="1119"/>
      <c r="B104" s="1120"/>
      <c r="C104" s="1120"/>
      <c r="D104" s="82"/>
      <c r="E104" s="504" t="s">
        <v>46</v>
      </c>
      <c r="F104" s="82"/>
      <c r="G104" s="505">
        <f t="shared" si="6"/>
        <v>0</v>
      </c>
      <c r="H104" s="497"/>
      <c r="I104" s="1119"/>
      <c r="J104" s="1120"/>
      <c r="K104" s="1120"/>
      <c r="L104" s="82"/>
      <c r="M104" s="504" t="s">
        <v>46</v>
      </c>
      <c r="N104" s="82"/>
      <c r="O104" s="505">
        <f t="shared" si="7"/>
        <v>0</v>
      </c>
    </row>
    <row r="105" spans="1:16" s="536" customFormat="1" ht="20.149999999999999" customHeight="1">
      <c r="A105" s="1113" t="s">
        <v>519</v>
      </c>
      <c r="B105" s="1114"/>
      <c r="C105" s="1115" t="s">
        <v>534</v>
      </c>
      <c r="D105" s="1115"/>
      <c r="E105" s="1115" t="s">
        <v>535</v>
      </c>
      <c r="F105" s="1115"/>
      <c r="G105" s="535" t="s">
        <v>536</v>
      </c>
      <c r="H105" s="497"/>
      <c r="I105" s="1113" t="s">
        <v>519</v>
      </c>
      <c r="J105" s="1114"/>
      <c r="K105" s="1115" t="s">
        <v>534</v>
      </c>
      <c r="L105" s="1115"/>
      <c r="M105" s="1115" t="s">
        <v>535</v>
      </c>
      <c r="N105" s="1115"/>
      <c r="O105" s="535" t="s">
        <v>536</v>
      </c>
      <c r="P105" s="276"/>
    </row>
    <row r="106" spans="1:16" s="536" customFormat="1" ht="20.149999999999999" customHeight="1">
      <c r="A106" s="1140" t="s">
        <v>520</v>
      </c>
      <c r="B106" s="1141"/>
      <c r="C106" s="1142"/>
      <c r="D106" s="1142"/>
      <c r="E106" s="1099"/>
      <c r="F106" s="1100"/>
      <c r="G106" s="544"/>
      <c r="H106" s="497"/>
      <c r="I106" s="1140" t="s">
        <v>520</v>
      </c>
      <c r="J106" s="1141"/>
      <c r="K106" s="1142"/>
      <c r="L106" s="1142"/>
      <c r="M106" s="1099"/>
      <c r="N106" s="1100"/>
      <c r="O106" s="544"/>
      <c r="P106" s="276"/>
    </row>
    <row r="107" spans="1:16" ht="20.149999999999999" customHeight="1">
      <c r="A107" s="1105" t="s">
        <v>62</v>
      </c>
      <c r="B107" s="1106"/>
      <c r="C107" s="1107"/>
      <c r="D107" s="506"/>
      <c r="E107" s="507" t="s">
        <v>46</v>
      </c>
      <c r="F107" s="1101"/>
      <c r="G107" s="1102"/>
      <c r="H107" s="497"/>
      <c r="I107" s="1105" t="s">
        <v>62</v>
      </c>
      <c r="J107" s="1106"/>
      <c r="K107" s="1107"/>
      <c r="L107" s="506"/>
      <c r="M107" s="507" t="s">
        <v>46</v>
      </c>
      <c r="N107" s="1101"/>
      <c r="O107" s="1102"/>
    </row>
    <row r="108" spans="1:16" ht="20.149999999999999" customHeight="1">
      <c r="A108" s="1108" t="s">
        <v>63</v>
      </c>
      <c r="B108" s="1109"/>
      <c r="C108" s="1109"/>
      <c r="D108" s="1109"/>
      <c r="E108" s="1109"/>
      <c r="F108" s="1110"/>
      <c r="G108" s="508">
        <f>SUM(G95:G104)</f>
        <v>0</v>
      </c>
      <c r="H108" s="497"/>
      <c r="I108" s="1108" t="s">
        <v>63</v>
      </c>
      <c r="J108" s="1109"/>
      <c r="K108" s="1109"/>
      <c r="L108" s="1109"/>
      <c r="M108" s="1109"/>
      <c r="N108" s="1110"/>
      <c r="O108" s="508">
        <f>SUM(O95:O104)</f>
        <v>0</v>
      </c>
    </row>
    <row r="109" spans="1:16" ht="20.149999999999999" customHeight="1">
      <c r="A109" s="1111" t="s">
        <v>346</v>
      </c>
      <c r="B109" s="1112"/>
      <c r="C109" s="1112"/>
      <c r="D109" s="1112"/>
      <c r="E109" s="1112"/>
      <c r="F109" s="1112"/>
      <c r="G109" s="83"/>
      <c r="H109" s="497"/>
      <c r="I109" s="1111" t="s">
        <v>346</v>
      </c>
      <c r="J109" s="1112"/>
      <c r="K109" s="1112"/>
      <c r="L109" s="1112"/>
      <c r="M109" s="1112"/>
      <c r="N109" s="1112"/>
      <c r="O109" s="83"/>
    </row>
    <row r="110" spans="1:16" ht="20.149999999999999" customHeight="1">
      <c r="A110" s="1128" t="s">
        <v>43</v>
      </c>
      <c r="B110" s="1129"/>
      <c r="C110" s="1129"/>
      <c r="D110" s="1129"/>
      <c r="E110" s="1129"/>
      <c r="F110" s="1129"/>
      <c r="G110" s="508">
        <f>G108+G109</f>
        <v>0</v>
      </c>
      <c r="H110" s="497"/>
      <c r="I110" s="1128" t="s">
        <v>43</v>
      </c>
      <c r="J110" s="1129"/>
      <c r="K110" s="1129"/>
      <c r="L110" s="1129"/>
      <c r="M110" s="1129"/>
      <c r="N110" s="1129"/>
      <c r="O110" s="508">
        <f>O108+O109</f>
        <v>0</v>
      </c>
    </row>
    <row r="111" spans="1:16" ht="20.149999999999999" customHeight="1">
      <c r="A111" s="496">
        <v>9</v>
      </c>
      <c r="B111" s="496"/>
      <c r="C111" s="496"/>
      <c r="D111" s="496"/>
      <c r="E111" s="496"/>
      <c r="F111" s="496"/>
      <c r="G111" s="496"/>
      <c r="H111" s="496"/>
      <c r="I111" s="496">
        <v>10</v>
      </c>
      <c r="J111" s="496"/>
      <c r="K111" s="496"/>
      <c r="L111" s="496"/>
      <c r="M111" s="496"/>
      <c r="N111" s="496"/>
      <c r="O111" s="496"/>
    </row>
    <row r="112" spans="1:16" s="279" customFormat="1" ht="30" customHeight="1">
      <c r="A112" s="1121" t="s">
        <v>339</v>
      </c>
      <c r="B112" s="1122"/>
      <c r="C112" s="1152">
        <f>個表B!B53</f>
        <v>0</v>
      </c>
      <c r="D112" s="1153"/>
      <c r="E112" s="1150" t="s">
        <v>333</v>
      </c>
      <c r="F112" s="1151"/>
      <c r="G112" s="512">
        <f>個表B!B54</f>
        <v>0</v>
      </c>
      <c r="H112" s="513"/>
      <c r="I112" s="1121" t="s">
        <v>339</v>
      </c>
      <c r="J112" s="1122"/>
      <c r="K112" s="1152">
        <f>個表B!B58</f>
        <v>0</v>
      </c>
      <c r="L112" s="1153"/>
      <c r="M112" s="1150" t="s">
        <v>333</v>
      </c>
      <c r="N112" s="1151"/>
      <c r="O112" s="512">
        <f>個表B!B59</f>
        <v>0</v>
      </c>
      <c r="P112" s="280"/>
    </row>
    <row r="113" spans="1:16" s="279" customFormat="1" ht="30" customHeight="1">
      <c r="A113" s="1123" t="s">
        <v>344</v>
      </c>
      <c r="B113" s="1124"/>
      <c r="C113" s="1143" t="str">
        <f>IF(個表B!B56="","",個表B!B56)</f>
        <v/>
      </c>
      <c r="D113" s="1144"/>
      <c r="E113" s="1123" t="s">
        <v>51</v>
      </c>
      <c r="F113" s="1145"/>
      <c r="G113" s="514">
        <f>個表B!B55</f>
        <v>0</v>
      </c>
      <c r="H113" s="513"/>
      <c r="I113" s="1123" t="s">
        <v>344</v>
      </c>
      <c r="J113" s="1124"/>
      <c r="K113" s="1143" t="str">
        <f>IF(個表B!B61="","",個表B!B61)</f>
        <v/>
      </c>
      <c r="L113" s="1144"/>
      <c r="M113" s="1123" t="s">
        <v>51</v>
      </c>
      <c r="N113" s="1145"/>
      <c r="O113" s="514">
        <f>個表B!B60</f>
        <v>0</v>
      </c>
      <c r="P113" s="280"/>
    </row>
    <row r="114" spans="1:16" ht="20.149999999999999" customHeight="1">
      <c r="A114" s="1125" t="s">
        <v>52</v>
      </c>
      <c r="B114" s="1126"/>
      <c r="C114" s="1164"/>
      <c r="D114" s="1164"/>
      <c r="E114" s="1108" t="s">
        <v>53</v>
      </c>
      <c r="F114" s="1110"/>
      <c r="G114" s="597"/>
      <c r="H114" s="497"/>
      <c r="I114" s="1125" t="s">
        <v>52</v>
      </c>
      <c r="J114" s="1126"/>
      <c r="K114" s="1164"/>
      <c r="L114" s="1164"/>
      <c r="M114" s="1108" t="s">
        <v>53</v>
      </c>
      <c r="N114" s="1110"/>
      <c r="O114" s="597"/>
    </row>
    <row r="115" spans="1:16" ht="20.149999999999999" customHeight="1">
      <c r="A115" s="1146" t="s">
        <v>54</v>
      </c>
      <c r="B115" s="1147"/>
      <c r="C115" s="1154">
        <f>C114-G114</f>
        <v>0</v>
      </c>
      <c r="D115" s="1155"/>
      <c r="E115" s="1103" t="s">
        <v>56</v>
      </c>
      <c r="F115" s="1104"/>
      <c r="G115" s="537">
        <f>個表B!C56</f>
        <v>0</v>
      </c>
      <c r="H115" s="497"/>
      <c r="I115" s="1146" t="s">
        <v>54</v>
      </c>
      <c r="J115" s="1147"/>
      <c r="K115" s="1154">
        <f>K114-O114</f>
        <v>0</v>
      </c>
      <c r="L115" s="1155"/>
      <c r="M115" s="1103" t="s">
        <v>56</v>
      </c>
      <c r="N115" s="1104"/>
      <c r="O115" s="537">
        <f>個表B!C61</f>
        <v>0</v>
      </c>
    </row>
    <row r="116" spans="1:16" ht="20.149999999999999" customHeight="1">
      <c r="A116" s="1093" t="s">
        <v>55</v>
      </c>
      <c r="B116" s="1094"/>
      <c r="C116" s="1094"/>
      <c r="D116" s="1094"/>
      <c r="E116" s="1097" t="str">
        <f>IF(C115*G115=0,"",C115*G115)</f>
        <v/>
      </c>
      <c r="F116" s="1097"/>
      <c r="G116" s="1098"/>
      <c r="H116" s="497"/>
      <c r="I116" s="1093" t="s">
        <v>55</v>
      </c>
      <c r="J116" s="1094"/>
      <c r="K116" s="1094"/>
      <c r="L116" s="1094"/>
      <c r="M116" s="1097" t="str">
        <f>IF(K115*O115=0,"",K115*O115)</f>
        <v/>
      </c>
      <c r="N116" s="1097"/>
      <c r="O116" s="1098"/>
    </row>
    <row r="117" spans="1:16" ht="20.149999999999999" customHeight="1">
      <c r="A117" s="1128" t="s">
        <v>57</v>
      </c>
      <c r="B117" s="1129"/>
      <c r="C117" s="1130">
        <f>IF(G115="","",SUM(F121:F130))</f>
        <v>0</v>
      </c>
      <c r="D117" s="1131"/>
      <c r="E117" s="1132" t="s">
        <v>58</v>
      </c>
      <c r="F117" s="1133"/>
      <c r="G117" s="499" t="str">
        <f>IF(E116="","",C117/E116)</f>
        <v/>
      </c>
      <c r="H117" s="497"/>
      <c r="I117" s="1128" t="s">
        <v>57</v>
      </c>
      <c r="J117" s="1129"/>
      <c r="K117" s="1130">
        <f>IF(O115="","",SUM(N121:N130))</f>
        <v>0</v>
      </c>
      <c r="L117" s="1131"/>
      <c r="M117" s="1132" t="s">
        <v>58</v>
      </c>
      <c r="N117" s="1133"/>
      <c r="O117" s="499" t="str">
        <f>IF(M116="","",K117/M116)</f>
        <v/>
      </c>
    </row>
    <row r="118" spans="1:16" ht="20.149999999999999" customHeight="1">
      <c r="A118" s="1125" t="s">
        <v>524</v>
      </c>
      <c r="B118" s="1126"/>
      <c r="C118" s="1134">
        <f>IF(G115="","",SUM(F121:F133))</f>
        <v>0</v>
      </c>
      <c r="D118" s="1135"/>
      <c r="E118" s="1136" t="s">
        <v>525</v>
      </c>
      <c r="F118" s="1137"/>
      <c r="G118" s="500" t="str">
        <f>IF(E116="","",C118/E116)</f>
        <v/>
      </c>
      <c r="H118" s="497"/>
      <c r="I118" s="1125" t="s">
        <v>524</v>
      </c>
      <c r="J118" s="1126"/>
      <c r="K118" s="1134">
        <f>IF(O115="","",SUM(N121:N133))</f>
        <v>0</v>
      </c>
      <c r="L118" s="1135"/>
      <c r="M118" s="1136" t="s">
        <v>525</v>
      </c>
      <c r="N118" s="1137"/>
      <c r="O118" s="500" t="str">
        <f>IF(M116="","",K118/M116)</f>
        <v/>
      </c>
    </row>
    <row r="119" spans="1:16" ht="20.149999999999999" customHeight="1">
      <c r="A119" s="1116" t="s">
        <v>378</v>
      </c>
      <c r="B119" s="1117"/>
      <c r="C119" s="1117"/>
      <c r="D119" s="1117"/>
      <c r="E119" s="1117"/>
      <c r="F119" s="1117"/>
      <c r="G119" s="1118"/>
      <c r="H119" s="497"/>
      <c r="I119" s="1116" t="s">
        <v>378</v>
      </c>
      <c r="J119" s="1117"/>
      <c r="K119" s="1117"/>
      <c r="L119" s="1117"/>
      <c r="M119" s="1117"/>
      <c r="N119" s="1117"/>
      <c r="O119" s="1118"/>
    </row>
    <row r="120" spans="1:16" ht="20.149999999999999" customHeight="1">
      <c r="A120" s="1128" t="s">
        <v>59</v>
      </c>
      <c r="B120" s="1129"/>
      <c r="C120" s="1129"/>
      <c r="D120" s="498" t="s">
        <v>388</v>
      </c>
      <c r="E120" s="498" t="s">
        <v>46</v>
      </c>
      <c r="F120" s="498" t="s">
        <v>60</v>
      </c>
      <c r="G120" s="501" t="s">
        <v>61</v>
      </c>
      <c r="H120" s="497"/>
      <c r="I120" s="1128" t="s">
        <v>59</v>
      </c>
      <c r="J120" s="1129"/>
      <c r="K120" s="1129"/>
      <c r="L120" s="498" t="s">
        <v>388</v>
      </c>
      <c r="M120" s="498" t="s">
        <v>46</v>
      </c>
      <c r="N120" s="498" t="s">
        <v>60</v>
      </c>
      <c r="O120" s="501" t="s">
        <v>61</v>
      </c>
    </row>
    <row r="121" spans="1:16" ht="20.149999999999999" customHeight="1">
      <c r="A121" s="1138"/>
      <c r="B121" s="1139"/>
      <c r="C121" s="1139"/>
      <c r="D121" s="80"/>
      <c r="E121" s="502" t="s">
        <v>46</v>
      </c>
      <c r="F121" s="81"/>
      <c r="G121" s="503">
        <f>D121*F121</f>
        <v>0</v>
      </c>
      <c r="H121" s="497"/>
      <c r="I121" s="1138"/>
      <c r="J121" s="1139"/>
      <c r="K121" s="1139"/>
      <c r="L121" s="80"/>
      <c r="M121" s="502" t="s">
        <v>46</v>
      </c>
      <c r="N121" s="81"/>
      <c r="O121" s="503">
        <f>L121*N121</f>
        <v>0</v>
      </c>
    </row>
    <row r="122" spans="1:16" ht="20.149999999999999" customHeight="1">
      <c r="A122" s="1119"/>
      <c r="B122" s="1120"/>
      <c r="C122" s="1120"/>
      <c r="D122" s="82"/>
      <c r="E122" s="504" t="s">
        <v>46</v>
      </c>
      <c r="F122" s="82"/>
      <c r="G122" s="505">
        <f t="shared" ref="G122:G130" si="8">D122*F122</f>
        <v>0</v>
      </c>
      <c r="H122" s="497"/>
      <c r="I122" s="1119"/>
      <c r="J122" s="1120"/>
      <c r="K122" s="1120"/>
      <c r="L122" s="82"/>
      <c r="M122" s="504" t="s">
        <v>46</v>
      </c>
      <c r="N122" s="82"/>
      <c r="O122" s="505">
        <f t="shared" ref="O122:O130" si="9">L122*N122</f>
        <v>0</v>
      </c>
    </row>
    <row r="123" spans="1:16" ht="20.149999999999999" customHeight="1">
      <c r="A123" s="1119"/>
      <c r="B123" s="1120"/>
      <c r="C123" s="1120"/>
      <c r="D123" s="82"/>
      <c r="E123" s="504" t="s">
        <v>46</v>
      </c>
      <c r="F123" s="82"/>
      <c r="G123" s="505">
        <f t="shared" si="8"/>
        <v>0</v>
      </c>
      <c r="H123" s="497"/>
      <c r="I123" s="1119"/>
      <c r="J123" s="1120"/>
      <c r="K123" s="1120"/>
      <c r="L123" s="82"/>
      <c r="M123" s="504" t="s">
        <v>46</v>
      </c>
      <c r="N123" s="82"/>
      <c r="O123" s="505">
        <f t="shared" si="9"/>
        <v>0</v>
      </c>
    </row>
    <row r="124" spans="1:16" ht="20.149999999999999" customHeight="1">
      <c r="A124" s="1119"/>
      <c r="B124" s="1120"/>
      <c r="C124" s="1120"/>
      <c r="D124" s="82"/>
      <c r="E124" s="504" t="s">
        <v>46</v>
      </c>
      <c r="F124" s="82"/>
      <c r="G124" s="505">
        <f t="shared" si="8"/>
        <v>0</v>
      </c>
      <c r="H124" s="497"/>
      <c r="I124" s="1119"/>
      <c r="J124" s="1120"/>
      <c r="K124" s="1120"/>
      <c r="L124" s="82"/>
      <c r="M124" s="504" t="s">
        <v>46</v>
      </c>
      <c r="N124" s="82"/>
      <c r="O124" s="505">
        <f t="shared" si="9"/>
        <v>0</v>
      </c>
    </row>
    <row r="125" spans="1:16" ht="20.149999999999999" customHeight="1">
      <c r="A125" s="1119"/>
      <c r="B125" s="1120"/>
      <c r="C125" s="1120"/>
      <c r="D125" s="82"/>
      <c r="E125" s="504" t="s">
        <v>46</v>
      </c>
      <c r="F125" s="82"/>
      <c r="G125" s="505">
        <f t="shared" si="8"/>
        <v>0</v>
      </c>
      <c r="H125" s="497"/>
      <c r="I125" s="1119"/>
      <c r="J125" s="1120"/>
      <c r="K125" s="1120"/>
      <c r="L125" s="82"/>
      <c r="M125" s="504" t="s">
        <v>46</v>
      </c>
      <c r="N125" s="82"/>
      <c r="O125" s="505">
        <f t="shared" si="9"/>
        <v>0</v>
      </c>
    </row>
    <row r="126" spans="1:16" ht="20.149999999999999" customHeight="1">
      <c r="A126" s="1119"/>
      <c r="B126" s="1120"/>
      <c r="C126" s="1120"/>
      <c r="D126" s="82"/>
      <c r="E126" s="504" t="s">
        <v>46</v>
      </c>
      <c r="F126" s="82"/>
      <c r="G126" s="505">
        <f t="shared" si="8"/>
        <v>0</v>
      </c>
      <c r="H126" s="497"/>
      <c r="I126" s="1119"/>
      <c r="J126" s="1120"/>
      <c r="K126" s="1120"/>
      <c r="L126" s="82"/>
      <c r="M126" s="504" t="s">
        <v>46</v>
      </c>
      <c r="N126" s="82"/>
      <c r="O126" s="505">
        <f t="shared" si="9"/>
        <v>0</v>
      </c>
    </row>
    <row r="127" spans="1:16" ht="20.149999999999999" customHeight="1">
      <c r="A127" s="1119"/>
      <c r="B127" s="1120"/>
      <c r="C127" s="1120"/>
      <c r="D127" s="82"/>
      <c r="E127" s="504" t="s">
        <v>46</v>
      </c>
      <c r="F127" s="82"/>
      <c r="G127" s="505">
        <f t="shared" si="8"/>
        <v>0</v>
      </c>
      <c r="H127" s="497"/>
      <c r="I127" s="1119"/>
      <c r="J127" s="1120"/>
      <c r="K127" s="1120"/>
      <c r="L127" s="82"/>
      <c r="M127" s="504" t="s">
        <v>46</v>
      </c>
      <c r="N127" s="82"/>
      <c r="O127" s="505">
        <f t="shared" si="9"/>
        <v>0</v>
      </c>
    </row>
    <row r="128" spans="1:16" ht="20.149999999999999" customHeight="1">
      <c r="A128" s="1119"/>
      <c r="B128" s="1120"/>
      <c r="C128" s="1120"/>
      <c r="D128" s="82"/>
      <c r="E128" s="504" t="s">
        <v>46</v>
      </c>
      <c r="F128" s="82"/>
      <c r="G128" s="505">
        <f t="shared" si="8"/>
        <v>0</v>
      </c>
      <c r="H128" s="497"/>
      <c r="I128" s="1119"/>
      <c r="J128" s="1120"/>
      <c r="K128" s="1120"/>
      <c r="L128" s="82"/>
      <c r="M128" s="504" t="s">
        <v>46</v>
      </c>
      <c r="N128" s="82"/>
      <c r="O128" s="505">
        <f t="shared" si="9"/>
        <v>0</v>
      </c>
    </row>
    <row r="129" spans="1:16" ht="20.149999999999999" customHeight="1">
      <c r="A129" s="1119"/>
      <c r="B129" s="1120"/>
      <c r="C129" s="1120"/>
      <c r="D129" s="82"/>
      <c r="E129" s="504" t="s">
        <v>46</v>
      </c>
      <c r="F129" s="82"/>
      <c r="G129" s="505">
        <f t="shared" si="8"/>
        <v>0</v>
      </c>
      <c r="H129" s="497"/>
      <c r="I129" s="1119"/>
      <c r="J129" s="1120"/>
      <c r="K129" s="1120"/>
      <c r="L129" s="82"/>
      <c r="M129" s="504" t="s">
        <v>46</v>
      </c>
      <c r="N129" s="82"/>
      <c r="O129" s="505">
        <f t="shared" si="9"/>
        <v>0</v>
      </c>
    </row>
    <row r="130" spans="1:16" ht="20.149999999999999" customHeight="1">
      <c r="A130" s="1119"/>
      <c r="B130" s="1120"/>
      <c r="C130" s="1120"/>
      <c r="D130" s="82"/>
      <c r="E130" s="504" t="s">
        <v>46</v>
      </c>
      <c r="F130" s="82"/>
      <c r="G130" s="505">
        <f t="shared" si="8"/>
        <v>0</v>
      </c>
      <c r="H130" s="497"/>
      <c r="I130" s="1119"/>
      <c r="J130" s="1120"/>
      <c r="K130" s="1120"/>
      <c r="L130" s="82"/>
      <c r="M130" s="504" t="s">
        <v>46</v>
      </c>
      <c r="N130" s="82"/>
      <c r="O130" s="505">
        <f t="shared" si="9"/>
        <v>0</v>
      </c>
    </row>
    <row r="131" spans="1:16" s="536" customFormat="1" ht="20.149999999999999" customHeight="1">
      <c r="A131" s="1113" t="s">
        <v>519</v>
      </c>
      <c r="B131" s="1114"/>
      <c r="C131" s="1115" t="s">
        <v>534</v>
      </c>
      <c r="D131" s="1115"/>
      <c r="E131" s="1115" t="s">
        <v>535</v>
      </c>
      <c r="F131" s="1115"/>
      <c r="G131" s="535" t="s">
        <v>536</v>
      </c>
      <c r="H131" s="497"/>
      <c r="I131" s="1113" t="s">
        <v>519</v>
      </c>
      <c r="J131" s="1114"/>
      <c r="K131" s="1115" t="s">
        <v>534</v>
      </c>
      <c r="L131" s="1115"/>
      <c r="M131" s="1115" t="s">
        <v>535</v>
      </c>
      <c r="N131" s="1115"/>
      <c r="O131" s="535" t="s">
        <v>536</v>
      </c>
      <c r="P131" s="276"/>
    </row>
    <row r="132" spans="1:16" s="536" customFormat="1" ht="20.149999999999999" customHeight="1">
      <c r="A132" s="1140" t="s">
        <v>520</v>
      </c>
      <c r="B132" s="1141"/>
      <c r="C132" s="1142"/>
      <c r="D132" s="1142"/>
      <c r="E132" s="1099"/>
      <c r="F132" s="1100"/>
      <c r="G132" s="544"/>
      <c r="H132" s="497"/>
      <c r="I132" s="1140" t="s">
        <v>520</v>
      </c>
      <c r="J132" s="1141"/>
      <c r="K132" s="1142"/>
      <c r="L132" s="1142"/>
      <c r="M132" s="1099"/>
      <c r="N132" s="1100"/>
      <c r="O132" s="544"/>
      <c r="P132" s="276"/>
    </row>
    <row r="133" spans="1:16" ht="20.149999999999999" customHeight="1">
      <c r="A133" s="1105" t="s">
        <v>62</v>
      </c>
      <c r="B133" s="1106"/>
      <c r="C133" s="1107"/>
      <c r="D133" s="506"/>
      <c r="E133" s="507" t="s">
        <v>46</v>
      </c>
      <c r="F133" s="1101"/>
      <c r="G133" s="1102"/>
      <c r="H133" s="497"/>
      <c r="I133" s="1105" t="s">
        <v>62</v>
      </c>
      <c r="J133" s="1106"/>
      <c r="K133" s="1107"/>
      <c r="L133" s="506"/>
      <c r="M133" s="507" t="s">
        <v>46</v>
      </c>
      <c r="N133" s="1101"/>
      <c r="O133" s="1102"/>
    </row>
    <row r="134" spans="1:16" ht="20.149999999999999" customHeight="1">
      <c r="A134" s="1108" t="s">
        <v>63</v>
      </c>
      <c r="B134" s="1109"/>
      <c r="C134" s="1109"/>
      <c r="D134" s="1109"/>
      <c r="E134" s="1109"/>
      <c r="F134" s="1110"/>
      <c r="G134" s="508">
        <f>SUM(G121:G130)</f>
        <v>0</v>
      </c>
      <c r="H134" s="497"/>
      <c r="I134" s="1108" t="s">
        <v>63</v>
      </c>
      <c r="J134" s="1109"/>
      <c r="K134" s="1109"/>
      <c r="L134" s="1109"/>
      <c r="M134" s="1109"/>
      <c r="N134" s="1110"/>
      <c r="O134" s="508">
        <f>SUM(O121:O130)</f>
        <v>0</v>
      </c>
    </row>
    <row r="135" spans="1:16" ht="20.149999999999999" customHeight="1">
      <c r="A135" s="1111" t="s">
        <v>346</v>
      </c>
      <c r="B135" s="1112"/>
      <c r="C135" s="1112"/>
      <c r="D135" s="1112"/>
      <c r="E135" s="1112"/>
      <c r="F135" s="1112"/>
      <c r="G135" s="83"/>
      <c r="H135" s="497"/>
      <c r="I135" s="1111" t="s">
        <v>346</v>
      </c>
      <c r="J135" s="1112"/>
      <c r="K135" s="1112"/>
      <c r="L135" s="1112"/>
      <c r="M135" s="1112"/>
      <c r="N135" s="1112"/>
      <c r="O135" s="83"/>
    </row>
    <row r="136" spans="1:16" ht="20.149999999999999" customHeight="1">
      <c r="A136" s="1128" t="s">
        <v>43</v>
      </c>
      <c r="B136" s="1129"/>
      <c r="C136" s="1129"/>
      <c r="D136" s="1129"/>
      <c r="E136" s="1129"/>
      <c r="F136" s="1129"/>
      <c r="G136" s="508">
        <f>G134+G135</f>
        <v>0</v>
      </c>
      <c r="H136" s="497"/>
      <c r="I136" s="1128" t="s">
        <v>43</v>
      </c>
      <c r="J136" s="1129"/>
      <c r="K136" s="1129"/>
      <c r="L136" s="1129"/>
      <c r="M136" s="1129"/>
      <c r="N136" s="1129"/>
      <c r="O136" s="508">
        <f>O134+O135</f>
        <v>0</v>
      </c>
    </row>
    <row r="137" spans="1:16" ht="20.149999999999999" customHeight="1">
      <c r="A137" s="496">
        <v>11</v>
      </c>
      <c r="B137" s="496"/>
      <c r="C137" s="496"/>
      <c r="D137" s="496"/>
      <c r="E137" s="496"/>
      <c r="F137" s="496"/>
      <c r="G137" s="496"/>
      <c r="H137" s="496"/>
      <c r="I137" s="496">
        <v>12</v>
      </c>
      <c r="J137" s="496"/>
      <c r="K137" s="496"/>
      <c r="L137" s="496"/>
      <c r="M137" s="496"/>
      <c r="N137" s="496"/>
      <c r="O137" s="496"/>
    </row>
    <row r="138" spans="1:16" s="279" customFormat="1" ht="30" customHeight="1">
      <c r="A138" s="1121" t="s">
        <v>339</v>
      </c>
      <c r="B138" s="1122"/>
      <c r="C138" s="1152">
        <f>個表B!B68</f>
        <v>0</v>
      </c>
      <c r="D138" s="1153"/>
      <c r="E138" s="1150" t="s">
        <v>333</v>
      </c>
      <c r="F138" s="1151"/>
      <c r="G138" s="512">
        <f>個表B!B69</f>
        <v>0</v>
      </c>
      <c r="H138" s="513"/>
      <c r="I138" s="1121" t="s">
        <v>339</v>
      </c>
      <c r="J138" s="1122"/>
      <c r="K138" s="1152">
        <f>個表B!B73</f>
        <v>0</v>
      </c>
      <c r="L138" s="1153"/>
      <c r="M138" s="1150" t="s">
        <v>333</v>
      </c>
      <c r="N138" s="1151"/>
      <c r="O138" s="512">
        <f>個表B!B74</f>
        <v>0</v>
      </c>
      <c r="P138" s="280"/>
    </row>
    <row r="139" spans="1:16" s="279" customFormat="1" ht="30" customHeight="1">
      <c r="A139" s="1123" t="s">
        <v>344</v>
      </c>
      <c r="B139" s="1124"/>
      <c r="C139" s="1143" t="str">
        <f>IF(個表B!B71="","",個表B!B71)</f>
        <v/>
      </c>
      <c r="D139" s="1144"/>
      <c r="E139" s="1123" t="s">
        <v>51</v>
      </c>
      <c r="F139" s="1145"/>
      <c r="G139" s="514">
        <f>個表B!B70</f>
        <v>0</v>
      </c>
      <c r="H139" s="513"/>
      <c r="I139" s="1123" t="s">
        <v>344</v>
      </c>
      <c r="J139" s="1124"/>
      <c r="K139" s="1143" t="str">
        <f>IF(個表B!B76="","",個表B!B76)</f>
        <v/>
      </c>
      <c r="L139" s="1144"/>
      <c r="M139" s="1123" t="s">
        <v>51</v>
      </c>
      <c r="N139" s="1145"/>
      <c r="O139" s="514">
        <f>個表B!B75</f>
        <v>0</v>
      </c>
      <c r="P139" s="280"/>
    </row>
    <row r="140" spans="1:16" ht="20.149999999999999" customHeight="1">
      <c r="A140" s="1125" t="s">
        <v>52</v>
      </c>
      <c r="B140" s="1126"/>
      <c r="C140" s="1127"/>
      <c r="D140" s="1127"/>
      <c r="E140" s="1108" t="s">
        <v>53</v>
      </c>
      <c r="F140" s="1110"/>
      <c r="G140" s="597"/>
      <c r="H140" s="497"/>
      <c r="I140" s="1125" t="s">
        <v>52</v>
      </c>
      <c r="J140" s="1126"/>
      <c r="K140" s="1127"/>
      <c r="L140" s="1127"/>
      <c r="M140" s="1108" t="s">
        <v>53</v>
      </c>
      <c r="N140" s="1110"/>
      <c r="O140" s="597"/>
    </row>
    <row r="141" spans="1:16" ht="20.149999999999999" customHeight="1">
      <c r="A141" s="1146" t="s">
        <v>54</v>
      </c>
      <c r="B141" s="1147"/>
      <c r="C141" s="1160">
        <f>C140-G140</f>
        <v>0</v>
      </c>
      <c r="D141" s="1161"/>
      <c r="E141" s="1103" t="s">
        <v>56</v>
      </c>
      <c r="F141" s="1104"/>
      <c r="G141" s="537">
        <f>個表B!C71</f>
        <v>0</v>
      </c>
      <c r="H141" s="497"/>
      <c r="I141" s="1146" t="s">
        <v>54</v>
      </c>
      <c r="J141" s="1147"/>
      <c r="K141" s="1160">
        <f>K140-O140</f>
        <v>0</v>
      </c>
      <c r="L141" s="1161"/>
      <c r="M141" s="1103" t="s">
        <v>56</v>
      </c>
      <c r="N141" s="1104"/>
      <c r="O141" s="537">
        <f>個表B!C76</f>
        <v>0</v>
      </c>
    </row>
    <row r="142" spans="1:16" ht="20.149999999999999" customHeight="1">
      <c r="A142" s="1093" t="s">
        <v>55</v>
      </c>
      <c r="B142" s="1094"/>
      <c r="C142" s="1094"/>
      <c r="D142" s="1094"/>
      <c r="E142" s="1097" t="str">
        <f>IF(C141*G141=0,"",C141*G141)</f>
        <v/>
      </c>
      <c r="F142" s="1097"/>
      <c r="G142" s="1098"/>
      <c r="H142" s="497"/>
      <c r="I142" s="1093" t="s">
        <v>55</v>
      </c>
      <c r="J142" s="1094"/>
      <c r="K142" s="1094"/>
      <c r="L142" s="1094"/>
      <c r="M142" s="1097" t="str">
        <f>IF(K141*O141=0,"",K141*O141)</f>
        <v/>
      </c>
      <c r="N142" s="1097"/>
      <c r="O142" s="1098"/>
    </row>
    <row r="143" spans="1:16" ht="20.149999999999999" customHeight="1">
      <c r="A143" s="1128" t="s">
        <v>57</v>
      </c>
      <c r="B143" s="1129"/>
      <c r="C143" s="1130">
        <f>IF(G141="","",SUM(F147:F156))</f>
        <v>0</v>
      </c>
      <c r="D143" s="1131"/>
      <c r="E143" s="1132" t="s">
        <v>58</v>
      </c>
      <c r="F143" s="1133"/>
      <c r="G143" s="499" t="str">
        <f>IF(E142="","",C143/E142)</f>
        <v/>
      </c>
      <c r="H143" s="497"/>
      <c r="I143" s="1128" t="s">
        <v>57</v>
      </c>
      <c r="J143" s="1129"/>
      <c r="K143" s="1130">
        <f>IF(O141="","",SUM(N147:N156))</f>
        <v>0</v>
      </c>
      <c r="L143" s="1131"/>
      <c r="M143" s="1132" t="s">
        <v>58</v>
      </c>
      <c r="N143" s="1133"/>
      <c r="O143" s="499" t="str">
        <f>IF(M142="","",K143/M142)</f>
        <v/>
      </c>
    </row>
    <row r="144" spans="1:16" ht="20.149999999999999" customHeight="1">
      <c r="A144" s="1125" t="s">
        <v>524</v>
      </c>
      <c r="B144" s="1126"/>
      <c r="C144" s="1134">
        <f>IF(G141="","",SUM(F147:F159))</f>
        <v>0</v>
      </c>
      <c r="D144" s="1135"/>
      <c r="E144" s="1136" t="s">
        <v>525</v>
      </c>
      <c r="F144" s="1137"/>
      <c r="G144" s="500" t="str">
        <f>IF(E142="","",C144/E142)</f>
        <v/>
      </c>
      <c r="H144" s="497"/>
      <c r="I144" s="1125" t="s">
        <v>524</v>
      </c>
      <c r="J144" s="1126"/>
      <c r="K144" s="1134">
        <f>IF(O141="","",SUM(N147:N159))</f>
        <v>0</v>
      </c>
      <c r="L144" s="1135"/>
      <c r="M144" s="1136" t="s">
        <v>525</v>
      </c>
      <c r="N144" s="1137"/>
      <c r="O144" s="500" t="str">
        <f>IF(M142="","",K144/M142)</f>
        <v/>
      </c>
    </row>
    <row r="145" spans="1:16" ht="20.149999999999999" customHeight="1">
      <c r="A145" s="1116" t="s">
        <v>378</v>
      </c>
      <c r="B145" s="1117"/>
      <c r="C145" s="1117"/>
      <c r="D145" s="1117"/>
      <c r="E145" s="1117"/>
      <c r="F145" s="1117"/>
      <c r="G145" s="1118"/>
      <c r="H145" s="497"/>
      <c r="I145" s="1116" t="s">
        <v>378</v>
      </c>
      <c r="J145" s="1117"/>
      <c r="K145" s="1117"/>
      <c r="L145" s="1117"/>
      <c r="M145" s="1117"/>
      <c r="N145" s="1117"/>
      <c r="O145" s="1118"/>
    </row>
    <row r="146" spans="1:16" ht="20.149999999999999" customHeight="1">
      <c r="A146" s="1128" t="s">
        <v>59</v>
      </c>
      <c r="B146" s="1129"/>
      <c r="C146" s="1129"/>
      <c r="D146" s="498" t="s">
        <v>388</v>
      </c>
      <c r="E146" s="498" t="s">
        <v>46</v>
      </c>
      <c r="F146" s="498" t="s">
        <v>60</v>
      </c>
      <c r="G146" s="501" t="s">
        <v>61</v>
      </c>
      <c r="H146" s="497"/>
      <c r="I146" s="1128" t="s">
        <v>59</v>
      </c>
      <c r="J146" s="1129"/>
      <c r="K146" s="1129"/>
      <c r="L146" s="498" t="s">
        <v>388</v>
      </c>
      <c r="M146" s="498" t="s">
        <v>46</v>
      </c>
      <c r="N146" s="498" t="s">
        <v>60</v>
      </c>
      <c r="O146" s="501" t="s">
        <v>61</v>
      </c>
    </row>
    <row r="147" spans="1:16" ht="20.149999999999999" customHeight="1">
      <c r="A147" s="1138"/>
      <c r="B147" s="1139"/>
      <c r="C147" s="1139"/>
      <c r="D147" s="80"/>
      <c r="E147" s="502" t="s">
        <v>46</v>
      </c>
      <c r="F147" s="81"/>
      <c r="G147" s="503">
        <f>D147*F147</f>
        <v>0</v>
      </c>
      <c r="H147" s="497"/>
      <c r="I147" s="1138"/>
      <c r="J147" s="1139"/>
      <c r="K147" s="1139"/>
      <c r="L147" s="80"/>
      <c r="M147" s="502" t="s">
        <v>46</v>
      </c>
      <c r="N147" s="81"/>
      <c r="O147" s="503">
        <f>L147*N147</f>
        <v>0</v>
      </c>
    </row>
    <row r="148" spans="1:16" ht="20.149999999999999" customHeight="1">
      <c r="A148" s="1119"/>
      <c r="B148" s="1120"/>
      <c r="C148" s="1120"/>
      <c r="D148" s="82"/>
      <c r="E148" s="504" t="s">
        <v>46</v>
      </c>
      <c r="F148" s="82"/>
      <c r="G148" s="505">
        <f t="shared" ref="G148:G156" si="10">D148*F148</f>
        <v>0</v>
      </c>
      <c r="H148" s="497"/>
      <c r="I148" s="1119"/>
      <c r="J148" s="1120"/>
      <c r="K148" s="1120"/>
      <c r="L148" s="82"/>
      <c r="M148" s="504" t="s">
        <v>46</v>
      </c>
      <c r="N148" s="82"/>
      <c r="O148" s="505">
        <f t="shared" ref="O148:O156" si="11">L148*N148</f>
        <v>0</v>
      </c>
    </row>
    <row r="149" spans="1:16" ht="20.149999999999999" customHeight="1">
      <c r="A149" s="1119"/>
      <c r="B149" s="1120"/>
      <c r="C149" s="1120"/>
      <c r="D149" s="82"/>
      <c r="E149" s="504" t="s">
        <v>46</v>
      </c>
      <c r="F149" s="82"/>
      <c r="G149" s="505">
        <f t="shared" si="10"/>
        <v>0</v>
      </c>
      <c r="H149" s="497"/>
      <c r="I149" s="1119"/>
      <c r="J149" s="1120"/>
      <c r="K149" s="1120"/>
      <c r="L149" s="82"/>
      <c r="M149" s="504" t="s">
        <v>46</v>
      </c>
      <c r="N149" s="82"/>
      <c r="O149" s="505">
        <f t="shared" si="11"/>
        <v>0</v>
      </c>
    </row>
    <row r="150" spans="1:16" ht="20.149999999999999" customHeight="1">
      <c r="A150" s="1119"/>
      <c r="B150" s="1120"/>
      <c r="C150" s="1120"/>
      <c r="D150" s="82"/>
      <c r="E150" s="504" t="s">
        <v>46</v>
      </c>
      <c r="F150" s="82"/>
      <c r="G150" s="505">
        <f t="shared" si="10"/>
        <v>0</v>
      </c>
      <c r="H150" s="497"/>
      <c r="I150" s="1119"/>
      <c r="J150" s="1120"/>
      <c r="K150" s="1120"/>
      <c r="L150" s="82"/>
      <c r="M150" s="504" t="s">
        <v>46</v>
      </c>
      <c r="N150" s="82"/>
      <c r="O150" s="505">
        <f t="shared" si="11"/>
        <v>0</v>
      </c>
    </row>
    <row r="151" spans="1:16" ht="20.149999999999999" customHeight="1">
      <c r="A151" s="1119"/>
      <c r="B151" s="1120"/>
      <c r="C151" s="1120"/>
      <c r="D151" s="82"/>
      <c r="E151" s="504" t="s">
        <v>46</v>
      </c>
      <c r="F151" s="82"/>
      <c r="G151" s="505">
        <f t="shared" si="10"/>
        <v>0</v>
      </c>
      <c r="H151" s="497"/>
      <c r="I151" s="1119"/>
      <c r="J151" s="1120"/>
      <c r="K151" s="1120"/>
      <c r="L151" s="82"/>
      <c r="M151" s="504" t="s">
        <v>46</v>
      </c>
      <c r="N151" s="82"/>
      <c r="O151" s="505">
        <f t="shared" si="11"/>
        <v>0</v>
      </c>
    </row>
    <row r="152" spans="1:16" ht="20.149999999999999" customHeight="1">
      <c r="A152" s="1119"/>
      <c r="B152" s="1120"/>
      <c r="C152" s="1120"/>
      <c r="D152" s="82"/>
      <c r="E152" s="504" t="s">
        <v>46</v>
      </c>
      <c r="F152" s="82"/>
      <c r="G152" s="505">
        <f t="shared" si="10"/>
        <v>0</v>
      </c>
      <c r="H152" s="497"/>
      <c r="I152" s="1119"/>
      <c r="J152" s="1120"/>
      <c r="K152" s="1120"/>
      <c r="L152" s="82"/>
      <c r="M152" s="504" t="s">
        <v>46</v>
      </c>
      <c r="N152" s="82"/>
      <c r="O152" s="505">
        <f t="shared" si="11"/>
        <v>0</v>
      </c>
    </row>
    <row r="153" spans="1:16" ht="20.149999999999999" customHeight="1">
      <c r="A153" s="1119"/>
      <c r="B153" s="1120"/>
      <c r="C153" s="1120"/>
      <c r="D153" s="82"/>
      <c r="E153" s="504" t="s">
        <v>46</v>
      </c>
      <c r="F153" s="82"/>
      <c r="G153" s="505">
        <f t="shared" si="10"/>
        <v>0</v>
      </c>
      <c r="H153" s="497"/>
      <c r="I153" s="1119"/>
      <c r="J153" s="1120"/>
      <c r="K153" s="1120"/>
      <c r="L153" s="82"/>
      <c r="M153" s="504" t="s">
        <v>46</v>
      </c>
      <c r="N153" s="82"/>
      <c r="O153" s="505">
        <f t="shared" si="11"/>
        <v>0</v>
      </c>
    </row>
    <row r="154" spans="1:16" ht="20.149999999999999" customHeight="1">
      <c r="A154" s="1119"/>
      <c r="B154" s="1120"/>
      <c r="C154" s="1120"/>
      <c r="D154" s="82"/>
      <c r="E154" s="504" t="s">
        <v>46</v>
      </c>
      <c r="F154" s="82"/>
      <c r="G154" s="505">
        <f t="shared" si="10"/>
        <v>0</v>
      </c>
      <c r="H154" s="497"/>
      <c r="I154" s="1119"/>
      <c r="J154" s="1120"/>
      <c r="K154" s="1120"/>
      <c r="L154" s="82"/>
      <c r="M154" s="504" t="s">
        <v>46</v>
      </c>
      <c r="N154" s="82"/>
      <c r="O154" s="505">
        <f t="shared" si="11"/>
        <v>0</v>
      </c>
    </row>
    <row r="155" spans="1:16" ht="20.149999999999999" customHeight="1">
      <c r="A155" s="1119"/>
      <c r="B155" s="1120"/>
      <c r="C155" s="1120"/>
      <c r="D155" s="82"/>
      <c r="E155" s="504" t="s">
        <v>46</v>
      </c>
      <c r="F155" s="82"/>
      <c r="G155" s="505">
        <f t="shared" si="10"/>
        <v>0</v>
      </c>
      <c r="H155" s="497"/>
      <c r="I155" s="1119"/>
      <c r="J155" s="1120"/>
      <c r="K155" s="1120"/>
      <c r="L155" s="82"/>
      <c r="M155" s="504" t="s">
        <v>46</v>
      </c>
      <c r="N155" s="82"/>
      <c r="O155" s="505">
        <f t="shared" si="11"/>
        <v>0</v>
      </c>
    </row>
    <row r="156" spans="1:16" ht="20.149999999999999" customHeight="1">
      <c r="A156" s="1119"/>
      <c r="B156" s="1120"/>
      <c r="C156" s="1120"/>
      <c r="D156" s="82"/>
      <c r="E156" s="504" t="s">
        <v>46</v>
      </c>
      <c r="F156" s="82"/>
      <c r="G156" s="505">
        <f t="shared" si="10"/>
        <v>0</v>
      </c>
      <c r="H156" s="497"/>
      <c r="I156" s="1119"/>
      <c r="J156" s="1120"/>
      <c r="K156" s="1120"/>
      <c r="L156" s="82"/>
      <c r="M156" s="504" t="s">
        <v>46</v>
      </c>
      <c r="N156" s="82"/>
      <c r="O156" s="505">
        <f t="shared" si="11"/>
        <v>0</v>
      </c>
    </row>
    <row r="157" spans="1:16" s="536" customFormat="1" ht="20.149999999999999" customHeight="1">
      <c r="A157" s="1113" t="s">
        <v>519</v>
      </c>
      <c r="B157" s="1114"/>
      <c r="C157" s="1115" t="s">
        <v>534</v>
      </c>
      <c r="D157" s="1115"/>
      <c r="E157" s="1115" t="s">
        <v>535</v>
      </c>
      <c r="F157" s="1115"/>
      <c r="G157" s="535" t="s">
        <v>536</v>
      </c>
      <c r="H157" s="497"/>
      <c r="I157" s="1113" t="s">
        <v>519</v>
      </c>
      <c r="J157" s="1114"/>
      <c r="K157" s="1115" t="s">
        <v>534</v>
      </c>
      <c r="L157" s="1115"/>
      <c r="M157" s="1115" t="s">
        <v>535</v>
      </c>
      <c r="N157" s="1115"/>
      <c r="O157" s="535" t="s">
        <v>536</v>
      </c>
      <c r="P157" s="276"/>
    </row>
    <row r="158" spans="1:16" s="536" customFormat="1" ht="20.149999999999999" customHeight="1">
      <c r="A158" s="1140" t="s">
        <v>520</v>
      </c>
      <c r="B158" s="1141"/>
      <c r="C158" s="1142"/>
      <c r="D158" s="1142"/>
      <c r="E158" s="1099"/>
      <c r="F158" s="1100"/>
      <c r="G158" s="544"/>
      <c r="H158" s="497"/>
      <c r="I158" s="1140" t="s">
        <v>520</v>
      </c>
      <c r="J158" s="1141"/>
      <c r="K158" s="1142"/>
      <c r="L158" s="1142"/>
      <c r="M158" s="1099"/>
      <c r="N158" s="1100"/>
      <c r="O158" s="544"/>
      <c r="P158" s="276"/>
    </row>
    <row r="159" spans="1:16" ht="20.149999999999999" customHeight="1">
      <c r="A159" s="1105" t="s">
        <v>62</v>
      </c>
      <c r="B159" s="1106"/>
      <c r="C159" s="1107"/>
      <c r="D159" s="506"/>
      <c r="E159" s="507" t="s">
        <v>46</v>
      </c>
      <c r="F159" s="1101"/>
      <c r="G159" s="1102"/>
      <c r="H159" s="497"/>
      <c r="I159" s="1105" t="s">
        <v>62</v>
      </c>
      <c r="J159" s="1106"/>
      <c r="K159" s="1107"/>
      <c r="L159" s="506"/>
      <c r="M159" s="507" t="s">
        <v>46</v>
      </c>
      <c r="N159" s="1101"/>
      <c r="O159" s="1102"/>
    </row>
    <row r="160" spans="1:16" ht="20.149999999999999" customHeight="1">
      <c r="A160" s="1108" t="s">
        <v>63</v>
      </c>
      <c r="B160" s="1109"/>
      <c r="C160" s="1109"/>
      <c r="D160" s="1109"/>
      <c r="E160" s="1109"/>
      <c r="F160" s="1110"/>
      <c r="G160" s="508">
        <f>SUM(G147:G156)</f>
        <v>0</v>
      </c>
      <c r="H160" s="497"/>
      <c r="I160" s="1108" t="s">
        <v>63</v>
      </c>
      <c r="J160" s="1109"/>
      <c r="K160" s="1109"/>
      <c r="L160" s="1109"/>
      <c r="M160" s="1109"/>
      <c r="N160" s="1110"/>
      <c r="O160" s="508">
        <f>SUM(O147:O156)</f>
        <v>0</v>
      </c>
    </row>
    <row r="161" spans="1:16" ht="20.149999999999999" customHeight="1">
      <c r="A161" s="1111" t="s">
        <v>346</v>
      </c>
      <c r="B161" s="1112"/>
      <c r="C161" s="1112"/>
      <c r="D161" s="1112"/>
      <c r="E161" s="1112"/>
      <c r="F161" s="1112"/>
      <c r="G161" s="83"/>
      <c r="H161" s="497"/>
      <c r="I161" s="1111" t="s">
        <v>346</v>
      </c>
      <c r="J161" s="1112"/>
      <c r="K161" s="1112"/>
      <c r="L161" s="1112"/>
      <c r="M161" s="1112"/>
      <c r="N161" s="1112"/>
      <c r="O161" s="83"/>
    </row>
    <row r="162" spans="1:16" ht="20.149999999999999" customHeight="1">
      <c r="A162" s="1128" t="s">
        <v>43</v>
      </c>
      <c r="B162" s="1129"/>
      <c r="C162" s="1129"/>
      <c r="D162" s="1129"/>
      <c r="E162" s="1129"/>
      <c r="F162" s="1129"/>
      <c r="G162" s="508">
        <f>G160+G161</f>
        <v>0</v>
      </c>
      <c r="H162" s="497"/>
      <c r="I162" s="1128" t="s">
        <v>43</v>
      </c>
      <c r="J162" s="1129"/>
      <c r="K162" s="1129"/>
      <c r="L162" s="1129"/>
      <c r="M162" s="1129"/>
      <c r="N162" s="1129"/>
      <c r="O162" s="508">
        <f>O160+O161</f>
        <v>0</v>
      </c>
    </row>
    <row r="163" spans="1:16" ht="20.149999999999999" customHeight="1">
      <c r="A163" s="496">
        <v>13</v>
      </c>
      <c r="B163" s="496"/>
      <c r="C163" s="496"/>
      <c r="D163" s="496"/>
      <c r="E163" s="496"/>
      <c r="F163" s="496"/>
      <c r="G163" s="496"/>
      <c r="H163" s="496"/>
      <c r="I163" s="496">
        <v>14</v>
      </c>
      <c r="J163" s="496"/>
      <c r="K163" s="496"/>
      <c r="L163" s="496"/>
      <c r="M163" s="496"/>
      <c r="N163" s="496"/>
      <c r="O163" s="496"/>
    </row>
    <row r="164" spans="1:16" s="279" customFormat="1" ht="30" customHeight="1">
      <c r="A164" s="1121" t="s">
        <v>339</v>
      </c>
      <c r="B164" s="1122"/>
      <c r="C164" s="1152">
        <f>個表B!B78</f>
        <v>0</v>
      </c>
      <c r="D164" s="1153"/>
      <c r="E164" s="1150" t="s">
        <v>333</v>
      </c>
      <c r="F164" s="1151"/>
      <c r="G164" s="512">
        <f>個表B!B79</f>
        <v>0</v>
      </c>
      <c r="H164" s="513"/>
      <c r="I164" s="1121" t="s">
        <v>339</v>
      </c>
      <c r="J164" s="1122"/>
      <c r="K164" s="1152">
        <f>個表B!B83</f>
        <v>0</v>
      </c>
      <c r="L164" s="1153"/>
      <c r="M164" s="1150" t="s">
        <v>333</v>
      </c>
      <c r="N164" s="1151"/>
      <c r="O164" s="512">
        <f>個表B!B84</f>
        <v>0</v>
      </c>
      <c r="P164" s="280"/>
    </row>
    <row r="165" spans="1:16" s="279" customFormat="1" ht="30" customHeight="1">
      <c r="A165" s="1123" t="s">
        <v>344</v>
      </c>
      <c r="B165" s="1124"/>
      <c r="C165" s="1143" t="str">
        <f>IF(個表B!B81="","",個表B!B81)</f>
        <v/>
      </c>
      <c r="D165" s="1144"/>
      <c r="E165" s="1123" t="s">
        <v>51</v>
      </c>
      <c r="F165" s="1145"/>
      <c r="G165" s="514">
        <f>個表B!B80</f>
        <v>0</v>
      </c>
      <c r="H165" s="513"/>
      <c r="I165" s="1123" t="s">
        <v>344</v>
      </c>
      <c r="J165" s="1124"/>
      <c r="K165" s="1143" t="str">
        <f>IF(個表B!B86="","",個表B!B86)</f>
        <v/>
      </c>
      <c r="L165" s="1144"/>
      <c r="M165" s="1123" t="s">
        <v>51</v>
      </c>
      <c r="N165" s="1145"/>
      <c r="O165" s="514">
        <f>個表B!B85</f>
        <v>0</v>
      </c>
      <c r="P165" s="280"/>
    </row>
    <row r="166" spans="1:16" ht="20.149999999999999" customHeight="1">
      <c r="A166" s="1125" t="s">
        <v>52</v>
      </c>
      <c r="B166" s="1126"/>
      <c r="C166" s="1127"/>
      <c r="D166" s="1127"/>
      <c r="E166" s="1108" t="s">
        <v>53</v>
      </c>
      <c r="F166" s="1110"/>
      <c r="G166" s="597"/>
      <c r="H166" s="497"/>
      <c r="I166" s="1125" t="s">
        <v>52</v>
      </c>
      <c r="J166" s="1126"/>
      <c r="K166" s="1127"/>
      <c r="L166" s="1127"/>
      <c r="M166" s="1108" t="s">
        <v>53</v>
      </c>
      <c r="N166" s="1110"/>
      <c r="O166" s="597"/>
    </row>
    <row r="167" spans="1:16" ht="20.149999999999999" customHeight="1">
      <c r="A167" s="1146" t="s">
        <v>54</v>
      </c>
      <c r="B167" s="1147"/>
      <c r="C167" s="1160">
        <f>C166-G166</f>
        <v>0</v>
      </c>
      <c r="D167" s="1161"/>
      <c r="E167" s="1103" t="s">
        <v>56</v>
      </c>
      <c r="F167" s="1104"/>
      <c r="G167" s="537">
        <f>個表B!C81</f>
        <v>0</v>
      </c>
      <c r="H167" s="497"/>
      <c r="I167" s="1146" t="s">
        <v>54</v>
      </c>
      <c r="J167" s="1147"/>
      <c r="K167" s="1160">
        <f>K166-O166</f>
        <v>0</v>
      </c>
      <c r="L167" s="1161"/>
      <c r="M167" s="1103" t="s">
        <v>56</v>
      </c>
      <c r="N167" s="1104"/>
      <c r="O167" s="537">
        <f>個表B!C86</f>
        <v>0</v>
      </c>
    </row>
    <row r="168" spans="1:16" ht="20.149999999999999" customHeight="1">
      <c r="A168" s="1093" t="s">
        <v>55</v>
      </c>
      <c r="B168" s="1094"/>
      <c r="C168" s="1094"/>
      <c r="D168" s="1094"/>
      <c r="E168" s="1097" t="str">
        <f>IF(C167*G167=0,"",C167*G167)</f>
        <v/>
      </c>
      <c r="F168" s="1097"/>
      <c r="G168" s="1098"/>
      <c r="H168" s="497"/>
      <c r="I168" s="1093" t="s">
        <v>55</v>
      </c>
      <c r="J168" s="1094"/>
      <c r="K168" s="1094"/>
      <c r="L168" s="1094"/>
      <c r="M168" s="1097" t="str">
        <f>IF(K167*O167=0,"",K167*O167)</f>
        <v/>
      </c>
      <c r="N168" s="1097"/>
      <c r="O168" s="1098"/>
    </row>
    <row r="169" spans="1:16" ht="20.149999999999999" customHeight="1">
      <c r="A169" s="1128" t="s">
        <v>57</v>
      </c>
      <c r="B169" s="1129"/>
      <c r="C169" s="1130">
        <f>IF(G167="","",SUM(F173:F182))</f>
        <v>0</v>
      </c>
      <c r="D169" s="1131"/>
      <c r="E169" s="1132" t="s">
        <v>58</v>
      </c>
      <c r="F169" s="1133"/>
      <c r="G169" s="499" t="str">
        <f>IF(E168="","",C169/E168)</f>
        <v/>
      </c>
      <c r="H169" s="497"/>
      <c r="I169" s="1128" t="s">
        <v>57</v>
      </c>
      <c r="J169" s="1129"/>
      <c r="K169" s="1130">
        <f>IF(O167="","",SUM(N173:N182))</f>
        <v>0</v>
      </c>
      <c r="L169" s="1131"/>
      <c r="M169" s="1132" t="s">
        <v>58</v>
      </c>
      <c r="N169" s="1133"/>
      <c r="O169" s="499" t="str">
        <f>IF(M168="","",K169/M168)</f>
        <v/>
      </c>
    </row>
    <row r="170" spans="1:16" ht="20.149999999999999" customHeight="1">
      <c r="A170" s="1125" t="s">
        <v>524</v>
      </c>
      <c r="B170" s="1126"/>
      <c r="C170" s="1134">
        <f>IF(G167="","",SUM(F173:F185))</f>
        <v>0</v>
      </c>
      <c r="D170" s="1135"/>
      <c r="E170" s="1136" t="s">
        <v>525</v>
      </c>
      <c r="F170" s="1137"/>
      <c r="G170" s="500" t="str">
        <f>IF(E168="","",C170/E168)</f>
        <v/>
      </c>
      <c r="H170" s="497"/>
      <c r="I170" s="1125" t="s">
        <v>524</v>
      </c>
      <c r="J170" s="1126"/>
      <c r="K170" s="1134">
        <f>IF(O167="","",SUM(N173:N185))</f>
        <v>0</v>
      </c>
      <c r="L170" s="1135"/>
      <c r="M170" s="1136" t="s">
        <v>525</v>
      </c>
      <c r="N170" s="1137"/>
      <c r="O170" s="500" t="str">
        <f>IF(M168="","",K170/M168)</f>
        <v/>
      </c>
    </row>
    <row r="171" spans="1:16" ht="20.149999999999999" customHeight="1">
      <c r="A171" s="1116" t="s">
        <v>378</v>
      </c>
      <c r="B171" s="1117"/>
      <c r="C171" s="1117"/>
      <c r="D171" s="1117"/>
      <c r="E171" s="1117"/>
      <c r="F171" s="1117"/>
      <c r="G171" s="1118"/>
      <c r="H171" s="497"/>
      <c r="I171" s="1116" t="s">
        <v>378</v>
      </c>
      <c r="J171" s="1117"/>
      <c r="K171" s="1117"/>
      <c r="L171" s="1117"/>
      <c r="M171" s="1117"/>
      <c r="N171" s="1117"/>
      <c r="O171" s="1118"/>
    </row>
    <row r="172" spans="1:16" ht="20.149999999999999" customHeight="1">
      <c r="A172" s="1128" t="s">
        <v>59</v>
      </c>
      <c r="B172" s="1129"/>
      <c r="C172" s="1129"/>
      <c r="D172" s="498" t="s">
        <v>388</v>
      </c>
      <c r="E172" s="498" t="s">
        <v>46</v>
      </c>
      <c r="F172" s="498" t="s">
        <v>60</v>
      </c>
      <c r="G172" s="501" t="s">
        <v>61</v>
      </c>
      <c r="H172" s="497"/>
      <c r="I172" s="1128" t="s">
        <v>59</v>
      </c>
      <c r="J172" s="1129"/>
      <c r="K172" s="1129"/>
      <c r="L172" s="498" t="s">
        <v>388</v>
      </c>
      <c r="M172" s="498" t="s">
        <v>46</v>
      </c>
      <c r="N172" s="498" t="s">
        <v>60</v>
      </c>
      <c r="O172" s="501" t="s">
        <v>61</v>
      </c>
    </row>
    <row r="173" spans="1:16" ht="20.149999999999999" customHeight="1">
      <c r="A173" s="1138"/>
      <c r="B173" s="1139"/>
      <c r="C173" s="1139"/>
      <c r="D173" s="80"/>
      <c r="E173" s="502" t="s">
        <v>46</v>
      </c>
      <c r="F173" s="81"/>
      <c r="G173" s="503">
        <f>D173*F173</f>
        <v>0</v>
      </c>
      <c r="H173" s="497"/>
      <c r="I173" s="1138"/>
      <c r="J173" s="1139"/>
      <c r="K173" s="1139"/>
      <c r="L173" s="80"/>
      <c r="M173" s="502" t="s">
        <v>46</v>
      </c>
      <c r="N173" s="81"/>
      <c r="O173" s="503">
        <f>L173*N173</f>
        <v>0</v>
      </c>
    </row>
    <row r="174" spans="1:16" ht="20.149999999999999" customHeight="1">
      <c r="A174" s="1119"/>
      <c r="B174" s="1120"/>
      <c r="C174" s="1120"/>
      <c r="D174" s="82"/>
      <c r="E174" s="504" t="s">
        <v>46</v>
      </c>
      <c r="F174" s="82"/>
      <c r="G174" s="505">
        <f t="shared" ref="G174:G182" si="12">D174*F174</f>
        <v>0</v>
      </c>
      <c r="H174" s="497"/>
      <c r="I174" s="1119"/>
      <c r="J174" s="1120"/>
      <c r="K174" s="1120"/>
      <c r="L174" s="82"/>
      <c r="M174" s="504" t="s">
        <v>46</v>
      </c>
      <c r="N174" s="82"/>
      <c r="O174" s="505">
        <f t="shared" ref="O174:O182" si="13">L174*N174</f>
        <v>0</v>
      </c>
    </row>
    <row r="175" spans="1:16" ht="20.149999999999999" customHeight="1">
      <c r="A175" s="1119"/>
      <c r="B175" s="1120"/>
      <c r="C175" s="1120"/>
      <c r="D175" s="82"/>
      <c r="E175" s="504" t="s">
        <v>46</v>
      </c>
      <c r="F175" s="82"/>
      <c r="G175" s="505">
        <f t="shared" si="12"/>
        <v>0</v>
      </c>
      <c r="H175" s="497"/>
      <c r="I175" s="1119"/>
      <c r="J175" s="1120"/>
      <c r="K175" s="1120"/>
      <c r="L175" s="82"/>
      <c r="M175" s="504" t="s">
        <v>46</v>
      </c>
      <c r="N175" s="82"/>
      <c r="O175" s="505">
        <f t="shared" si="13"/>
        <v>0</v>
      </c>
    </row>
    <row r="176" spans="1:16" ht="20.149999999999999" customHeight="1">
      <c r="A176" s="1119"/>
      <c r="B176" s="1120"/>
      <c r="C176" s="1120"/>
      <c r="D176" s="82"/>
      <c r="E176" s="504" t="s">
        <v>46</v>
      </c>
      <c r="F176" s="82"/>
      <c r="G176" s="505">
        <f t="shared" si="12"/>
        <v>0</v>
      </c>
      <c r="H176" s="497"/>
      <c r="I176" s="1119"/>
      <c r="J176" s="1120"/>
      <c r="K176" s="1120"/>
      <c r="L176" s="82"/>
      <c r="M176" s="504" t="s">
        <v>46</v>
      </c>
      <c r="N176" s="82"/>
      <c r="O176" s="505">
        <f t="shared" si="13"/>
        <v>0</v>
      </c>
    </row>
    <row r="177" spans="1:16" ht="20.149999999999999" customHeight="1">
      <c r="A177" s="1119"/>
      <c r="B177" s="1120"/>
      <c r="C177" s="1120"/>
      <c r="D177" s="82"/>
      <c r="E177" s="504" t="s">
        <v>46</v>
      </c>
      <c r="F177" s="82"/>
      <c r="G177" s="505">
        <f t="shared" si="12"/>
        <v>0</v>
      </c>
      <c r="H177" s="497"/>
      <c r="I177" s="1119"/>
      <c r="J177" s="1120"/>
      <c r="K177" s="1120"/>
      <c r="L177" s="82"/>
      <c r="M177" s="504" t="s">
        <v>46</v>
      </c>
      <c r="N177" s="82"/>
      <c r="O177" s="505">
        <f t="shared" si="13"/>
        <v>0</v>
      </c>
    </row>
    <row r="178" spans="1:16" ht="20.149999999999999" customHeight="1">
      <c r="A178" s="1119"/>
      <c r="B178" s="1120"/>
      <c r="C178" s="1120"/>
      <c r="D178" s="82"/>
      <c r="E178" s="504" t="s">
        <v>46</v>
      </c>
      <c r="F178" s="82"/>
      <c r="G178" s="505">
        <f t="shared" si="12"/>
        <v>0</v>
      </c>
      <c r="H178" s="497"/>
      <c r="I178" s="1119"/>
      <c r="J178" s="1120"/>
      <c r="K178" s="1120"/>
      <c r="L178" s="82"/>
      <c r="M178" s="504" t="s">
        <v>46</v>
      </c>
      <c r="N178" s="82"/>
      <c r="O178" s="505">
        <f t="shared" si="13"/>
        <v>0</v>
      </c>
    </row>
    <row r="179" spans="1:16" ht="20.149999999999999" customHeight="1">
      <c r="A179" s="1119"/>
      <c r="B179" s="1120"/>
      <c r="C179" s="1120"/>
      <c r="D179" s="82"/>
      <c r="E179" s="504" t="s">
        <v>46</v>
      </c>
      <c r="F179" s="82"/>
      <c r="G179" s="505">
        <f t="shared" si="12"/>
        <v>0</v>
      </c>
      <c r="H179" s="497"/>
      <c r="I179" s="1119"/>
      <c r="J179" s="1120"/>
      <c r="K179" s="1120"/>
      <c r="L179" s="82"/>
      <c r="M179" s="504" t="s">
        <v>46</v>
      </c>
      <c r="N179" s="82"/>
      <c r="O179" s="505">
        <f t="shared" si="13"/>
        <v>0</v>
      </c>
    </row>
    <row r="180" spans="1:16" ht="20.149999999999999" customHeight="1">
      <c r="A180" s="1119"/>
      <c r="B180" s="1120"/>
      <c r="C180" s="1120"/>
      <c r="D180" s="82"/>
      <c r="E180" s="504" t="s">
        <v>46</v>
      </c>
      <c r="F180" s="82"/>
      <c r="G180" s="505">
        <f t="shared" si="12"/>
        <v>0</v>
      </c>
      <c r="H180" s="497"/>
      <c r="I180" s="1119"/>
      <c r="J180" s="1120"/>
      <c r="K180" s="1120"/>
      <c r="L180" s="82"/>
      <c r="M180" s="504" t="s">
        <v>46</v>
      </c>
      <c r="N180" s="82"/>
      <c r="O180" s="505">
        <f t="shared" si="13"/>
        <v>0</v>
      </c>
    </row>
    <row r="181" spans="1:16" ht="20.149999999999999" customHeight="1">
      <c r="A181" s="1119"/>
      <c r="B181" s="1120"/>
      <c r="C181" s="1120"/>
      <c r="D181" s="82"/>
      <c r="E181" s="504" t="s">
        <v>46</v>
      </c>
      <c r="F181" s="82"/>
      <c r="G181" s="505">
        <f t="shared" si="12"/>
        <v>0</v>
      </c>
      <c r="H181" s="497"/>
      <c r="I181" s="1119"/>
      <c r="J181" s="1120"/>
      <c r="K181" s="1120"/>
      <c r="L181" s="82"/>
      <c r="M181" s="504" t="s">
        <v>46</v>
      </c>
      <c r="N181" s="82"/>
      <c r="O181" s="505">
        <f t="shared" si="13"/>
        <v>0</v>
      </c>
    </row>
    <row r="182" spans="1:16" ht="20.149999999999999" customHeight="1">
      <c r="A182" s="1119"/>
      <c r="B182" s="1120"/>
      <c r="C182" s="1120"/>
      <c r="D182" s="82"/>
      <c r="E182" s="504" t="s">
        <v>46</v>
      </c>
      <c r="F182" s="82"/>
      <c r="G182" s="505">
        <f t="shared" si="12"/>
        <v>0</v>
      </c>
      <c r="H182" s="497"/>
      <c r="I182" s="1119"/>
      <c r="J182" s="1120"/>
      <c r="K182" s="1120"/>
      <c r="L182" s="82"/>
      <c r="M182" s="504" t="s">
        <v>46</v>
      </c>
      <c r="N182" s="82"/>
      <c r="O182" s="505">
        <f t="shared" si="13"/>
        <v>0</v>
      </c>
    </row>
    <row r="183" spans="1:16" s="536" customFormat="1" ht="20.149999999999999" customHeight="1">
      <c r="A183" s="1113" t="s">
        <v>519</v>
      </c>
      <c r="B183" s="1114"/>
      <c r="C183" s="1115" t="s">
        <v>534</v>
      </c>
      <c r="D183" s="1115"/>
      <c r="E183" s="1115" t="s">
        <v>535</v>
      </c>
      <c r="F183" s="1115"/>
      <c r="G183" s="535" t="s">
        <v>536</v>
      </c>
      <c r="H183" s="497"/>
      <c r="I183" s="1113" t="s">
        <v>519</v>
      </c>
      <c r="J183" s="1114"/>
      <c r="K183" s="1115" t="s">
        <v>534</v>
      </c>
      <c r="L183" s="1115"/>
      <c r="M183" s="1115" t="s">
        <v>535</v>
      </c>
      <c r="N183" s="1115"/>
      <c r="O183" s="535" t="s">
        <v>536</v>
      </c>
      <c r="P183" s="276"/>
    </row>
    <row r="184" spans="1:16" s="536" customFormat="1" ht="20.149999999999999" customHeight="1">
      <c r="A184" s="1140" t="s">
        <v>520</v>
      </c>
      <c r="B184" s="1141"/>
      <c r="C184" s="1142"/>
      <c r="D184" s="1142"/>
      <c r="E184" s="1099"/>
      <c r="F184" s="1100"/>
      <c r="G184" s="544"/>
      <c r="H184" s="497"/>
      <c r="I184" s="1140" t="s">
        <v>520</v>
      </c>
      <c r="J184" s="1141"/>
      <c r="K184" s="1142"/>
      <c r="L184" s="1142"/>
      <c r="M184" s="1099"/>
      <c r="N184" s="1100"/>
      <c r="O184" s="544"/>
      <c r="P184" s="276"/>
    </row>
    <row r="185" spans="1:16" ht="20.149999999999999" customHeight="1">
      <c r="A185" s="1105" t="s">
        <v>62</v>
      </c>
      <c r="B185" s="1106"/>
      <c r="C185" s="1107"/>
      <c r="D185" s="506"/>
      <c r="E185" s="507" t="s">
        <v>46</v>
      </c>
      <c r="F185" s="1101"/>
      <c r="G185" s="1102"/>
      <c r="H185" s="497"/>
      <c r="I185" s="1105" t="s">
        <v>62</v>
      </c>
      <c r="J185" s="1106"/>
      <c r="K185" s="1107"/>
      <c r="L185" s="506"/>
      <c r="M185" s="507" t="s">
        <v>46</v>
      </c>
      <c r="N185" s="1101"/>
      <c r="O185" s="1102"/>
    </row>
    <row r="186" spans="1:16" ht="20.149999999999999" customHeight="1">
      <c r="A186" s="1108" t="s">
        <v>63</v>
      </c>
      <c r="B186" s="1109"/>
      <c r="C186" s="1109"/>
      <c r="D186" s="1109"/>
      <c r="E186" s="1109"/>
      <c r="F186" s="1110"/>
      <c r="G186" s="508">
        <f>SUM(G173:G182)</f>
        <v>0</v>
      </c>
      <c r="H186" s="497"/>
      <c r="I186" s="1108" t="s">
        <v>63</v>
      </c>
      <c r="J186" s="1109"/>
      <c r="K186" s="1109"/>
      <c r="L186" s="1109"/>
      <c r="M186" s="1109"/>
      <c r="N186" s="1110"/>
      <c r="O186" s="508">
        <f>SUM(O173:O182)</f>
        <v>0</v>
      </c>
    </row>
    <row r="187" spans="1:16" ht="20.149999999999999" customHeight="1">
      <c r="A187" s="1111" t="s">
        <v>346</v>
      </c>
      <c r="B187" s="1112"/>
      <c r="C187" s="1112"/>
      <c r="D187" s="1112"/>
      <c r="E187" s="1112"/>
      <c r="F187" s="1112"/>
      <c r="G187" s="83"/>
      <c r="H187" s="497"/>
      <c r="I187" s="1111" t="s">
        <v>346</v>
      </c>
      <c r="J187" s="1112"/>
      <c r="K187" s="1112"/>
      <c r="L187" s="1112"/>
      <c r="M187" s="1112"/>
      <c r="N187" s="1112"/>
      <c r="O187" s="83"/>
    </row>
    <row r="188" spans="1:16" ht="20.149999999999999" customHeight="1">
      <c r="A188" s="1128" t="s">
        <v>43</v>
      </c>
      <c r="B188" s="1129"/>
      <c r="C188" s="1129"/>
      <c r="D188" s="1129"/>
      <c r="E188" s="1129"/>
      <c r="F188" s="1129"/>
      <c r="G188" s="508">
        <f>G186+G187</f>
        <v>0</v>
      </c>
      <c r="H188" s="497"/>
      <c r="I188" s="1128" t="s">
        <v>43</v>
      </c>
      <c r="J188" s="1129"/>
      <c r="K188" s="1129"/>
      <c r="L188" s="1129"/>
      <c r="M188" s="1129"/>
      <c r="N188" s="1129"/>
      <c r="O188" s="508">
        <f>O186+O187</f>
        <v>0</v>
      </c>
    </row>
    <row r="189" spans="1:16" ht="20.149999999999999" customHeight="1">
      <c r="A189" s="496">
        <v>15</v>
      </c>
      <c r="B189" s="496"/>
      <c r="C189" s="496"/>
      <c r="D189" s="496"/>
      <c r="E189" s="496"/>
      <c r="F189" s="496"/>
      <c r="G189" s="496"/>
      <c r="H189" s="496"/>
      <c r="I189" s="496">
        <v>16</v>
      </c>
      <c r="J189" s="496"/>
      <c r="K189" s="496"/>
      <c r="L189" s="496"/>
      <c r="M189" s="496"/>
      <c r="N189" s="496"/>
      <c r="O189" s="496"/>
    </row>
    <row r="190" spans="1:16" s="279" customFormat="1" ht="30" customHeight="1">
      <c r="A190" s="1121" t="s">
        <v>339</v>
      </c>
      <c r="B190" s="1122"/>
      <c r="C190" s="1152">
        <f>個表B!B88</f>
        <v>0</v>
      </c>
      <c r="D190" s="1153"/>
      <c r="E190" s="1150" t="s">
        <v>333</v>
      </c>
      <c r="F190" s="1151"/>
      <c r="G190" s="512">
        <f>個表B!B89</f>
        <v>0</v>
      </c>
      <c r="H190" s="513"/>
      <c r="I190" s="1121" t="s">
        <v>339</v>
      </c>
      <c r="J190" s="1122"/>
      <c r="K190" s="1152">
        <f>個表B!B98</f>
        <v>0</v>
      </c>
      <c r="L190" s="1153"/>
      <c r="M190" s="1150" t="s">
        <v>333</v>
      </c>
      <c r="N190" s="1151"/>
      <c r="O190" s="512">
        <f>個表B!B99</f>
        <v>0</v>
      </c>
      <c r="P190" s="280"/>
    </row>
    <row r="191" spans="1:16" s="279" customFormat="1" ht="30" customHeight="1">
      <c r="A191" s="1123" t="s">
        <v>344</v>
      </c>
      <c r="B191" s="1124"/>
      <c r="C191" s="1143" t="str">
        <f>IF(個表B!B91="","",個表B!B91)</f>
        <v/>
      </c>
      <c r="D191" s="1144"/>
      <c r="E191" s="1123" t="s">
        <v>51</v>
      </c>
      <c r="F191" s="1145"/>
      <c r="G191" s="514">
        <f>個表B!B90</f>
        <v>0</v>
      </c>
      <c r="H191" s="513"/>
      <c r="I191" s="1123" t="s">
        <v>344</v>
      </c>
      <c r="J191" s="1124"/>
      <c r="K191" s="1143" t="str">
        <f>IF(個表B!B101="","",個表B!B101)</f>
        <v/>
      </c>
      <c r="L191" s="1144"/>
      <c r="M191" s="1123" t="s">
        <v>51</v>
      </c>
      <c r="N191" s="1145"/>
      <c r="O191" s="514">
        <f>個表B!B100</f>
        <v>0</v>
      </c>
      <c r="P191" s="280"/>
    </row>
    <row r="192" spans="1:16" ht="20.149999999999999" customHeight="1">
      <c r="A192" s="1125" t="s">
        <v>52</v>
      </c>
      <c r="B192" s="1126"/>
      <c r="C192" s="1127"/>
      <c r="D192" s="1127"/>
      <c r="E192" s="1108" t="s">
        <v>53</v>
      </c>
      <c r="F192" s="1110"/>
      <c r="G192" s="597"/>
      <c r="H192" s="497"/>
      <c r="I192" s="1125" t="s">
        <v>52</v>
      </c>
      <c r="J192" s="1126"/>
      <c r="K192" s="1127"/>
      <c r="L192" s="1127"/>
      <c r="M192" s="1108" t="s">
        <v>53</v>
      </c>
      <c r="N192" s="1110"/>
      <c r="O192" s="597"/>
    </row>
    <row r="193" spans="1:15" ht="20.149999999999999" customHeight="1">
      <c r="A193" s="1146" t="s">
        <v>54</v>
      </c>
      <c r="B193" s="1147"/>
      <c r="C193" s="1160">
        <f>C192-G192</f>
        <v>0</v>
      </c>
      <c r="D193" s="1161"/>
      <c r="E193" s="1103" t="s">
        <v>56</v>
      </c>
      <c r="F193" s="1104"/>
      <c r="G193" s="537">
        <f>個表B!C91</f>
        <v>0</v>
      </c>
      <c r="H193" s="497"/>
      <c r="I193" s="1146" t="s">
        <v>54</v>
      </c>
      <c r="J193" s="1147"/>
      <c r="K193" s="1160">
        <f>K192-O192</f>
        <v>0</v>
      </c>
      <c r="L193" s="1161"/>
      <c r="M193" s="1103" t="s">
        <v>56</v>
      </c>
      <c r="N193" s="1104"/>
      <c r="O193" s="537">
        <f>個表B!C101</f>
        <v>0</v>
      </c>
    </row>
    <row r="194" spans="1:15" ht="20.149999999999999" customHeight="1">
      <c r="A194" s="1093" t="s">
        <v>55</v>
      </c>
      <c r="B194" s="1094"/>
      <c r="C194" s="1094"/>
      <c r="D194" s="1094"/>
      <c r="E194" s="1097" t="str">
        <f>IF(C193*G193=0,"",C193*G193)</f>
        <v/>
      </c>
      <c r="F194" s="1097"/>
      <c r="G194" s="1098"/>
      <c r="H194" s="497"/>
      <c r="I194" s="1093" t="s">
        <v>55</v>
      </c>
      <c r="J194" s="1094"/>
      <c r="K194" s="1094"/>
      <c r="L194" s="1094"/>
      <c r="M194" s="1097" t="str">
        <f>IF(K193*O193=0,"",K193*O193)</f>
        <v/>
      </c>
      <c r="N194" s="1097"/>
      <c r="O194" s="1098"/>
    </row>
    <row r="195" spans="1:15" ht="20.149999999999999" customHeight="1">
      <c r="A195" s="1128" t="s">
        <v>57</v>
      </c>
      <c r="B195" s="1129"/>
      <c r="C195" s="1130">
        <f>IF(G193="","",SUM(F199:F208))</f>
        <v>0</v>
      </c>
      <c r="D195" s="1131"/>
      <c r="E195" s="1132" t="s">
        <v>58</v>
      </c>
      <c r="F195" s="1133"/>
      <c r="G195" s="499" t="str">
        <f>IF(E194="","",C195/E194)</f>
        <v/>
      </c>
      <c r="H195" s="497"/>
      <c r="I195" s="1128" t="s">
        <v>57</v>
      </c>
      <c r="J195" s="1129"/>
      <c r="K195" s="1130">
        <f>IF(O193="","",SUM(N199:N208))</f>
        <v>0</v>
      </c>
      <c r="L195" s="1131"/>
      <c r="M195" s="1132" t="s">
        <v>58</v>
      </c>
      <c r="N195" s="1133"/>
      <c r="O195" s="499" t="str">
        <f>IF(M194="","",K195/M194)</f>
        <v/>
      </c>
    </row>
    <row r="196" spans="1:15" ht="20.149999999999999" customHeight="1">
      <c r="A196" s="1125" t="s">
        <v>524</v>
      </c>
      <c r="B196" s="1126"/>
      <c r="C196" s="1134">
        <f>IF(G193="","",SUM(F199:F211))</f>
        <v>0</v>
      </c>
      <c r="D196" s="1135"/>
      <c r="E196" s="1136" t="s">
        <v>525</v>
      </c>
      <c r="F196" s="1137"/>
      <c r="G196" s="500" t="str">
        <f>IF(E194="","",C196/E194)</f>
        <v/>
      </c>
      <c r="H196" s="497"/>
      <c r="I196" s="1125" t="s">
        <v>524</v>
      </c>
      <c r="J196" s="1126"/>
      <c r="K196" s="1134">
        <f>IF(O193="","",SUM(N199:N211))</f>
        <v>0</v>
      </c>
      <c r="L196" s="1135"/>
      <c r="M196" s="1136" t="s">
        <v>525</v>
      </c>
      <c r="N196" s="1137"/>
      <c r="O196" s="500" t="str">
        <f>IF(M194="","",K196/M194)</f>
        <v/>
      </c>
    </row>
    <row r="197" spans="1:15" ht="20.149999999999999" customHeight="1">
      <c r="A197" s="1116" t="s">
        <v>378</v>
      </c>
      <c r="B197" s="1117"/>
      <c r="C197" s="1117"/>
      <c r="D197" s="1117"/>
      <c r="E197" s="1117"/>
      <c r="F197" s="1117"/>
      <c r="G197" s="1118"/>
      <c r="H197" s="497"/>
      <c r="I197" s="1116" t="s">
        <v>378</v>
      </c>
      <c r="J197" s="1117"/>
      <c r="K197" s="1117"/>
      <c r="L197" s="1117"/>
      <c r="M197" s="1117"/>
      <c r="N197" s="1117"/>
      <c r="O197" s="1118"/>
    </row>
    <row r="198" spans="1:15" ht="20.149999999999999" customHeight="1">
      <c r="A198" s="1128" t="s">
        <v>59</v>
      </c>
      <c r="B198" s="1129"/>
      <c r="C198" s="1129"/>
      <c r="D198" s="498" t="s">
        <v>388</v>
      </c>
      <c r="E198" s="498" t="s">
        <v>46</v>
      </c>
      <c r="F198" s="498" t="s">
        <v>60</v>
      </c>
      <c r="G198" s="501" t="s">
        <v>61</v>
      </c>
      <c r="H198" s="497"/>
      <c r="I198" s="1128" t="s">
        <v>59</v>
      </c>
      <c r="J198" s="1129"/>
      <c r="K198" s="1129"/>
      <c r="L198" s="498" t="s">
        <v>388</v>
      </c>
      <c r="M198" s="498" t="s">
        <v>46</v>
      </c>
      <c r="N198" s="498" t="s">
        <v>60</v>
      </c>
      <c r="O198" s="501" t="s">
        <v>61</v>
      </c>
    </row>
    <row r="199" spans="1:15" ht="20.149999999999999" customHeight="1">
      <c r="A199" s="1138"/>
      <c r="B199" s="1139"/>
      <c r="C199" s="1139"/>
      <c r="D199" s="80"/>
      <c r="E199" s="502" t="s">
        <v>46</v>
      </c>
      <c r="F199" s="81"/>
      <c r="G199" s="503">
        <f>D199*F199</f>
        <v>0</v>
      </c>
      <c r="H199" s="497"/>
      <c r="I199" s="1138"/>
      <c r="J199" s="1139"/>
      <c r="K199" s="1139"/>
      <c r="L199" s="80"/>
      <c r="M199" s="502" t="s">
        <v>46</v>
      </c>
      <c r="N199" s="81"/>
      <c r="O199" s="503">
        <f>L199*N199</f>
        <v>0</v>
      </c>
    </row>
    <row r="200" spans="1:15" ht="20.149999999999999" customHeight="1">
      <c r="A200" s="1119"/>
      <c r="B200" s="1120"/>
      <c r="C200" s="1120"/>
      <c r="D200" s="82"/>
      <c r="E200" s="504" t="s">
        <v>46</v>
      </c>
      <c r="F200" s="82"/>
      <c r="G200" s="505">
        <f t="shared" ref="G200:G208" si="14">D200*F200</f>
        <v>0</v>
      </c>
      <c r="H200" s="497"/>
      <c r="I200" s="1119"/>
      <c r="J200" s="1120"/>
      <c r="K200" s="1120"/>
      <c r="L200" s="82"/>
      <c r="M200" s="504" t="s">
        <v>46</v>
      </c>
      <c r="N200" s="82"/>
      <c r="O200" s="505">
        <f t="shared" ref="O200:O208" si="15">L200*N200</f>
        <v>0</v>
      </c>
    </row>
    <row r="201" spans="1:15" ht="20.149999999999999" customHeight="1">
      <c r="A201" s="1119"/>
      <c r="B201" s="1120"/>
      <c r="C201" s="1120"/>
      <c r="D201" s="82"/>
      <c r="E201" s="504" t="s">
        <v>46</v>
      </c>
      <c r="F201" s="82"/>
      <c r="G201" s="505">
        <f t="shared" si="14"/>
        <v>0</v>
      </c>
      <c r="H201" s="497"/>
      <c r="I201" s="1119"/>
      <c r="J201" s="1120"/>
      <c r="K201" s="1120"/>
      <c r="L201" s="82"/>
      <c r="M201" s="504" t="s">
        <v>46</v>
      </c>
      <c r="N201" s="82"/>
      <c r="O201" s="505">
        <f t="shared" si="15"/>
        <v>0</v>
      </c>
    </row>
    <row r="202" spans="1:15" ht="20.149999999999999" customHeight="1">
      <c r="A202" s="1119"/>
      <c r="B202" s="1120"/>
      <c r="C202" s="1120"/>
      <c r="D202" s="82"/>
      <c r="E202" s="504" t="s">
        <v>46</v>
      </c>
      <c r="F202" s="82"/>
      <c r="G202" s="505">
        <f t="shared" si="14"/>
        <v>0</v>
      </c>
      <c r="H202" s="497"/>
      <c r="I202" s="1119"/>
      <c r="J202" s="1120"/>
      <c r="K202" s="1120"/>
      <c r="L202" s="82"/>
      <c r="M202" s="504" t="s">
        <v>46</v>
      </c>
      <c r="N202" s="82"/>
      <c r="O202" s="505">
        <f t="shared" si="15"/>
        <v>0</v>
      </c>
    </row>
    <row r="203" spans="1:15" ht="20.149999999999999" customHeight="1">
      <c r="A203" s="1119"/>
      <c r="B203" s="1120"/>
      <c r="C203" s="1120"/>
      <c r="D203" s="82"/>
      <c r="E203" s="504" t="s">
        <v>46</v>
      </c>
      <c r="F203" s="82"/>
      <c r="G203" s="505">
        <f t="shared" si="14"/>
        <v>0</v>
      </c>
      <c r="H203" s="497"/>
      <c r="I203" s="1119"/>
      <c r="J203" s="1120"/>
      <c r="K203" s="1120"/>
      <c r="L203" s="82"/>
      <c r="M203" s="504" t="s">
        <v>46</v>
      </c>
      <c r="N203" s="82"/>
      <c r="O203" s="505">
        <f t="shared" si="15"/>
        <v>0</v>
      </c>
    </row>
    <row r="204" spans="1:15" ht="20.149999999999999" customHeight="1">
      <c r="A204" s="1119"/>
      <c r="B204" s="1120"/>
      <c r="C204" s="1120"/>
      <c r="D204" s="82"/>
      <c r="E204" s="504" t="s">
        <v>46</v>
      </c>
      <c r="F204" s="82"/>
      <c r="G204" s="505">
        <f t="shared" si="14"/>
        <v>0</v>
      </c>
      <c r="H204" s="497"/>
      <c r="I204" s="1119"/>
      <c r="J204" s="1120"/>
      <c r="K204" s="1120"/>
      <c r="L204" s="82"/>
      <c r="M204" s="504" t="s">
        <v>46</v>
      </c>
      <c r="N204" s="82"/>
      <c r="O204" s="505">
        <f t="shared" si="15"/>
        <v>0</v>
      </c>
    </row>
    <row r="205" spans="1:15" ht="20.149999999999999" customHeight="1">
      <c r="A205" s="1119"/>
      <c r="B205" s="1120"/>
      <c r="C205" s="1120"/>
      <c r="D205" s="82"/>
      <c r="E205" s="504" t="s">
        <v>46</v>
      </c>
      <c r="F205" s="82"/>
      <c r="G205" s="505">
        <f t="shared" si="14"/>
        <v>0</v>
      </c>
      <c r="H205" s="497"/>
      <c r="I205" s="1119"/>
      <c r="J205" s="1120"/>
      <c r="K205" s="1120"/>
      <c r="L205" s="82"/>
      <c r="M205" s="504" t="s">
        <v>46</v>
      </c>
      <c r="N205" s="82"/>
      <c r="O205" s="505">
        <f t="shared" si="15"/>
        <v>0</v>
      </c>
    </row>
    <row r="206" spans="1:15" ht="20.149999999999999" customHeight="1">
      <c r="A206" s="1119"/>
      <c r="B206" s="1120"/>
      <c r="C206" s="1120"/>
      <c r="D206" s="82"/>
      <c r="E206" s="504" t="s">
        <v>46</v>
      </c>
      <c r="F206" s="82"/>
      <c r="G206" s="505">
        <f t="shared" si="14"/>
        <v>0</v>
      </c>
      <c r="H206" s="497"/>
      <c r="I206" s="1119"/>
      <c r="J206" s="1120"/>
      <c r="K206" s="1120"/>
      <c r="L206" s="82"/>
      <c r="M206" s="504" t="s">
        <v>46</v>
      </c>
      <c r="N206" s="82"/>
      <c r="O206" s="505">
        <f t="shared" si="15"/>
        <v>0</v>
      </c>
    </row>
    <row r="207" spans="1:15" ht="20.149999999999999" customHeight="1">
      <c r="A207" s="1119"/>
      <c r="B207" s="1120"/>
      <c r="C207" s="1120"/>
      <c r="D207" s="82"/>
      <c r="E207" s="504" t="s">
        <v>46</v>
      </c>
      <c r="F207" s="82"/>
      <c r="G207" s="505">
        <f t="shared" si="14"/>
        <v>0</v>
      </c>
      <c r="H207" s="497"/>
      <c r="I207" s="1119"/>
      <c r="J207" s="1120"/>
      <c r="K207" s="1120"/>
      <c r="L207" s="82"/>
      <c r="M207" s="504" t="s">
        <v>46</v>
      </c>
      <c r="N207" s="82"/>
      <c r="O207" s="505">
        <f t="shared" si="15"/>
        <v>0</v>
      </c>
    </row>
    <row r="208" spans="1:15" ht="20.149999999999999" customHeight="1">
      <c r="A208" s="1119"/>
      <c r="B208" s="1120"/>
      <c r="C208" s="1120"/>
      <c r="D208" s="82"/>
      <c r="E208" s="504" t="s">
        <v>46</v>
      </c>
      <c r="F208" s="82"/>
      <c r="G208" s="505">
        <f t="shared" si="14"/>
        <v>0</v>
      </c>
      <c r="H208" s="497"/>
      <c r="I208" s="1119"/>
      <c r="J208" s="1120"/>
      <c r="K208" s="1120"/>
      <c r="L208" s="82"/>
      <c r="M208" s="504" t="s">
        <v>46</v>
      </c>
      <c r="N208" s="82"/>
      <c r="O208" s="505">
        <f t="shared" si="15"/>
        <v>0</v>
      </c>
    </row>
    <row r="209" spans="1:16" s="536" customFormat="1" ht="20.149999999999999" customHeight="1">
      <c r="A209" s="1113" t="s">
        <v>519</v>
      </c>
      <c r="B209" s="1114"/>
      <c r="C209" s="1115" t="s">
        <v>534</v>
      </c>
      <c r="D209" s="1115"/>
      <c r="E209" s="1115" t="s">
        <v>535</v>
      </c>
      <c r="F209" s="1115"/>
      <c r="G209" s="535" t="s">
        <v>536</v>
      </c>
      <c r="H209" s="497"/>
      <c r="I209" s="1113" t="s">
        <v>519</v>
      </c>
      <c r="J209" s="1114"/>
      <c r="K209" s="1115" t="s">
        <v>534</v>
      </c>
      <c r="L209" s="1115"/>
      <c r="M209" s="1115" t="s">
        <v>535</v>
      </c>
      <c r="N209" s="1115"/>
      <c r="O209" s="535" t="s">
        <v>536</v>
      </c>
      <c r="P209" s="276"/>
    </row>
    <row r="210" spans="1:16" s="536" customFormat="1" ht="20.149999999999999" customHeight="1">
      <c r="A210" s="1140" t="s">
        <v>520</v>
      </c>
      <c r="B210" s="1141"/>
      <c r="C210" s="1142"/>
      <c r="D210" s="1142"/>
      <c r="E210" s="1099"/>
      <c r="F210" s="1100"/>
      <c r="G210" s="544"/>
      <c r="H210" s="497"/>
      <c r="I210" s="1140" t="s">
        <v>520</v>
      </c>
      <c r="J210" s="1141"/>
      <c r="K210" s="1142"/>
      <c r="L210" s="1142"/>
      <c r="M210" s="1099"/>
      <c r="N210" s="1100"/>
      <c r="O210" s="544"/>
      <c r="P210" s="276"/>
    </row>
    <row r="211" spans="1:16" ht="20.149999999999999" customHeight="1">
      <c r="A211" s="1105" t="s">
        <v>62</v>
      </c>
      <c r="B211" s="1106"/>
      <c r="C211" s="1107"/>
      <c r="D211" s="506"/>
      <c r="E211" s="507" t="s">
        <v>46</v>
      </c>
      <c r="F211" s="1101"/>
      <c r="G211" s="1102"/>
      <c r="H211" s="497"/>
      <c r="I211" s="1105" t="s">
        <v>62</v>
      </c>
      <c r="J211" s="1106"/>
      <c r="K211" s="1107"/>
      <c r="L211" s="506"/>
      <c r="M211" s="507" t="s">
        <v>46</v>
      </c>
      <c r="N211" s="1101"/>
      <c r="O211" s="1102"/>
    </row>
    <row r="212" spans="1:16" ht="20.149999999999999" customHeight="1">
      <c r="A212" s="1108" t="s">
        <v>63</v>
      </c>
      <c r="B212" s="1109"/>
      <c r="C212" s="1109"/>
      <c r="D212" s="1109"/>
      <c r="E212" s="1109"/>
      <c r="F212" s="1110"/>
      <c r="G212" s="508">
        <f>SUM(G199:G208)</f>
        <v>0</v>
      </c>
      <c r="H212" s="497"/>
      <c r="I212" s="1108" t="s">
        <v>63</v>
      </c>
      <c r="J212" s="1109"/>
      <c r="K212" s="1109"/>
      <c r="L212" s="1109"/>
      <c r="M212" s="1109"/>
      <c r="N212" s="1110"/>
      <c r="O212" s="508">
        <f>SUM(O199:O208)</f>
        <v>0</v>
      </c>
    </row>
    <row r="213" spans="1:16" ht="20.149999999999999" customHeight="1">
      <c r="A213" s="1111" t="s">
        <v>346</v>
      </c>
      <c r="B213" s="1112"/>
      <c r="C213" s="1112"/>
      <c r="D213" s="1112"/>
      <c r="E213" s="1112"/>
      <c r="F213" s="1112"/>
      <c r="G213" s="83"/>
      <c r="H213" s="497"/>
      <c r="I213" s="1111" t="s">
        <v>346</v>
      </c>
      <c r="J213" s="1112"/>
      <c r="K213" s="1112"/>
      <c r="L213" s="1112"/>
      <c r="M213" s="1112"/>
      <c r="N213" s="1112"/>
      <c r="O213" s="83"/>
    </row>
    <row r="214" spans="1:16" ht="20.149999999999999" customHeight="1">
      <c r="A214" s="1128" t="s">
        <v>43</v>
      </c>
      <c r="B214" s="1129"/>
      <c r="C214" s="1129"/>
      <c r="D214" s="1129"/>
      <c r="E214" s="1129"/>
      <c r="F214" s="1129"/>
      <c r="G214" s="508">
        <f>G212+G213</f>
        <v>0</v>
      </c>
      <c r="H214" s="497"/>
      <c r="I214" s="1128" t="s">
        <v>43</v>
      </c>
      <c r="J214" s="1129"/>
      <c r="K214" s="1129"/>
      <c r="L214" s="1129"/>
      <c r="M214" s="1129"/>
      <c r="N214" s="1129"/>
      <c r="O214" s="508">
        <f>O212+O213</f>
        <v>0</v>
      </c>
    </row>
    <row r="215" spans="1:16" ht="20.149999999999999" customHeight="1">
      <c r="A215" s="496">
        <v>17</v>
      </c>
      <c r="B215" s="496"/>
      <c r="C215" s="496"/>
      <c r="D215" s="496"/>
      <c r="E215" s="496"/>
      <c r="F215" s="496"/>
      <c r="G215" s="496"/>
      <c r="H215" s="496"/>
      <c r="I215" s="496">
        <v>18</v>
      </c>
      <c r="J215" s="496"/>
      <c r="K215" s="496"/>
      <c r="L215" s="496"/>
      <c r="M215" s="496"/>
      <c r="N215" s="496"/>
      <c r="O215" s="496"/>
    </row>
    <row r="216" spans="1:16" s="279" customFormat="1" ht="30" customHeight="1">
      <c r="A216" s="1121" t="s">
        <v>339</v>
      </c>
      <c r="B216" s="1122"/>
      <c r="C216" s="1152">
        <f>個表B!B103</f>
        <v>0</v>
      </c>
      <c r="D216" s="1153"/>
      <c r="E216" s="1150" t="s">
        <v>333</v>
      </c>
      <c r="F216" s="1151"/>
      <c r="G216" s="512">
        <f>個表B!B104</f>
        <v>0</v>
      </c>
      <c r="H216" s="513"/>
      <c r="I216" s="1121" t="s">
        <v>339</v>
      </c>
      <c r="J216" s="1122"/>
      <c r="K216" s="1152">
        <f>個表B!B108</f>
        <v>0</v>
      </c>
      <c r="L216" s="1153"/>
      <c r="M216" s="1150" t="s">
        <v>333</v>
      </c>
      <c r="N216" s="1151"/>
      <c r="O216" s="512">
        <f>個表B!B109</f>
        <v>0</v>
      </c>
      <c r="P216" s="280"/>
    </row>
    <row r="217" spans="1:16" s="279" customFormat="1" ht="30" customHeight="1">
      <c r="A217" s="1123" t="s">
        <v>344</v>
      </c>
      <c r="B217" s="1124"/>
      <c r="C217" s="1143" t="str">
        <f>IF(個表B!B106="","",個表B!B106)</f>
        <v/>
      </c>
      <c r="D217" s="1144"/>
      <c r="E217" s="1123" t="s">
        <v>51</v>
      </c>
      <c r="F217" s="1145"/>
      <c r="G217" s="514">
        <f>個表B!B105</f>
        <v>0</v>
      </c>
      <c r="H217" s="513"/>
      <c r="I217" s="1123" t="s">
        <v>344</v>
      </c>
      <c r="J217" s="1124"/>
      <c r="K217" s="1143" t="str">
        <f>IF(個表B!B111="","",個表B!B111)</f>
        <v/>
      </c>
      <c r="L217" s="1144"/>
      <c r="M217" s="1123" t="s">
        <v>51</v>
      </c>
      <c r="N217" s="1145"/>
      <c r="O217" s="514">
        <f>個表B!B110</f>
        <v>0</v>
      </c>
      <c r="P217" s="280"/>
    </row>
    <row r="218" spans="1:16" ht="20.149999999999999" customHeight="1">
      <c r="A218" s="1125" t="s">
        <v>52</v>
      </c>
      <c r="B218" s="1126"/>
      <c r="C218" s="1127"/>
      <c r="D218" s="1127"/>
      <c r="E218" s="1108" t="s">
        <v>53</v>
      </c>
      <c r="F218" s="1110"/>
      <c r="G218" s="597"/>
      <c r="H218" s="497"/>
      <c r="I218" s="1125" t="s">
        <v>52</v>
      </c>
      <c r="J218" s="1126"/>
      <c r="K218" s="1127"/>
      <c r="L218" s="1127"/>
      <c r="M218" s="1108" t="s">
        <v>53</v>
      </c>
      <c r="N218" s="1110"/>
      <c r="O218" s="597"/>
    </row>
    <row r="219" spans="1:16" ht="20.149999999999999" customHeight="1">
      <c r="A219" s="1146" t="s">
        <v>54</v>
      </c>
      <c r="B219" s="1147"/>
      <c r="C219" s="1160">
        <f>C218-G218</f>
        <v>0</v>
      </c>
      <c r="D219" s="1161"/>
      <c r="E219" s="1103" t="s">
        <v>56</v>
      </c>
      <c r="F219" s="1104"/>
      <c r="G219" s="537">
        <f>個表B!C106</f>
        <v>0</v>
      </c>
      <c r="H219" s="497"/>
      <c r="I219" s="1146" t="s">
        <v>54</v>
      </c>
      <c r="J219" s="1147"/>
      <c r="K219" s="1160">
        <f>K218-O218</f>
        <v>0</v>
      </c>
      <c r="L219" s="1161"/>
      <c r="M219" s="1103" t="s">
        <v>56</v>
      </c>
      <c r="N219" s="1104"/>
      <c r="O219" s="537">
        <f>個表B!C111</f>
        <v>0</v>
      </c>
    </row>
    <row r="220" spans="1:16" ht="20.149999999999999" customHeight="1">
      <c r="A220" s="1093" t="s">
        <v>55</v>
      </c>
      <c r="B220" s="1094"/>
      <c r="C220" s="1094"/>
      <c r="D220" s="1094"/>
      <c r="E220" s="1097" t="str">
        <f>IF(C219*G219=0,"",C219*G219)</f>
        <v/>
      </c>
      <c r="F220" s="1097"/>
      <c r="G220" s="1098"/>
      <c r="H220" s="497"/>
      <c r="I220" s="1093" t="s">
        <v>55</v>
      </c>
      <c r="J220" s="1094"/>
      <c r="K220" s="1094"/>
      <c r="L220" s="1094"/>
      <c r="M220" s="1097" t="str">
        <f>IF(K219*O219=0,"",K219*O219)</f>
        <v/>
      </c>
      <c r="N220" s="1097"/>
      <c r="O220" s="1098"/>
    </row>
    <row r="221" spans="1:16" ht="20.149999999999999" customHeight="1">
      <c r="A221" s="1128" t="s">
        <v>57</v>
      </c>
      <c r="B221" s="1129"/>
      <c r="C221" s="1130">
        <f>IF(G219="","",SUM(F225:F234))</f>
        <v>0</v>
      </c>
      <c r="D221" s="1131"/>
      <c r="E221" s="1132" t="s">
        <v>58</v>
      </c>
      <c r="F221" s="1133"/>
      <c r="G221" s="499" t="str">
        <f>IF(E220="","",C221/E220)</f>
        <v/>
      </c>
      <c r="H221" s="497"/>
      <c r="I221" s="1128" t="s">
        <v>57</v>
      </c>
      <c r="J221" s="1129"/>
      <c r="K221" s="1130">
        <f>IF(O219="","",SUM(N225:N234))</f>
        <v>0</v>
      </c>
      <c r="L221" s="1131"/>
      <c r="M221" s="1132" t="s">
        <v>58</v>
      </c>
      <c r="N221" s="1133"/>
      <c r="O221" s="499" t="str">
        <f>IF(M220="","",K221/M220)</f>
        <v/>
      </c>
    </row>
    <row r="222" spans="1:16" ht="20.149999999999999" customHeight="1">
      <c r="A222" s="1125" t="s">
        <v>524</v>
      </c>
      <c r="B222" s="1126"/>
      <c r="C222" s="1134">
        <f>IF(G219="","",SUM(F225:F237))</f>
        <v>0</v>
      </c>
      <c r="D222" s="1135"/>
      <c r="E222" s="1136" t="s">
        <v>525</v>
      </c>
      <c r="F222" s="1137"/>
      <c r="G222" s="500" t="str">
        <f>IF(E220="","",C222/E220)</f>
        <v/>
      </c>
      <c r="H222" s="497"/>
      <c r="I222" s="1125" t="s">
        <v>524</v>
      </c>
      <c r="J222" s="1126"/>
      <c r="K222" s="1134">
        <f>IF(O219="","",SUM(N225:N237))</f>
        <v>0</v>
      </c>
      <c r="L222" s="1135"/>
      <c r="M222" s="1136" t="s">
        <v>525</v>
      </c>
      <c r="N222" s="1137"/>
      <c r="O222" s="500" t="str">
        <f>IF(M220="","",K222/M220)</f>
        <v/>
      </c>
    </row>
    <row r="223" spans="1:16" ht="20.149999999999999" customHeight="1">
      <c r="A223" s="1116" t="s">
        <v>378</v>
      </c>
      <c r="B223" s="1117"/>
      <c r="C223" s="1117"/>
      <c r="D223" s="1117"/>
      <c r="E223" s="1117"/>
      <c r="F223" s="1117"/>
      <c r="G223" s="1118"/>
      <c r="H223" s="497"/>
      <c r="I223" s="1116" t="s">
        <v>378</v>
      </c>
      <c r="J223" s="1117"/>
      <c r="K223" s="1117"/>
      <c r="L223" s="1117"/>
      <c r="M223" s="1117"/>
      <c r="N223" s="1117"/>
      <c r="O223" s="1118"/>
    </row>
    <row r="224" spans="1:16" ht="20.149999999999999" customHeight="1">
      <c r="A224" s="1128" t="s">
        <v>59</v>
      </c>
      <c r="B224" s="1129"/>
      <c r="C224" s="1129"/>
      <c r="D224" s="498" t="s">
        <v>388</v>
      </c>
      <c r="E224" s="498" t="s">
        <v>46</v>
      </c>
      <c r="F224" s="498" t="s">
        <v>60</v>
      </c>
      <c r="G224" s="501" t="s">
        <v>61</v>
      </c>
      <c r="H224" s="497"/>
      <c r="I224" s="1128" t="s">
        <v>59</v>
      </c>
      <c r="J224" s="1129"/>
      <c r="K224" s="1129"/>
      <c r="L224" s="498" t="s">
        <v>388</v>
      </c>
      <c r="M224" s="498" t="s">
        <v>46</v>
      </c>
      <c r="N224" s="498" t="s">
        <v>60</v>
      </c>
      <c r="O224" s="501" t="s">
        <v>61</v>
      </c>
    </row>
    <row r="225" spans="1:16" ht="20.149999999999999" customHeight="1">
      <c r="A225" s="1138"/>
      <c r="B225" s="1139"/>
      <c r="C225" s="1139"/>
      <c r="D225" s="80"/>
      <c r="E225" s="502" t="s">
        <v>46</v>
      </c>
      <c r="F225" s="81"/>
      <c r="G225" s="503">
        <f>D225*F225</f>
        <v>0</v>
      </c>
      <c r="H225" s="497"/>
      <c r="I225" s="1138"/>
      <c r="J225" s="1139"/>
      <c r="K225" s="1139"/>
      <c r="L225" s="80"/>
      <c r="M225" s="502" t="s">
        <v>46</v>
      </c>
      <c r="N225" s="81"/>
      <c r="O225" s="503">
        <f>L225*N225</f>
        <v>0</v>
      </c>
    </row>
    <row r="226" spans="1:16" ht="20.149999999999999" customHeight="1">
      <c r="A226" s="1119"/>
      <c r="B226" s="1120"/>
      <c r="C226" s="1120"/>
      <c r="D226" s="82"/>
      <c r="E226" s="504" t="s">
        <v>46</v>
      </c>
      <c r="F226" s="82"/>
      <c r="G226" s="505">
        <f t="shared" ref="G226:G234" si="16">D226*F226</f>
        <v>0</v>
      </c>
      <c r="H226" s="497"/>
      <c r="I226" s="1119"/>
      <c r="J226" s="1120"/>
      <c r="K226" s="1120"/>
      <c r="L226" s="82"/>
      <c r="M226" s="504" t="s">
        <v>46</v>
      </c>
      <c r="N226" s="82"/>
      <c r="O226" s="505">
        <f t="shared" ref="O226:O234" si="17">L226*N226</f>
        <v>0</v>
      </c>
    </row>
    <row r="227" spans="1:16" ht="20.149999999999999" customHeight="1">
      <c r="A227" s="1119"/>
      <c r="B227" s="1120"/>
      <c r="C227" s="1120"/>
      <c r="D227" s="82"/>
      <c r="E227" s="504" t="s">
        <v>46</v>
      </c>
      <c r="F227" s="82"/>
      <c r="G227" s="505">
        <f t="shared" si="16"/>
        <v>0</v>
      </c>
      <c r="H227" s="497"/>
      <c r="I227" s="1119"/>
      <c r="J227" s="1120"/>
      <c r="K227" s="1120"/>
      <c r="L227" s="82"/>
      <c r="M227" s="504" t="s">
        <v>46</v>
      </c>
      <c r="N227" s="82"/>
      <c r="O227" s="505">
        <f t="shared" si="17"/>
        <v>0</v>
      </c>
    </row>
    <row r="228" spans="1:16" ht="20.149999999999999" customHeight="1">
      <c r="A228" s="1119"/>
      <c r="B228" s="1120"/>
      <c r="C228" s="1120"/>
      <c r="D228" s="82"/>
      <c r="E228" s="504" t="s">
        <v>46</v>
      </c>
      <c r="F228" s="82"/>
      <c r="G228" s="505">
        <f t="shared" si="16"/>
        <v>0</v>
      </c>
      <c r="H228" s="497"/>
      <c r="I228" s="1119"/>
      <c r="J228" s="1120"/>
      <c r="K228" s="1120"/>
      <c r="L228" s="82"/>
      <c r="M228" s="504" t="s">
        <v>46</v>
      </c>
      <c r="N228" s="82"/>
      <c r="O228" s="505">
        <f t="shared" si="17"/>
        <v>0</v>
      </c>
    </row>
    <row r="229" spans="1:16" ht="20.149999999999999" customHeight="1">
      <c r="A229" s="1119"/>
      <c r="B229" s="1120"/>
      <c r="C229" s="1120"/>
      <c r="D229" s="82"/>
      <c r="E229" s="504" t="s">
        <v>46</v>
      </c>
      <c r="F229" s="82"/>
      <c r="G229" s="505">
        <f t="shared" si="16"/>
        <v>0</v>
      </c>
      <c r="H229" s="497"/>
      <c r="I229" s="1119"/>
      <c r="J229" s="1120"/>
      <c r="K229" s="1120"/>
      <c r="L229" s="82"/>
      <c r="M229" s="504" t="s">
        <v>46</v>
      </c>
      <c r="N229" s="82"/>
      <c r="O229" s="505">
        <f t="shared" si="17"/>
        <v>0</v>
      </c>
    </row>
    <row r="230" spans="1:16" ht="20.149999999999999" customHeight="1">
      <c r="A230" s="1119"/>
      <c r="B230" s="1120"/>
      <c r="C230" s="1120"/>
      <c r="D230" s="82"/>
      <c r="E230" s="504" t="s">
        <v>46</v>
      </c>
      <c r="F230" s="82"/>
      <c r="G230" s="505">
        <f t="shared" si="16"/>
        <v>0</v>
      </c>
      <c r="H230" s="497"/>
      <c r="I230" s="1119"/>
      <c r="J230" s="1120"/>
      <c r="K230" s="1120"/>
      <c r="L230" s="82"/>
      <c r="M230" s="504" t="s">
        <v>46</v>
      </c>
      <c r="N230" s="82"/>
      <c r="O230" s="505">
        <f t="shared" si="17"/>
        <v>0</v>
      </c>
    </row>
    <row r="231" spans="1:16" ht="20.149999999999999" customHeight="1">
      <c r="A231" s="1119"/>
      <c r="B231" s="1120"/>
      <c r="C231" s="1120"/>
      <c r="D231" s="82"/>
      <c r="E231" s="504" t="s">
        <v>46</v>
      </c>
      <c r="F231" s="82"/>
      <c r="G231" s="505">
        <f t="shared" si="16"/>
        <v>0</v>
      </c>
      <c r="H231" s="497"/>
      <c r="I231" s="1119"/>
      <c r="J231" s="1120"/>
      <c r="K231" s="1120"/>
      <c r="L231" s="82"/>
      <c r="M231" s="504" t="s">
        <v>46</v>
      </c>
      <c r="N231" s="82"/>
      <c r="O231" s="505">
        <f t="shared" si="17"/>
        <v>0</v>
      </c>
    </row>
    <row r="232" spans="1:16" ht="20.149999999999999" customHeight="1">
      <c r="A232" s="1119"/>
      <c r="B232" s="1120"/>
      <c r="C232" s="1120"/>
      <c r="D232" s="82"/>
      <c r="E232" s="504" t="s">
        <v>46</v>
      </c>
      <c r="F232" s="82"/>
      <c r="G232" s="505">
        <f t="shared" si="16"/>
        <v>0</v>
      </c>
      <c r="H232" s="497"/>
      <c r="I232" s="1119"/>
      <c r="J232" s="1120"/>
      <c r="K232" s="1120"/>
      <c r="L232" s="82"/>
      <c r="M232" s="504" t="s">
        <v>46</v>
      </c>
      <c r="N232" s="82"/>
      <c r="O232" s="505">
        <f t="shared" si="17"/>
        <v>0</v>
      </c>
    </row>
    <row r="233" spans="1:16" ht="20.149999999999999" customHeight="1">
      <c r="A233" s="1119"/>
      <c r="B233" s="1120"/>
      <c r="C233" s="1120"/>
      <c r="D233" s="82"/>
      <c r="E233" s="504" t="s">
        <v>46</v>
      </c>
      <c r="F233" s="82"/>
      <c r="G233" s="505">
        <f t="shared" si="16"/>
        <v>0</v>
      </c>
      <c r="H233" s="497"/>
      <c r="I233" s="1119"/>
      <c r="J233" s="1120"/>
      <c r="K233" s="1120"/>
      <c r="L233" s="82"/>
      <c r="M233" s="504" t="s">
        <v>46</v>
      </c>
      <c r="N233" s="82"/>
      <c r="O233" s="505">
        <f t="shared" si="17"/>
        <v>0</v>
      </c>
    </row>
    <row r="234" spans="1:16" ht="20.149999999999999" customHeight="1">
      <c r="A234" s="1119"/>
      <c r="B234" s="1120"/>
      <c r="C234" s="1120"/>
      <c r="D234" s="82"/>
      <c r="E234" s="504" t="s">
        <v>46</v>
      </c>
      <c r="F234" s="82"/>
      <c r="G234" s="505">
        <f t="shared" si="16"/>
        <v>0</v>
      </c>
      <c r="H234" s="497"/>
      <c r="I234" s="1119"/>
      <c r="J234" s="1120"/>
      <c r="K234" s="1120"/>
      <c r="L234" s="82"/>
      <c r="M234" s="504" t="s">
        <v>46</v>
      </c>
      <c r="N234" s="82"/>
      <c r="O234" s="505">
        <f t="shared" si="17"/>
        <v>0</v>
      </c>
    </row>
    <row r="235" spans="1:16" s="536" customFormat="1" ht="20.149999999999999" customHeight="1">
      <c r="A235" s="1113" t="s">
        <v>519</v>
      </c>
      <c r="B235" s="1114"/>
      <c r="C235" s="1115" t="s">
        <v>534</v>
      </c>
      <c r="D235" s="1115"/>
      <c r="E235" s="1115" t="s">
        <v>535</v>
      </c>
      <c r="F235" s="1115"/>
      <c r="G235" s="535" t="s">
        <v>536</v>
      </c>
      <c r="H235" s="497"/>
      <c r="I235" s="1113" t="s">
        <v>519</v>
      </c>
      <c r="J235" s="1114"/>
      <c r="K235" s="1115" t="s">
        <v>534</v>
      </c>
      <c r="L235" s="1115"/>
      <c r="M235" s="1115" t="s">
        <v>535</v>
      </c>
      <c r="N235" s="1115"/>
      <c r="O235" s="535" t="s">
        <v>536</v>
      </c>
      <c r="P235" s="276"/>
    </row>
    <row r="236" spans="1:16" s="536" customFormat="1" ht="20.149999999999999" customHeight="1">
      <c r="A236" s="1140" t="s">
        <v>520</v>
      </c>
      <c r="B236" s="1141"/>
      <c r="C236" s="1142"/>
      <c r="D236" s="1142"/>
      <c r="E236" s="1099"/>
      <c r="F236" s="1100"/>
      <c r="G236" s="544"/>
      <c r="H236" s="497"/>
      <c r="I236" s="1140" t="s">
        <v>520</v>
      </c>
      <c r="J236" s="1141"/>
      <c r="K236" s="1142"/>
      <c r="L236" s="1142"/>
      <c r="M236" s="1099"/>
      <c r="N236" s="1100"/>
      <c r="O236" s="544"/>
      <c r="P236" s="276"/>
    </row>
    <row r="237" spans="1:16" ht="20.149999999999999" customHeight="1">
      <c r="A237" s="1105" t="s">
        <v>62</v>
      </c>
      <c r="B237" s="1106"/>
      <c r="C237" s="1107"/>
      <c r="D237" s="506"/>
      <c r="E237" s="507" t="s">
        <v>46</v>
      </c>
      <c r="F237" s="1101"/>
      <c r="G237" s="1102"/>
      <c r="H237" s="497"/>
      <c r="I237" s="1105" t="s">
        <v>62</v>
      </c>
      <c r="J237" s="1106"/>
      <c r="K237" s="1107"/>
      <c r="L237" s="506"/>
      <c r="M237" s="507" t="s">
        <v>46</v>
      </c>
      <c r="N237" s="1101"/>
      <c r="O237" s="1102"/>
    </row>
    <row r="238" spans="1:16" ht="20.149999999999999" customHeight="1">
      <c r="A238" s="1108" t="s">
        <v>63</v>
      </c>
      <c r="B238" s="1109"/>
      <c r="C238" s="1109"/>
      <c r="D238" s="1109"/>
      <c r="E238" s="1109"/>
      <c r="F238" s="1110"/>
      <c r="G238" s="508">
        <f>SUM(G225:G234)</f>
        <v>0</v>
      </c>
      <c r="H238" s="497"/>
      <c r="I238" s="1108" t="s">
        <v>63</v>
      </c>
      <c r="J238" s="1109"/>
      <c r="K238" s="1109"/>
      <c r="L238" s="1109"/>
      <c r="M238" s="1109"/>
      <c r="N238" s="1110"/>
      <c r="O238" s="508">
        <f>SUM(O225:O234)</f>
        <v>0</v>
      </c>
    </row>
    <row r="239" spans="1:16" ht="20.149999999999999" customHeight="1">
      <c r="A239" s="1111" t="s">
        <v>346</v>
      </c>
      <c r="B239" s="1112"/>
      <c r="C239" s="1112"/>
      <c r="D239" s="1112"/>
      <c r="E239" s="1112"/>
      <c r="F239" s="1112"/>
      <c r="G239" s="83"/>
      <c r="H239" s="497"/>
      <c r="I239" s="1111" t="s">
        <v>346</v>
      </c>
      <c r="J239" s="1112"/>
      <c r="K239" s="1112"/>
      <c r="L239" s="1112"/>
      <c r="M239" s="1112"/>
      <c r="N239" s="1112"/>
      <c r="O239" s="83"/>
    </row>
    <row r="240" spans="1:16" ht="20.149999999999999" customHeight="1">
      <c r="A240" s="1128" t="s">
        <v>43</v>
      </c>
      <c r="B240" s="1129"/>
      <c r="C240" s="1129"/>
      <c r="D240" s="1129"/>
      <c r="E240" s="1129"/>
      <c r="F240" s="1129"/>
      <c r="G240" s="508">
        <f>G238+G239</f>
        <v>0</v>
      </c>
      <c r="H240" s="497"/>
      <c r="I240" s="1128" t="s">
        <v>43</v>
      </c>
      <c r="J240" s="1129"/>
      <c r="K240" s="1129"/>
      <c r="L240" s="1129"/>
      <c r="M240" s="1129"/>
      <c r="N240" s="1129"/>
      <c r="O240" s="508">
        <f>O238+O239</f>
        <v>0</v>
      </c>
    </row>
    <row r="241" spans="1:16" ht="20.149999999999999" customHeight="1">
      <c r="A241" s="496">
        <v>19</v>
      </c>
      <c r="B241" s="496"/>
      <c r="C241" s="496"/>
      <c r="D241" s="496"/>
      <c r="E241" s="496"/>
      <c r="F241" s="496"/>
      <c r="G241" s="496"/>
      <c r="H241" s="496"/>
      <c r="I241" s="276">
        <v>20</v>
      </c>
      <c r="J241" s="496"/>
      <c r="K241" s="496"/>
      <c r="L241" s="496"/>
      <c r="M241" s="496"/>
      <c r="N241" s="496"/>
      <c r="O241" s="496"/>
    </row>
    <row r="242" spans="1:16" s="279" customFormat="1" ht="30" customHeight="1">
      <c r="A242" s="1121" t="s">
        <v>339</v>
      </c>
      <c r="B242" s="1122"/>
      <c r="C242" s="1152">
        <f>個表B!B113</f>
        <v>0</v>
      </c>
      <c r="D242" s="1153"/>
      <c r="E242" s="1150" t="s">
        <v>333</v>
      </c>
      <c r="F242" s="1151"/>
      <c r="G242" s="512">
        <f>個表B!B114</f>
        <v>0</v>
      </c>
      <c r="H242" s="513"/>
      <c r="I242" s="1121" t="s">
        <v>339</v>
      </c>
      <c r="J242" s="1122"/>
      <c r="K242" s="1152">
        <f>個表B!B118</f>
        <v>0</v>
      </c>
      <c r="L242" s="1153"/>
      <c r="M242" s="1150" t="s">
        <v>333</v>
      </c>
      <c r="N242" s="1151"/>
      <c r="O242" s="512">
        <f>個表B!B119</f>
        <v>0</v>
      </c>
      <c r="P242" s="280"/>
    </row>
    <row r="243" spans="1:16" s="279" customFormat="1" ht="30" customHeight="1">
      <c r="A243" s="1123" t="s">
        <v>344</v>
      </c>
      <c r="B243" s="1124"/>
      <c r="C243" s="1143" t="str">
        <f>IF(個表B!B116="","",個表B!B116)</f>
        <v/>
      </c>
      <c r="D243" s="1144"/>
      <c r="E243" s="1123" t="s">
        <v>51</v>
      </c>
      <c r="F243" s="1145"/>
      <c r="G243" s="514">
        <f>個表B!B115</f>
        <v>0</v>
      </c>
      <c r="H243" s="513"/>
      <c r="I243" s="1123" t="s">
        <v>344</v>
      </c>
      <c r="J243" s="1124"/>
      <c r="K243" s="1143" t="str">
        <f>IF(個表B!B121="","",個表B!B121)</f>
        <v/>
      </c>
      <c r="L243" s="1144"/>
      <c r="M243" s="1123" t="s">
        <v>51</v>
      </c>
      <c r="N243" s="1145"/>
      <c r="O243" s="514">
        <f>個表B!B120</f>
        <v>0</v>
      </c>
      <c r="P243" s="280"/>
    </row>
    <row r="244" spans="1:16" s="279" customFormat="1" ht="20.149999999999999" customHeight="1">
      <c r="A244" s="1125" t="s">
        <v>52</v>
      </c>
      <c r="B244" s="1126"/>
      <c r="C244" s="1127"/>
      <c r="D244" s="1127"/>
      <c r="E244" s="1108" t="s">
        <v>53</v>
      </c>
      <c r="F244" s="1110"/>
      <c r="G244" s="597"/>
      <c r="H244" s="513"/>
      <c r="I244" s="1125" t="s">
        <v>52</v>
      </c>
      <c r="J244" s="1126"/>
      <c r="K244" s="1127"/>
      <c r="L244" s="1127"/>
      <c r="M244" s="1108" t="s">
        <v>53</v>
      </c>
      <c r="N244" s="1110"/>
      <c r="O244" s="597"/>
      <c r="P244" s="280"/>
    </row>
    <row r="245" spans="1:16" ht="20.149999999999999" customHeight="1">
      <c r="A245" s="1146" t="s">
        <v>54</v>
      </c>
      <c r="B245" s="1147"/>
      <c r="C245" s="1160">
        <f>C244-G244</f>
        <v>0</v>
      </c>
      <c r="D245" s="1161"/>
      <c r="E245" s="1103" t="s">
        <v>56</v>
      </c>
      <c r="F245" s="1104"/>
      <c r="G245" s="537">
        <f>個表B!C116</f>
        <v>0</v>
      </c>
      <c r="H245" s="497"/>
      <c r="I245" s="1146" t="s">
        <v>54</v>
      </c>
      <c r="J245" s="1147"/>
      <c r="K245" s="1160">
        <f>K244-O244</f>
        <v>0</v>
      </c>
      <c r="L245" s="1161"/>
      <c r="M245" s="1103" t="s">
        <v>56</v>
      </c>
      <c r="N245" s="1104"/>
      <c r="O245" s="537">
        <f>個表B!C121</f>
        <v>0</v>
      </c>
    </row>
    <row r="246" spans="1:16" ht="20.149999999999999" customHeight="1">
      <c r="A246" s="1093" t="s">
        <v>55</v>
      </c>
      <c r="B246" s="1094"/>
      <c r="C246" s="1094"/>
      <c r="D246" s="1094"/>
      <c r="E246" s="1097" t="str">
        <f>IF(C245*G245=0,"",C245*G245)</f>
        <v/>
      </c>
      <c r="F246" s="1097"/>
      <c r="G246" s="1098"/>
      <c r="H246" s="497"/>
      <c r="I246" s="1093" t="s">
        <v>55</v>
      </c>
      <c r="J246" s="1094"/>
      <c r="K246" s="1094"/>
      <c r="L246" s="1094"/>
      <c r="M246" s="1097" t="str">
        <f>IF(K245*O245=0,"",K245*O245)</f>
        <v/>
      </c>
      <c r="N246" s="1097"/>
      <c r="O246" s="1098"/>
    </row>
    <row r="247" spans="1:16" ht="20.149999999999999" customHeight="1">
      <c r="A247" s="1128" t="s">
        <v>57</v>
      </c>
      <c r="B247" s="1129"/>
      <c r="C247" s="1130">
        <f>IF(G245="","",SUM(F251:F260))</f>
        <v>0</v>
      </c>
      <c r="D247" s="1131"/>
      <c r="E247" s="1132" t="s">
        <v>58</v>
      </c>
      <c r="F247" s="1133"/>
      <c r="G247" s="499" t="str">
        <f>IF(E246="","",C247/E246)</f>
        <v/>
      </c>
      <c r="H247" s="497"/>
      <c r="I247" s="1128" t="s">
        <v>57</v>
      </c>
      <c r="J247" s="1129"/>
      <c r="K247" s="1130">
        <f>IF(O245="","",SUM(N251:N260))</f>
        <v>0</v>
      </c>
      <c r="L247" s="1131"/>
      <c r="M247" s="1132" t="s">
        <v>58</v>
      </c>
      <c r="N247" s="1133"/>
      <c r="O247" s="499" t="str">
        <f>IF(M246="","",K247/M246)</f>
        <v/>
      </c>
    </row>
    <row r="248" spans="1:16" ht="20.149999999999999" customHeight="1">
      <c r="A248" s="1125" t="s">
        <v>524</v>
      </c>
      <c r="B248" s="1126"/>
      <c r="C248" s="1134">
        <f>IF(G245="","",SUM(F251:F263))</f>
        <v>0</v>
      </c>
      <c r="D248" s="1135"/>
      <c r="E248" s="1136" t="s">
        <v>525</v>
      </c>
      <c r="F248" s="1137"/>
      <c r="G248" s="500" t="str">
        <f>IF(E246="","",C248/E246)</f>
        <v/>
      </c>
      <c r="H248" s="497"/>
      <c r="I248" s="1125" t="s">
        <v>524</v>
      </c>
      <c r="J248" s="1126"/>
      <c r="K248" s="1134">
        <f>IF(O245="","",SUM(N251:N263))</f>
        <v>0</v>
      </c>
      <c r="L248" s="1135"/>
      <c r="M248" s="1136" t="s">
        <v>525</v>
      </c>
      <c r="N248" s="1137"/>
      <c r="O248" s="500" t="str">
        <f>IF(M246="","",K248/M246)</f>
        <v/>
      </c>
    </row>
    <row r="249" spans="1:16" ht="20.149999999999999" customHeight="1">
      <c r="A249" s="1116" t="s">
        <v>378</v>
      </c>
      <c r="B249" s="1117"/>
      <c r="C249" s="1117"/>
      <c r="D249" s="1117"/>
      <c r="E249" s="1117"/>
      <c r="F249" s="1117"/>
      <c r="G249" s="1118"/>
      <c r="H249" s="497"/>
      <c r="I249" s="1116" t="s">
        <v>378</v>
      </c>
      <c r="J249" s="1117"/>
      <c r="K249" s="1117"/>
      <c r="L249" s="1117"/>
      <c r="M249" s="1117"/>
      <c r="N249" s="1117"/>
      <c r="O249" s="1118"/>
    </row>
    <row r="250" spans="1:16" ht="20.149999999999999" customHeight="1">
      <c r="A250" s="1128" t="s">
        <v>59</v>
      </c>
      <c r="B250" s="1129"/>
      <c r="C250" s="1129"/>
      <c r="D250" s="498" t="s">
        <v>388</v>
      </c>
      <c r="E250" s="498" t="s">
        <v>46</v>
      </c>
      <c r="F250" s="498" t="s">
        <v>60</v>
      </c>
      <c r="G250" s="501" t="s">
        <v>61</v>
      </c>
      <c r="H250" s="497"/>
      <c r="I250" s="1128" t="s">
        <v>59</v>
      </c>
      <c r="J250" s="1129"/>
      <c r="K250" s="1129"/>
      <c r="L250" s="498" t="s">
        <v>388</v>
      </c>
      <c r="M250" s="498" t="s">
        <v>46</v>
      </c>
      <c r="N250" s="498" t="s">
        <v>60</v>
      </c>
      <c r="O250" s="501" t="s">
        <v>61</v>
      </c>
    </row>
    <row r="251" spans="1:16" ht="20.149999999999999" customHeight="1">
      <c r="A251" s="1138"/>
      <c r="B251" s="1139"/>
      <c r="C251" s="1139"/>
      <c r="D251" s="80"/>
      <c r="E251" s="502" t="s">
        <v>46</v>
      </c>
      <c r="F251" s="81"/>
      <c r="G251" s="503">
        <f>D251*F251</f>
        <v>0</v>
      </c>
      <c r="H251" s="497"/>
      <c r="I251" s="1138"/>
      <c r="J251" s="1139"/>
      <c r="K251" s="1139"/>
      <c r="L251" s="80"/>
      <c r="M251" s="502" t="s">
        <v>46</v>
      </c>
      <c r="N251" s="81"/>
      <c r="O251" s="503">
        <f>L251*N251</f>
        <v>0</v>
      </c>
    </row>
    <row r="252" spans="1:16" ht="20.149999999999999" customHeight="1">
      <c r="A252" s="1119"/>
      <c r="B252" s="1120"/>
      <c r="C252" s="1120"/>
      <c r="D252" s="82"/>
      <c r="E252" s="504" t="s">
        <v>46</v>
      </c>
      <c r="F252" s="82"/>
      <c r="G252" s="505">
        <f t="shared" ref="G252:G260" si="18">D252*F252</f>
        <v>0</v>
      </c>
      <c r="H252" s="497"/>
      <c r="I252" s="1119"/>
      <c r="J252" s="1120"/>
      <c r="K252" s="1120"/>
      <c r="L252" s="82"/>
      <c r="M252" s="504" t="s">
        <v>46</v>
      </c>
      <c r="N252" s="82"/>
      <c r="O252" s="505">
        <f t="shared" ref="O252:O260" si="19">L252*N252</f>
        <v>0</v>
      </c>
    </row>
    <row r="253" spans="1:16" ht="20.149999999999999" customHeight="1">
      <c r="A253" s="1119"/>
      <c r="B253" s="1120"/>
      <c r="C253" s="1120"/>
      <c r="D253" s="82"/>
      <c r="E253" s="504" t="s">
        <v>46</v>
      </c>
      <c r="F253" s="82"/>
      <c r="G253" s="505">
        <f t="shared" si="18"/>
        <v>0</v>
      </c>
      <c r="H253" s="497"/>
      <c r="I253" s="1119"/>
      <c r="J253" s="1120"/>
      <c r="K253" s="1120"/>
      <c r="L253" s="82"/>
      <c r="M253" s="504" t="s">
        <v>46</v>
      </c>
      <c r="N253" s="82"/>
      <c r="O253" s="505">
        <f t="shared" si="19"/>
        <v>0</v>
      </c>
    </row>
    <row r="254" spans="1:16" ht="20.149999999999999" customHeight="1">
      <c r="A254" s="1119"/>
      <c r="B254" s="1120"/>
      <c r="C254" s="1120"/>
      <c r="D254" s="82"/>
      <c r="E254" s="504" t="s">
        <v>46</v>
      </c>
      <c r="F254" s="82"/>
      <c r="G254" s="505">
        <f t="shared" si="18"/>
        <v>0</v>
      </c>
      <c r="H254" s="497"/>
      <c r="I254" s="1119"/>
      <c r="J254" s="1120"/>
      <c r="K254" s="1120"/>
      <c r="L254" s="82"/>
      <c r="M254" s="504" t="s">
        <v>46</v>
      </c>
      <c r="N254" s="82"/>
      <c r="O254" s="505">
        <f t="shared" si="19"/>
        <v>0</v>
      </c>
    </row>
    <row r="255" spans="1:16" ht="20.149999999999999" customHeight="1">
      <c r="A255" s="1119"/>
      <c r="B255" s="1120"/>
      <c r="C255" s="1120"/>
      <c r="D255" s="82"/>
      <c r="E255" s="504" t="s">
        <v>46</v>
      </c>
      <c r="F255" s="82"/>
      <c r="G255" s="505">
        <f t="shared" si="18"/>
        <v>0</v>
      </c>
      <c r="H255" s="497"/>
      <c r="I255" s="1119"/>
      <c r="J255" s="1120"/>
      <c r="K255" s="1120"/>
      <c r="L255" s="82"/>
      <c r="M255" s="504" t="s">
        <v>46</v>
      </c>
      <c r="N255" s="82"/>
      <c r="O255" s="505">
        <f t="shared" si="19"/>
        <v>0</v>
      </c>
    </row>
    <row r="256" spans="1:16" ht="20.149999999999999" customHeight="1">
      <c r="A256" s="1119"/>
      <c r="B256" s="1120"/>
      <c r="C256" s="1120"/>
      <c r="D256" s="82"/>
      <c r="E256" s="504" t="s">
        <v>46</v>
      </c>
      <c r="F256" s="82"/>
      <c r="G256" s="505">
        <f t="shared" si="18"/>
        <v>0</v>
      </c>
      <c r="H256" s="497"/>
      <c r="I256" s="1119"/>
      <c r="J256" s="1120"/>
      <c r="K256" s="1120"/>
      <c r="L256" s="82"/>
      <c r="M256" s="504" t="s">
        <v>46</v>
      </c>
      <c r="N256" s="82"/>
      <c r="O256" s="505">
        <f t="shared" si="19"/>
        <v>0</v>
      </c>
    </row>
    <row r="257" spans="1:16" ht="20.149999999999999" customHeight="1">
      <c r="A257" s="1119"/>
      <c r="B257" s="1120"/>
      <c r="C257" s="1120"/>
      <c r="D257" s="82"/>
      <c r="E257" s="504" t="s">
        <v>46</v>
      </c>
      <c r="F257" s="82"/>
      <c r="G257" s="505">
        <f t="shared" si="18"/>
        <v>0</v>
      </c>
      <c r="H257" s="497"/>
      <c r="I257" s="1119"/>
      <c r="J257" s="1120"/>
      <c r="K257" s="1120"/>
      <c r="L257" s="82"/>
      <c r="M257" s="504" t="s">
        <v>46</v>
      </c>
      <c r="N257" s="82"/>
      <c r="O257" s="505">
        <f t="shared" si="19"/>
        <v>0</v>
      </c>
    </row>
    <row r="258" spans="1:16" ht="20.149999999999999" customHeight="1">
      <c r="A258" s="1119"/>
      <c r="B258" s="1120"/>
      <c r="C258" s="1120"/>
      <c r="D258" s="82"/>
      <c r="E258" s="504" t="s">
        <v>46</v>
      </c>
      <c r="F258" s="82"/>
      <c r="G258" s="505">
        <f t="shared" si="18"/>
        <v>0</v>
      </c>
      <c r="H258" s="497"/>
      <c r="I258" s="1119"/>
      <c r="J258" s="1120"/>
      <c r="K258" s="1120"/>
      <c r="L258" s="82"/>
      <c r="M258" s="504" t="s">
        <v>46</v>
      </c>
      <c r="N258" s="82"/>
      <c r="O258" s="505">
        <f t="shared" si="19"/>
        <v>0</v>
      </c>
    </row>
    <row r="259" spans="1:16" ht="20.149999999999999" customHeight="1">
      <c r="A259" s="1119"/>
      <c r="B259" s="1120"/>
      <c r="C259" s="1120"/>
      <c r="D259" s="82"/>
      <c r="E259" s="504" t="s">
        <v>46</v>
      </c>
      <c r="F259" s="82"/>
      <c r="G259" s="505">
        <f t="shared" si="18"/>
        <v>0</v>
      </c>
      <c r="H259" s="497"/>
      <c r="I259" s="1119"/>
      <c r="J259" s="1120"/>
      <c r="K259" s="1120"/>
      <c r="L259" s="82"/>
      <c r="M259" s="504" t="s">
        <v>46</v>
      </c>
      <c r="N259" s="82"/>
      <c r="O259" s="505">
        <f t="shared" si="19"/>
        <v>0</v>
      </c>
    </row>
    <row r="260" spans="1:16" ht="20.149999999999999" customHeight="1">
      <c r="A260" s="1119"/>
      <c r="B260" s="1120"/>
      <c r="C260" s="1120"/>
      <c r="D260" s="82"/>
      <c r="E260" s="504" t="s">
        <v>46</v>
      </c>
      <c r="F260" s="82"/>
      <c r="G260" s="505">
        <f t="shared" si="18"/>
        <v>0</v>
      </c>
      <c r="H260" s="497"/>
      <c r="I260" s="1119"/>
      <c r="J260" s="1120"/>
      <c r="K260" s="1120"/>
      <c r="L260" s="82"/>
      <c r="M260" s="504" t="s">
        <v>46</v>
      </c>
      <c r="N260" s="82"/>
      <c r="O260" s="505">
        <f t="shared" si="19"/>
        <v>0</v>
      </c>
    </row>
    <row r="261" spans="1:16" s="536" customFormat="1" ht="20.149999999999999" customHeight="1">
      <c r="A261" s="1113" t="s">
        <v>519</v>
      </c>
      <c r="B261" s="1114"/>
      <c r="C261" s="1115" t="s">
        <v>534</v>
      </c>
      <c r="D261" s="1115"/>
      <c r="E261" s="1115" t="s">
        <v>535</v>
      </c>
      <c r="F261" s="1115"/>
      <c r="G261" s="535" t="s">
        <v>536</v>
      </c>
      <c r="H261" s="497"/>
      <c r="I261" s="1113" t="s">
        <v>519</v>
      </c>
      <c r="J261" s="1114"/>
      <c r="K261" s="1115" t="s">
        <v>534</v>
      </c>
      <c r="L261" s="1115"/>
      <c r="M261" s="1115" t="s">
        <v>535</v>
      </c>
      <c r="N261" s="1115"/>
      <c r="O261" s="535" t="s">
        <v>536</v>
      </c>
      <c r="P261" s="276"/>
    </row>
    <row r="262" spans="1:16" s="536" customFormat="1" ht="20.149999999999999" customHeight="1">
      <c r="A262" s="1140" t="s">
        <v>520</v>
      </c>
      <c r="B262" s="1141"/>
      <c r="C262" s="1142"/>
      <c r="D262" s="1142"/>
      <c r="E262" s="1099"/>
      <c r="F262" s="1100"/>
      <c r="G262" s="544"/>
      <c r="H262" s="497"/>
      <c r="I262" s="1140" t="s">
        <v>520</v>
      </c>
      <c r="J262" s="1141"/>
      <c r="K262" s="1142"/>
      <c r="L262" s="1142"/>
      <c r="M262" s="1099"/>
      <c r="N262" s="1100"/>
      <c r="O262" s="544"/>
      <c r="P262" s="276"/>
    </row>
    <row r="263" spans="1:16" ht="20.149999999999999" customHeight="1">
      <c r="A263" s="1105" t="s">
        <v>62</v>
      </c>
      <c r="B263" s="1106"/>
      <c r="C263" s="1107"/>
      <c r="D263" s="506"/>
      <c r="E263" s="507" t="s">
        <v>46</v>
      </c>
      <c r="F263" s="1101"/>
      <c r="G263" s="1102"/>
      <c r="H263" s="497"/>
      <c r="I263" s="1105" t="s">
        <v>62</v>
      </c>
      <c r="J263" s="1106"/>
      <c r="K263" s="1107"/>
      <c r="L263" s="506"/>
      <c r="M263" s="507" t="s">
        <v>46</v>
      </c>
      <c r="N263" s="1101"/>
      <c r="O263" s="1102"/>
    </row>
    <row r="264" spans="1:16" ht="20.149999999999999" customHeight="1">
      <c r="A264" s="1108" t="s">
        <v>63</v>
      </c>
      <c r="B264" s="1109"/>
      <c r="C264" s="1109"/>
      <c r="D264" s="1109"/>
      <c r="E264" s="1109"/>
      <c r="F264" s="1110"/>
      <c r="G264" s="508">
        <f>SUM(G251:G260)</f>
        <v>0</v>
      </c>
      <c r="H264" s="497"/>
      <c r="I264" s="1108" t="s">
        <v>63</v>
      </c>
      <c r="J264" s="1109"/>
      <c r="K264" s="1109"/>
      <c r="L264" s="1109"/>
      <c r="M264" s="1109"/>
      <c r="N264" s="1110"/>
      <c r="O264" s="508">
        <f>SUM(O251:O260)</f>
        <v>0</v>
      </c>
    </row>
    <row r="265" spans="1:16" ht="20.149999999999999" customHeight="1">
      <c r="A265" s="1111" t="s">
        <v>346</v>
      </c>
      <c r="B265" s="1112"/>
      <c r="C265" s="1112"/>
      <c r="D265" s="1112"/>
      <c r="E265" s="1112"/>
      <c r="F265" s="1112"/>
      <c r="G265" s="83"/>
      <c r="H265" s="497"/>
      <c r="I265" s="1158" t="s">
        <v>346</v>
      </c>
      <c r="J265" s="1159"/>
      <c r="K265" s="1159"/>
      <c r="L265" s="1159"/>
      <c r="M265" s="1159"/>
      <c r="N265" s="1159"/>
      <c r="O265" s="83"/>
    </row>
    <row r="266" spans="1:16" ht="20.149999999999999" customHeight="1">
      <c r="A266" s="1128" t="s">
        <v>43</v>
      </c>
      <c r="B266" s="1129"/>
      <c r="C266" s="1129"/>
      <c r="D266" s="1129"/>
      <c r="E266" s="1129"/>
      <c r="F266" s="1129"/>
      <c r="G266" s="508">
        <f>G264+G265</f>
        <v>0</v>
      </c>
      <c r="H266" s="497"/>
      <c r="I266" s="1128" t="s">
        <v>43</v>
      </c>
      <c r="J266" s="1129"/>
      <c r="K266" s="1129"/>
      <c r="L266" s="1129"/>
      <c r="M266" s="1129"/>
      <c r="N266" s="1129"/>
      <c r="O266" s="508">
        <f>O264+O265</f>
        <v>0</v>
      </c>
    </row>
  </sheetData>
  <mergeCells count="876">
    <mergeCell ref="E88:F88"/>
    <mergeCell ref="M88:N88"/>
    <mergeCell ref="A130:C130"/>
    <mergeCell ref="I130:K130"/>
    <mergeCell ref="K114:L114"/>
    <mergeCell ref="A120:C120"/>
    <mergeCell ref="I120:K120"/>
    <mergeCell ref="A121:C121"/>
    <mergeCell ref="I121:K121"/>
    <mergeCell ref="A129:C129"/>
    <mergeCell ref="I129:K129"/>
    <mergeCell ref="I86:J86"/>
    <mergeCell ref="A81:C81"/>
    <mergeCell ref="I81:K81"/>
    <mergeCell ref="A125:C125"/>
    <mergeCell ref="I125:K125"/>
    <mergeCell ref="K87:L87"/>
    <mergeCell ref="I94:K94"/>
    <mergeCell ref="A95:C95"/>
    <mergeCell ref="K113:L113"/>
    <mergeCell ref="A105:B105"/>
    <mergeCell ref="C105:D105"/>
    <mergeCell ref="A106:B106"/>
    <mergeCell ref="C106:D106"/>
    <mergeCell ref="I91:J91"/>
    <mergeCell ref="K91:L91"/>
    <mergeCell ref="A89:B89"/>
    <mergeCell ref="C89:D89"/>
    <mergeCell ref="A96:C96"/>
    <mergeCell ref="I96:K96"/>
    <mergeCell ref="A97:C97"/>
    <mergeCell ref="I97:K97"/>
    <mergeCell ref="A98:C98"/>
    <mergeCell ref="M66:N66"/>
    <mergeCell ref="C61:D61"/>
    <mergeCell ref="E61:F61"/>
    <mergeCell ref="C87:D87"/>
    <mergeCell ref="E87:F87"/>
    <mergeCell ref="C113:D113"/>
    <mergeCell ref="E113:F113"/>
    <mergeCell ref="A110:F110"/>
    <mergeCell ref="I110:N110"/>
    <mergeCell ref="A107:C107"/>
    <mergeCell ref="I107:K107"/>
    <mergeCell ref="A108:F108"/>
    <mergeCell ref="I108:N108"/>
    <mergeCell ref="A109:F109"/>
    <mergeCell ref="I109:N109"/>
    <mergeCell ref="A112:B112"/>
    <mergeCell ref="I112:J112"/>
    <mergeCell ref="A113:B113"/>
    <mergeCell ref="I113:J113"/>
    <mergeCell ref="A84:F84"/>
    <mergeCell ref="I84:N84"/>
    <mergeCell ref="A86:B86"/>
    <mergeCell ref="A82:F82"/>
    <mergeCell ref="I82:N82"/>
    <mergeCell ref="M87:N87"/>
    <mergeCell ref="K61:L61"/>
    <mergeCell ref="M61:N61"/>
    <mergeCell ref="K35:L35"/>
    <mergeCell ref="M35:N35"/>
    <mergeCell ref="A162:F162"/>
    <mergeCell ref="I162:N162"/>
    <mergeCell ref="A148:C148"/>
    <mergeCell ref="I148:K148"/>
    <mergeCell ref="A155:C155"/>
    <mergeCell ref="I155:K155"/>
    <mergeCell ref="A156:C156"/>
    <mergeCell ref="I156:K156"/>
    <mergeCell ref="A151:C151"/>
    <mergeCell ref="I151:K151"/>
    <mergeCell ref="A152:C152"/>
    <mergeCell ref="I152:K152"/>
    <mergeCell ref="A153:C153"/>
    <mergeCell ref="I153:K153"/>
    <mergeCell ref="A143:B143"/>
    <mergeCell ref="C143:D143"/>
    <mergeCell ref="E143:F143"/>
    <mergeCell ref="I143:J143"/>
    <mergeCell ref="K141:L141"/>
    <mergeCell ref="A186:F186"/>
    <mergeCell ref="I186:N186"/>
    <mergeCell ref="A187:F187"/>
    <mergeCell ref="A177:C177"/>
    <mergeCell ref="I177:K177"/>
    <mergeCell ref="A178:C178"/>
    <mergeCell ref="K191:L191"/>
    <mergeCell ref="C191:D191"/>
    <mergeCell ref="E191:F191"/>
    <mergeCell ref="A212:F212"/>
    <mergeCell ref="I212:N212"/>
    <mergeCell ref="A213:F213"/>
    <mergeCell ref="I213:N213"/>
    <mergeCell ref="A214:F214"/>
    <mergeCell ref="I214:N214"/>
    <mergeCell ref="A203:C203"/>
    <mergeCell ref="I203:K203"/>
    <mergeCell ref="K195:L195"/>
    <mergeCell ref="M195:N195"/>
    <mergeCell ref="M196:N196"/>
    <mergeCell ref="M210:N210"/>
    <mergeCell ref="C195:D195"/>
    <mergeCell ref="I195:J195"/>
    <mergeCell ref="I199:K199"/>
    <mergeCell ref="A200:C200"/>
    <mergeCell ref="I208:K208"/>
    <mergeCell ref="A207:C207"/>
    <mergeCell ref="I207:K207"/>
    <mergeCell ref="A198:C198"/>
    <mergeCell ref="I198:K198"/>
    <mergeCell ref="A199:C199"/>
    <mergeCell ref="M157:N157"/>
    <mergeCell ref="E142:G142"/>
    <mergeCell ref="A142:D142"/>
    <mergeCell ref="M142:O142"/>
    <mergeCell ref="I142:L142"/>
    <mergeCell ref="M144:N144"/>
    <mergeCell ref="A205:C205"/>
    <mergeCell ref="I205:K205"/>
    <mergeCell ref="K192:L192"/>
    <mergeCell ref="A192:B192"/>
    <mergeCell ref="A194:D194"/>
    <mergeCell ref="I194:L194"/>
    <mergeCell ref="E192:F192"/>
    <mergeCell ref="M192:N192"/>
    <mergeCell ref="A171:G171"/>
    <mergeCell ref="I191:J191"/>
    <mergeCell ref="I170:J170"/>
    <mergeCell ref="K170:L170"/>
    <mergeCell ref="M170:N170"/>
    <mergeCell ref="E169:F169"/>
    <mergeCell ref="I169:J169"/>
    <mergeCell ref="K169:L169"/>
    <mergeCell ref="A185:C185"/>
    <mergeCell ref="I185:K185"/>
    <mergeCell ref="A141:B141"/>
    <mergeCell ref="C141:D141"/>
    <mergeCell ref="I141:J141"/>
    <mergeCell ref="A161:F161"/>
    <mergeCell ref="I161:N161"/>
    <mergeCell ref="A139:B139"/>
    <mergeCell ref="I139:J139"/>
    <mergeCell ref="M138:N138"/>
    <mergeCell ref="M139:N139"/>
    <mergeCell ref="K139:L139"/>
    <mergeCell ref="K143:L143"/>
    <mergeCell ref="A149:C149"/>
    <mergeCell ref="E140:F140"/>
    <mergeCell ref="I149:K149"/>
    <mergeCell ref="A150:C150"/>
    <mergeCell ref="I150:K150"/>
    <mergeCell ref="A145:G145"/>
    <mergeCell ref="I145:O145"/>
    <mergeCell ref="A146:C146"/>
    <mergeCell ref="M140:N140"/>
    <mergeCell ref="I160:N160"/>
    <mergeCell ref="A147:C147"/>
    <mergeCell ref="E157:F157"/>
    <mergeCell ref="I157:J157"/>
    <mergeCell ref="A128:C128"/>
    <mergeCell ref="A122:C122"/>
    <mergeCell ref="E114:F114"/>
    <mergeCell ref="M114:N114"/>
    <mergeCell ref="I119:O119"/>
    <mergeCell ref="K117:L117"/>
    <mergeCell ref="C114:D114"/>
    <mergeCell ref="I114:J114"/>
    <mergeCell ref="I122:K122"/>
    <mergeCell ref="A123:C123"/>
    <mergeCell ref="I123:K123"/>
    <mergeCell ref="I128:K128"/>
    <mergeCell ref="N107:O107"/>
    <mergeCell ref="C115:D115"/>
    <mergeCell ref="A126:C126"/>
    <mergeCell ref="I126:K126"/>
    <mergeCell ref="A127:C127"/>
    <mergeCell ref="I127:K127"/>
    <mergeCell ref="M116:O116"/>
    <mergeCell ref="I116:L116"/>
    <mergeCell ref="I115:J115"/>
    <mergeCell ref="K115:L115"/>
    <mergeCell ref="M112:N112"/>
    <mergeCell ref="M113:N113"/>
    <mergeCell ref="E115:F115"/>
    <mergeCell ref="M115:N115"/>
    <mergeCell ref="A117:B117"/>
    <mergeCell ref="C117:D117"/>
    <mergeCell ref="E117:F117"/>
    <mergeCell ref="I117:J117"/>
    <mergeCell ref="E116:G116"/>
    <mergeCell ref="A116:D116"/>
    <mergeCell ref="A114:B114"/>
    <mergeCell ref="K112:L112"/>
    <mergeCell ref="E90:G90"/>
    <mergeCell ref="A90:D90"/>
    <mergeCell ref="A94:C94"/>
    <mergeCell ref="A104:C104"/>
    <mergeCell ref="I104:K104"/>
    <mergeCell ref="A99:C99"/>
    <mergeCell ref="I99:K99"/>
    <mergeCell ref="A100:C100"/>
    <mergeCell ref="I100:K100"/>
    <mergeCell ref="A101:C101"/>
    <mergeCell ref="I101:K101"/>
    <mergeCell ref="I95:K95"/>
    <mergeCell ref="A102:C102"/>
    <mergeCell ref="I102:K102"/>
    <mergeCell ref="A103:C103"/>
    <mergeCell ref="I103:K103"/>
    <mergeCell ref="M89:N89"/>
    <mergeCell ref="A91:B91"/>
    <mergeCell ref="C91:D91"/>
    <mergeCell ref="E91:F91"/>
    <mergeCell ref="I98:K98"/>
    <mergeCell ref="K89:L89"/>
    <mergeCell ref="M91:N91"/>
    <mergeCell ref="A92:B92"/>
    <mergeCell ref="C92:D92"/>
    <mergeCell ref="E92:F92"/>
    <mergeCell ref="I92:J92"/>
    <mergeCell ref="A76:C76"/>
    <mergeCell ref="I76:K76"/>
    <mergeCell ref="A77:C77"/>
    <mergeCell ref="I77:K77"/>
    <mergeCell ref="A87:B87"/>
    <mergeCell ref="I87:J87"/>
    <mergeCell ref="C86:D86"/>
    <mergeCell ref="E86:F86"/>
    <mergeCell ref="A70:C70"/>
    <mergeCell ref="I70:K70"/>
    <mergeCell ref="A71:C71"/>
    <mergeCell ref="I71:K71"/>
    <mergeCell ref="A72:C72"/>
    <mergeCell ref="I72:K72"/>
    <mergeCell ref="E80:F80"/>
    <mergeCell ref="I80:J80"/>
    <mergeCell ref="K80:L80"/>
    <mergeCell ref="E9:F9"/>
    <mergeCell ref="C9:D9"/>
    <mergeCell ref="K9:L9"/>
    <mergeCell ref="I30:N30"/>
    <mergeCell ref="A31:F31"/>
    <mergeCell ref="I31:N31"/>
    <mergeCell ref="A48:C48"/>
    <mergeCell ref="I48:K48"/>
    <mergeCell ref="A49:C49"/>
    <mergeCell ref="I49:K49"/>
    <mergeCell ref="M9:N9"/>
    <mergeCell ref="M10:N10"/>
    <mergeCell ref="E10:F10"/>
    <mergeCell ref="M11:N11"/>
    <mergeCell ref="A13:B13"/>
    <mergeCell ref="A18:C18"/>
    <mergeCell ref="I20:K20"/>
    <mergeCell ref="A19:C19"/>
    <mergeCell ref="I19:K19"/>
    <mergeCell ref="A20:C20"/>
    <mergeCell ref="A25:C25"/>
    <mergeCell ref="I25:K25"/>
    <mergeCell ref="A26:C26"/>
    <mergeCell ref="I26:K26"/>
    <mergeCell ref="E12:G12"/>
    <mergeCell ref="A12:D12"/>
    <mergeCell ref="I18:K18"/>
    <mergeCell ref="M12:O12"/>
    <mergeCell ref="M36:N36"/>
    <mergeCell ref="A41:G41"/>
    <mergeCell ref="I41:O41"/>
    <mergeCell ref="A32:F32"/>
    <mergeCell ref="I32:N32"/>
    <mergeCell ref="A16:C16"/>
    <mergeCell ref="I16:K16"/>
    <mergeCell ref="A17:C17"/>
    <mergeCell ref="I17:K17"/>
    <mergeCell ref="A24:C24"/>
    <mergeCell ref="A21:C21"/>
    <mergeCell ref="I21:K21"/>
    <mergeCell ref="C13:D13"/>
    <mergeCell ref="E13:F13"/>
    <mergeCell ref="I13:J13"/>
    <mergeCell ref="K13:L13"/>
    <mergeCell ref="P8:P29"/>
    <mergeCell ref="A9:B9"/>
    <mergeCell ref="I9:J9"/>
    <mergeCell ref="A10:B10"/>
    <mergeCell ref="C10:D10"/>
    <mergeCell ref="I10:J10"/>
    <mergeCell ref="K10:L10"/>
    <mergeCell ref="A11:B11"/>
    <mergeCell ref="C11:D11"/>
    <mergeCell ref="I11:J11"/>
    <mergeCell ref="K11:L11"/>
    <mergeCell ref="M13:N13"/>
    <mergeCell ref="A14:B14"/>
    <mergeCell ref="C14:D14"/>
    <mergeCell ref="E14:F14"/>
    <mergeCell ref="I14:J14"/>
    <mergeCell ref="K14:L14"/>
    <mergeCell ref="M14:N14"/>
    <mergeCell ref="E11:F11"/>
    <mergeCell ref="I24:K24"/>
    <mergeCell ref="A8:B8"/>
    <mergeCell ref="I8:J8"/>
    <mergeCell ref="A23:C23"/>
    <mergeCell ref="I23:K23"/>
    <mergeCell ref="A5:B5"/>
    <mergeCell ref="C5:D5"/>
    <mergeCell ref="E5:F5"/>
    <mergeCell ref="A6:B6"/>
    <mergeCell ref="C6:D6"/>
    <mergeCell ref="E6:F6"/>
    <mergeCell ref="E8:F8"/>
    <mergeCell ref="C8:D8"/>
    <mergeCell ref="A3:D3"/>
    <mergeCell ref="E3:G3"/>
    <mergeCell ref="A4:B4"/>
    <mergeCell ref="C4:D4"/>
    <mergeCell ref="E4:F4"/>
    <mergeCell ref="I22:K22"/>
    <mergeCell ref="A78:C78"/>
    <mergeCell ref="I78:K78"/>
    <mergeCell ref="A73:C73"/>
    <mergeCell ref="I73:K73"/>
    <mergeCell ref="A74:C74"/>
    <mergeCell ref="I74:K74"/>
    <mergeCell ref="A75:C75"/>
    <mergeCell ref="A83:F83"/>
    <mergeCell ref="F81:G81"/>
    <mergeCell ref="A54:B54"/>
    <mergeCell ref="C54:D54"/>
    <mergeCell ref="E54:F54"/>
    <mergeCell ref="I54:J54"/>
    <mergeCell ref="I55:K55"/>
    <mergeCell ref="A67:G67"/>
    <mergeCell ref="I67:O67"/>
    <mergeCell ref="I61:J61"/>
    <mergeCell ref="C60:D60"/>
    <mergeCell ref="E60:F60"/>
    <mergeCell ref="K54:L54"/>
    <mergeCell ref="A68:C68"/>
    <mergeCell ref="I68:K68"/>
    <mergeCell ref="A69:C69"/>
    <mergeCell ref="M39:N39"/>
    <mergeCell ref="A40:B40"/>
    <mergeCell ref="C40:D40"/>
    <mergeCell ref="E40:F40"/>
    <mergeCell ref="I40:J40"/>
    <mergeCell ref="M40:N40"/>
    <mergeCell ref="E37:F37"/>
    <mergeCell ref="M37:N37"/>
    <mergeCell ref="A39:B39"/>
    <mergeCell ref="C39:D39"/>
    <mergeCell ref="E39:F39"/>
    <mergeCell ref="I39:J39"/>
    <mergeCell ref="K39:L39"/>
    <mergeCell ref="I44:K44"/>
    <mergeCell ref="A45:C45"/>
    <mergeCell ref="I45:K45"/>
    <mergeCell ref="A46:C46"/>
    <mergeCell ref="I46:K46"/>
    <mergeCell ref="C34:D34"/>
    <mergeCell ref="E34:F34"/>
    <mergeCell ref="A35:B35"/>
    <mergeCell ref="I35:J35"/>
    <mergeCell ref="A36:B36"/>
    <mergeCell ref="C36:D36"/>
    <mergeCell ref="I36:J36"/>
    <mergeCell ref="E36:F36"/>
    <mergeCell ref="K36:L36"/>
    <mergeCell ref="A37:B37"/>
    <mergeCell ref="C37:D37"/>
    <mergeCell ref="I37:J37"/>
    <mergeCell ref="K37:L37"/>
    <mergeCell ref="A43:C43"/>
    <mergeCell ref="I43:K43"/>
    <mergeCell ref="K34:L34"/>
    <mergeCell ref="E144:F144"/>
    <mergeCell ref="I144:J144"/>
    <mergeCell ref="K144:L144"/>
    <mergeCell ref="E166:F166"/>
    <mergeCell ref="K167:L167"/>
    <mergeCell ref="F159:G159"/>
    <mergeCell ref="K164:L164"/>
    <mergeCell ref="E167:F167"/>
    <mergeCell ref="C164:D164"/>
    <mergeCell ref="E164:F164"/>
    <mergeCell ref="A159:C159"/>
    <mergeCell ref="I159:K159"/>
    <mergeCell ref="A160:F160"/>
    <mergeCell ref="A157:B157"/>
    <mergeCell ref="C157:D157"/>
    <mergeCell ref="C165:D165"/>
    <mergeCell ref="E165:F165"/>
    <mergeCell ref="K165:L165"/>
    <mergeCell ref="K157:L157"/>
    <mergeCell ref="C66:D66"/>
    <mergeCell ref="E66:F66"/>
    <mergeCell ref="I66:J66"/>
    <mergeCell ref="K66:L66"/>
    <mergeCell ref="A140:B140"/>
    <mergeCell ref="C140:D140"/>
    <mergeCell ref="I140:J140"/>
    <mergeCell ref="K86:L86"/>
    <mergeCell ref="I83:N83"/>
    <mergeCell ref="A66:B66"/>
    <mergeCell ref="M86:N86"/>
    <mergeCell ref="I75:K75"/>
    <mergeCell ref="A124:C124"/>
    <mergeCell ref="I124:K124"/>
    <mergeCell ref="M117:N117"/>
    <mergeCell ref="M118:N118"/>
    <mergeCell ref="A119:G119"/>
    <mergeCell ref="K118:L118"/>
    <mergeCell ref="E79:F79"/>
    <mergeCell ref="I79:J79"/>
    <mergeCell ref="K79:L79"/>
    <mergeCell ref="M79:N79"/>
    <mergeCell ref="A80:B80"/>
    <mergeCell ref="C80:D80"/>
    <mergeCell ref="A211:C211"/>
    <mergeCell ref="I211:K211"/>
    <mergeCell ref="A196:B196"/>
    <mergeCell ref="C196:D196"/>
    <mergeCell ref="A197:G197"/>
    <mergeCell ref="I197:O197"/>
    <mergeCell ref="E193:F193"/>
    <mergeCell ref="M193:N193"/>
    <mergeCell ref="A195:B195"/>
    <mergeCell ref="A206:C206"/>
    <mergeCell ref="I206:K206"/>
    <mergeCell ref="A208:C208"/>
    <mergeCell ref="A209:B209"/>
    <mergeCell ref="C209:D209"/>
    <mergeCell ref="A210:B210"/>
    <mergeCell ref="C210:D210"/>
    <mergeCell ref="K210:L210"/>
    <mergeCell ref="A193:B193"/>
    <mergeCell ref="C193:D193"/>
    <mergeCell ref="I193:J193"/>
    <mergeCell ref="K193:L193"/>
    <mergeCell ref="A216:B216"/>
    <mergeCell ref="I216:J216"/>
    <mergeCell ref="A217:B217"/>
    <mergeCell ref="I217:J217"/>
    <mergeCell ref="A218:B218"/>
    <mergeCell ref="C218:D218"/>
    <mergeCell ref="I218:J218"/>
    <mergeCell ref="K218:L218"/>
    <mergeCell ref="C217:D217"/>
    <mergeCell ref="E217:F217"/>
    <mergeCell ref="E218:F218"/>
    <mergeCell ref="C216:D216"/>
    <mergeCell ref="E216:F216"/>
    <mergeCell ref="A188:F188"/>
    <mergeCell ref="I188:N188"/>
    <mergeCell ref="I204:K204"/>
    <mergeCell ref="A204:C204"/>
    <mergeCell ref="A190:B190"/>
    <mergeCell ref="I190:J190"/>
    <mergeCell ref="A191:B191"/>
    <mergeCell ref="K190:L190"/>
    <mergeCell ref="M190:N190"/>
    <mergeCell ref="C192:D192"/>
    <mergeCell ref="I192:J192"/>
    <mergeCell ref="M191:N191"/>
    <mergeCell ref="A201:C201"/>
    <mergeCell ref="I201:K201"/>
    <mergeCell ref="E196:F196"/>
    <mergeCell ref="I196:J196"/>
    <mergeCell ref="K196:L196"/>
    <mergeCell ref="C190:D190"/>
    <mergeCell ref="E190:F190"/>
    <mergeCell ref="A202:C202"/>
    <mergeCell ref="I202:K202"/>
    <mergeCell ref="A222:B222"/>
    <mergeCell ref="C222:D222"/>
    <mergeCell ref="E222:F222"/>
    <mergeCell ref="I222:J222"/>
    <mergeCell ref="K222:L222"/>
    <mergeCell ref="M222:N222"/>
    <mergeCell ref="A223:G223"/>
    <mergeCell ref="I223:O223"/>
    <mergeCell ref="E219:F219"/>
    <mergeCell ref="M219:N219"/>
    <mergeCell ref="A221:B221"/>
    <mergeCell ref="C221:D221"/>
    <mergeCell ref="E221:F221"/>
    <mergeCell ref="I221:J221"/>
    <mergeCell ref="K221:L221"/>
    <mergeCell ref="A219:B219"/>
    <mergeCell ref="C219:D219"/>
    <mergeCell ref="I219:J219"/>
    <mergeCell ref="K219:L219"/>
    <mergeCell ref="E220:G220"/>
    <mergeCell ref="A220:D220"/>
    <mergeCell ref="M220:O220"/>
    <mergeCell ref="I220:L220"/>
    <mergeCell ref="A224:C224"/>
    <mergeCell ref="I224:K224"/>
    <mergeCell ref="A225:C225"/>
    <mergeCell ref="I225:K225"/>
    <mergeCell ref="A226:C226"/>
    <mergeCell ref="I226:K226"/>
    <mergeCell ref="A227:C227"/>
    <mergeCell ref="I227:K227"/>
    <mergeCell ref="A228:C228"/>
    <mergeCell ref="I228:K228"/>
    <mergeCell ref="A229:C229"/>
    <mergeCell ref="I229:K229"/>
    <mergeCell ref="A230:C230"/>
    <mergeCell ref="I230:K230"/>
    <mergeCell ref="A231:C231"/>
    <mergeCell ref="I231:K231"/>
    <mergeCell ref="A232:C232"/>
    <mergeCell ref="I232:K232"/>
    <mergeCell ref="A233:C233"/>
    <mergeCell ref="I233:K233"/>
    <mergeCell ref="I243:J243"/>
    <mergeCell ref="A244:B244"/>
    <mergeCell ref="C244:D244"/>
    <mergeCell ref="I244:J244"/>
    <mergeCell ref="K244:L244"/>
    <mergeCell ref="A234:C234"/>
    <mergeCell ref="I234:K234"/>
    <mergeCell ref="A237:C237"/>
    <mergeCell ref="I237:K237"/>
    <mergeCell ref="A238:F238"/>
    <mergeCell ref="I238:N238"/>
    <mergeCell ref="A239:F239"/>
    <mergeCell ref="I239:N239"/>
    <mergeCell ref="A240:F240"/>
    <mergeCell ref="I240:N240"/>
    <mergeCell ref="C243:D243"/>
    <mergeCell ref="E243:F243"/>
    <mergeCell ref="K243:L243"/>
    <mergeCell ref="M243:N243"/>
    <mergeCell ref="K242:L242"/>
    <mergeCell ref="M242:N242"/>
    <mergeCell ref="A235:B235"/>
    <mergeCell ref="E244:F244"/>
    <mergeCell ref="M244:N244"/>
    <mergeCell ref="A254:C254"/>
    <mergeCell ref="A242:B242"/>
    <mergeCell ref="A263:C263"/>
    <mergeCell ref="I263:K263"/>
    <mergeCell ref="A264:F264"/>
    <mergeCell ref="I264:N264"/>
    <mergeCell ref="A265:F265"/>
    <mergeCell ref="I265:N265"/>
    <mergeCell ref="A266:F266"/>
    <mergeCell ref="I266:N266"/>
    <mergeCell ref="F263:G263"/>
    <mergeCell ref="N263:O263"/>
    <mergeCell ref="M245:N245"/>
    <mergeCell ref="A247:B247"/>
    <mergeCell ref="C247:D247"/>
    <mergeCell ref="E247:F247"/>
    <mergeCell ref="I247:J247"/>
    <mergeCell ref="K247:L247"/>
    <mergeCell ref="A245:B245"/>
    <mergeCell ref="C245:D245"/>
    <mergeCell ref="I245:J245"/>
    <mergeCell ref="K245:L245"/>
    <mergeCell ref="A246:D246"/>
    <mergeCell ref="M246:O246"/>
    <mergeCell ref="A248:B248"/>
    <mergeCell ref="C248:D248"/>
    <mergeCell ref="E248:F248"/>
    <mergeCell ref="A249:G249"/>
    <mergeCell ref="E245:F245"/>
    <mergeCell ref="A250:C250"/>
    <mergeCell ref="A251:C251"/>
    <mergeCell ref="A252:C252"/>
    <mergeCell ref="A253:C253"/>
    <mergeCell ref="E195:F195"/>
    <mergeCell ref="E246:G246"/>
    <mergeCell ref="K8:L8"/>
    <mergeCell ref="M8:N8"/>
    <mergeCell ref="N81:O81"/>
    <mergeCell ref="F107:G107"/>
    <mergeCell ref="F133:G133"/>
    <mergeCell ref="C112:D112"/>
    <mergeCell ref="E112:F112"/>
    <mergeCell ref="C138:D138"/>
    <mergeCell ref="E138:F138"/>
    <mergeCell ref="I34:J34"/>
    <mergeCell ref="A29:C29"/>
    <mergeCell ref="I29:K29"/>
    <mergeCell ref="A30:F30"/>
    <mergeCell ref="A118:B118"/>
    <mergeCell ref="C118:D118"/>
    <mergeCell ref="E118:F118"/>
    <mergeCell ref="I118:J118"/>
    <mergeCell ref="C242:D242"/>
    <mergeCell ref="E242:F242"/>
    <mergeCell ref="I246:L246"/>
    <mergeCell ref="I242:J242"/>
    <mergeCell ref="A243:B243"/>
    <mergeCell ref="I236:J236"/>
    <mergeCell ref="K236:L236"/>
    <mergeCell ref="M236:N236"/>
    <mergeCell ref="K217:L217"/>
    <mergeCell ref="K60:L60"/>
    <mergeCell ref="M60:N60"/>
    <mergeCell ref="F185:G185"/>
    <mergeCell ref="F211:G211"/>
    <mergeCell ref="A65:B65"/>
    <mergeCell ref="C65:D65"/>
    <mergeCell ref="E65:F65"/>
    <mergeCell ref="A60:B60"/>
    <mergeCell ref="A61:B61"/>
    <mergeCell ref="A63:B63"/>
    <mergeCell ref="C63:D63"/>
    <mergeCell ref="K63:L63"/>
    <mergeCell ref="M65:N65"/>
    <mergeCell ref="A79:B79"/>
    <mergeCell ref="C79:D79"/>
    <mergeCell ref="C235:D235"/>
    <mergeCell ref="E235:F235"/>
    <mergeCell ref="A236:B236"/>
    <mergeCell ref="C236:D236"/>
    <mergeCell ref="E236:F236"/>
    <mergeCell ref="M141:N141"/>
    <mergeCell ref="N159:O159"/>
    <mergeCell ref="M90:O90"/>
    <mergeCell ref="I90:L90"/>
    <mergeCell ref="N185:O185"/>
    <mergeCell ref="N211:O211"/>
    <mergeCell ref="I65:J65"/>
    <mergeCell ref="K65:L65"/>
    <mergeCell ref="I58:N58"/>
    <mergeCell ref="I60:J60"/>
    <mergeCell ref="I63:J63"/>
    <mergeCell ref="I187:N187"/>
    <mergeCell ref="I167:J167"/>
    <mergeCell ref="I147:K147"/>
    <mergeCell ref="I154:K154"/>
    <mergeCell ref="M143:N143"/>
    <mergeCell ref="I62:J62"/>
    <mergeCell ref="K62:L62"/>
    <mergeCell ref="I89:J89"/>
    <mergeCell ref="I69:K69"/>
    <mergeCell ref="I88:J88"/>
    <mergeCell ref="K88:L88"/>
    <mergeCell ref="K92:L92"/>
    <mergeCell ref="M92:N92"/>
    <mergeCell ref="I235:J235"/>
    <mergeCell ref="K235:L235"/>
    <mergeCell ref="M235:N235"/>
    <mergeCell ref="M217:N217"/>
    <mergeCell ref="K216:L216"/>
    <mergeCell ref="M216:N216"/>
    <mergeCell ref="M221:N221"/>
    <mergeCell ref="I200:K200"/>
    <mergeCell ref="I174:K174"/>
    <mergeCell ref="I175:K175"/>
    <mergeCell ref="M218:N218"/>
    <mergeCell ref="F237:G237"/>
    <mergeCell ref="N237:O237"/>
    <mergeCell ref="E105:F105"/>
    <mergeCell ref="I105:J105"/>
    <mergeCell ref="K105:L105"/>
    <mergeCell ref="M105:N105"/>
    <mergeCell ref="E106:F106"/>
    <mergeCell ref="I106:J106"/>
    <mergeCell ref="K106:L106"/>
    <mergeCell ref="M106:N106"/>
    <mergeCell ref="E209:F209"/>
    <mergeCell ref="I209:J209"/>
    <mergeCell ref="K209:L209"/>
    <mergeCell ref="M209:N209"/>
    <mergeCell ref="E210:F210"/>
    <mergeCell ref="I210:J210"/>
    <mergeCell ref="M164:N164"/>
    <mergeCell ref="K138:L138"/>
    <mergeCell ref="E194:G194"/>
    <mergeCell ref="M194:O194"/>
    <mergeCell ref="A135:F135"/>
    <mergeCell ref="I135:N135"/>
    <mergeCell ref="A136:F136"/>
    <mergeCell ref="I136:N136"/>
    <mergeCell ref="A53:B53"/>
    <mergeCell ref="C53:D53"/>
    <mergeCell ref="E53:F53"/>
    <mergeCell ref="I53:J53"/>
    <mergeCell ref="K53:L53"/>
    <mergeCell ref="M53:N53"/>
    <mergeCell ref="F29:G29"/>
    <mergeCell ref="N29:O29"/>
    <mergeCell ref="C35:D35"/>
    <mergeCell ref="E35:F35"/>
    <mergeCell ref="A42:C42"/>
    <mergeCell ref="I42:K42"/>
    <mergeCell ref="A34:B34"/>
    <mergeCell ref="A52:C52"/>
    <mergeCell ref="I52:K52"/>
    <mergeCell ref="A47:C47"/>
    <mergeCell ref="I47:K47"/>
    <mergeCell ref="M34:N34"/>
    <mergeCell ref="A50:C50"/>
    <mergeCell ref="I50:K50"/>
    <mergeCell ref="A51:C51"/>
    <mergeCell ref="I51:K51"/>
    <mergeCell ref="K40:L40"/>
    <mergeCell ref="A44:C44"/>
    <mergeCell ref="M80:N80"/>
    <mergeCell ref="A133:C133"/>
    <mergeCell ref="I133:K133"/>
    <mergeCell ref="A134:F134"/>
    <mergeCell ref="I134:N134"/>
    <mergeCell ref="A131:B131"/>
    <mergeCell ref="C131:D131"/>
    <mergeCell ref="E131:F131"/>
    <mergeCell ref="I131:J131"/>
    <mergeCell ref="K131:L131"/>
    <mergeCell ref="M131:N131"/>
    <mergeCell ref="A132:B132"/>
    <mergeCell ref="C132:D132"/>
    <mergeCell ref="E132:F132"/>
    <mergeCell ref="I132:J132"/>
    <mergeCell ref="K132:L132"/>
    <mergeCell ref="M132:N132"/>
    <mergeCell ref="A115:B115"/>
    <mergeCell ref="A93:G93"/>
    <mergeCell ref="I93:O93"/>
    <mergeCell ref="N133:O133"/>
    <mergeCell ref="A88:B88"/>
    <mergeCell ref="C88:D88"/>
    <mergeCell ref="E89:F89"/>
    <mergeCell ref="I146:K146"/>
    <mergeCell ref="K140:L140"/>
    <mergeCell ref="E141:F141"/>
    <mergeCell ref="C139:D139"/>
    <mergeCell ref="E139:F139"/>
    <mergeCell ref="A138:B138"/>
    <mergeCell ref="I138:J138"/>
    <mergeCell ref="A184:B184"/>
    <mergeCell ref="C184:D184"/>
    <mergeCell ref="E184:F184"/>
    <mergeCell ref="I184:J184"/>
    <mergeCell ref="K184:L184"/>
    <mergeCell ref="A158:B158"/>
    <mergeCell ref="C158:D158"/>
    <mergeCell ref="E158:F158"/>
    <mergeCell ref="I158:J158"/>
    <mergeCell ref="K158:L158"/>
    <mergeCell ref="I172:K172"/>
    <mergeCell ref="I173:K173"/>
    <mergeCell ref="A167:B167"/>
    <mergeCell ref="C167:D167"/>
    <mergeCell ref="A154:C154"/>
    <mergeCell ref="A144:B144"/>
    <mergeCell ref="C144:D144"/>
    <mergeCell ref="M184:N184"/>
    <mergeCell ref="E168:G168"/>
    <mergeCell ref="A168:D168"/>
    <mergeCell ref="I168:L168"/>
    <mergeCell ref="M168:O168"/>
    <mergeCell ref="I182:K182"/>
    <mergeCell ref="I178:K178"/>
    <mergeCell ref="A179:C179"/>
    <mergeCell ref="I179:K179"/>
    <mergeCell ref="A180:C180"/>
    <mergeCell ref="I180:K180"/>
    <mergeCell ref="A181:C181"/>
    <mergeCell ref="I181:K181"/>
    <mergeCell ref="I176:K176"/>
    <mergeCell ref="M169:N169"/>
    <mergeCell ref="A174:C174"/>
    <mergeCell ref="A172:C172"/>
    <mergeCell ref="A173:C173"/>
    <mergeCell ref="A175:C175"/>
    <mergeCell ref="A176:C176"/>
    <mergeCell ref="A170:B170"/>
    <mergeCell ref="C170:D170"/>
    <mergeCell ref="E170:F170"/>
    <mergeCell ref="A262:B262"/>
    <mergeCell ref="C262:D262"/>
    <mergeCell ref="E262:F262"/>
    <mergeCell ref="I262:J262"/>
    <mergeCell ref="K262:L262"/>
    <mergeCell ref="M262:N262"/>
    <mergeCell ref="A255:C255"/>
    <mergeCell ref="I255:K255"/>
    <mergeCell ref="A256:C256"/>
    <mergeCell ref="I256:K256"/>
    <mergeCell ref="A257:C257"/>
    <mergeCell ref="I257:K257"/>
    <mergeCell ref="A258:C258"/>
    <mergeCell ref="I258:K258"/>
    <mergeCell ref="A259:C259"/>
    <mergeCell ref="I259:K259"/>
    <mergeCell ref="I260:K260"/>
    <mergeCell ref="A261:B261"/>
    <mergeCell ref="C261:D261"/>
    <mergeCell ref="E261:F261"/>
    <mergeCell ref="I261:J261"/>
    <mergeCell ref="K261:L261"/>
    <mergeCell ref="M261:N261"/>
    <mergeCell ref="A260:C260"/>
    <mergeCell ref="I254:K254"/>
    <mergeCell ref="M247:N247"/>
    <mergeCell ref="I248:J248"/>
    <mergeCell ref="K248:L248"/>
    <mergeCell ref="M248:N248"/>
    <mergeCell ref="I249:O249"/>
    <mergeCell ref="I250:K250"/>
    <mergeCell ref="I251:K251"/>
    <mergeCell ref="I252:K252"/>
    <mergeCell ref="I253:K253"/>
    <mergeCell ref="M158:N158"/>
    <mergeCell ref="A183:B183"/>
    <mergeCell ref="C183:D183"/>
    <mergeCell ref="E183:F183"/>
    <mergeCell ref="I183:J183"/>
    <mergeCell ref="K183:L183"/>
    <mergeCell ref="M183:N183"/>
    <mergeCell ref="I171:O171"/>
    <mergeCell ref="A182:C182"/>
    <mergeCell ref="A164:B164"/>
    <mergeCell ref="I164:J164"/>
    <mergeCell ref="A165:B165"/>
    <mergeCell ref="I165:J165"/>
    <mergeCell ref="A166:B166"/>
    <mergeCell ref="C166:D166"/>
    <mergeCell ref="I166:J166"/>
    <mergeCell ref="K166:L166"/>
    <mergeCell ref="A169:B169"/>
    <mergeCell ref="C169:D169"/>
    <mergeCell ref="M167:N167"/>
    <mergeCell ref="M166:N166"/>
    <mergeCell ref="M165:N165"/>
    <mergeCell ref="E64:G64"/>
    <mergeCell ref="A64:D64"/>
    <mergeCell ref="I64:L64"/>
    <mergeCell ref="M64:O64"/>
    <mergeCell ref="M54:N54"/>
    <mergeCell ref="F55:G55"/>
    <mergeCell ref="N55:O55"/>
    <mergeCell ref="E63:F63"/>
    <mergeCell ref="M63:N63"/>
    <mergeCell ref="A55:C55"/>
    <mergeCell ref="A56:F56"/>
    <mergeCell ref="I56:N56"/>
    <mergeCell ref="A57:F57"/>
    <mergeCell ref="I57:N57"/>
    <mergeCell ref="A58:F58"/>
    <mergeCell ref="A62:B62"/>
    <mergeCell ref="C62:D62"/>
    <mergeCell ref="E62:F62"/>
    <mergeCell ref="M62:N62"/>
    <mergeCell ref="J3:O4"/>
    <mergeCell ref="J5:O6"/>
    <mergeCell ref="I3:I4"/>
    <mergeCell ref="I5:I6"/>
    <mergeCell ref="I12:L12"/>
    <mergeCell ref="E38:G38"/>
    <mergeCell ref="A38:D38"/>
    <mergeCell ref="M38:O38"/>
    <mergeCell ref="I38:L38"/>
    <mergeCell ref="A27:B27"/>
    <mergeCell ref="C27:D27"/>
    <mergeCell ref="E27:F27"/>
    <mergeCell ref="I27:J27"/>
    <mergeCell ref="K27:L27"/>
    <mergeCell ref="M27:N27"/>
    <mergeCell ref="A28:B28"/>
    <mergeCell ref="C28:D28"/>
    <mergeCell ref="E28:F28"/>
    <mergeCell ref="I28:J28"/>
    <mergeCell ref="K28:L28"/>
    <mergeCell ref="M28:N28"/>
    <mergeCell ref="A22:C22"/>
    <mergeCell ref="A15:G15"/>
    <mergeCell ref="I15:O15"/>
  </mergeCells>
  <phoneticPr fontId="13"/>
  <conditionalFormatting sqref="A27:A28 C27:C28 E27:E28">
    <cfRule type="expression" dxfId="61" priority="72" stopIfTrue="1">
      <formula>$G$4=TRUE</formula>
    </cfRule>
  </conditionalFormatting>
  <conditionalFormatting sqref="A53:A54 C53:C54 E53:E54">
    <cfRule type="expression" dxfId="60" priority="68" stopIfTrue="1">
      <formula>$G$4=TRUE</formula>
    </cfRule>
  </conditionalFormatting>
  <conditionalFormatting sqref="A79:A80 C79:C80 E79:E80">
    <cfRule type="expression" dxfId="59" priority="64" stopIfTrue="1">
      <formula>$G$4=TRUE</formula>
    </cfRule>
  </conditionalFormatting>
  <conditionalFormatting sqref="A105:A106 C105:C106 E105:E106">
    <cfRule type="expression" dxfId="58" priority="60" stopIfTrue="1">
      <formula>$G$4=TRUE</formula>
    </cfRule>
  </conditionalFormatting>
  <conditionalFormatting sqref="A131:A132 C131:C132 E131:E132">
    <cfRule type="expression" dxfId="57" priority="56" stopIfTrue="1">
      <formula>$G$4=TRUE</formula>
    </cfRule>
  </conditionalFormatting>
  <conditionalFormatting sqref="A157:A158 C157:C158 E157:E158">
    <cfRule type="expression" dxfId="56" priority="52" stopIfTrue="1">
      <formula>$G$4=TRUE</formula>
    </cfRule>
  </conditionalFormatting>
  <conditionalFormatting sqref="A183:A184 C183:C184 E183:E184">
    <cfRule type="expression" dxfId="55" priority="48" stopIfTrue="1">
      <formula>$G$4=TRUE</formula>
    </cfRule>
  </conditionalFormatting>
  <conditionalFormatting sqref="A209:A210 C209:C210 E209:E210">
    <cfRule type="expression" dxfId="54" priority="44" stopIfTrue="1">
      <formula>$G$4=TRUE</formula>
    </cfRule>
  </conditionalFormatting>
  <conditionalFormatting sqref="A235:A236 C235:C236 E235:E236">
    <cfRule type="expression" dxfId="53" priority="40" stopIfTrue="1">
      <formula>$G$4=TRUE</formula>
    </cfRule>
  </conditionalFormatting>
  <conditionalFormatting sqref="A261:A262 C261:C262 E261:E262">
    <cfRule type="expression" dxfId="52" priority="36" stopIfTrue="1">
      <formula>$G$4=TRUE</formula>
    </cfRule>
  </conditionalFormatting>
  <conditionalFormatting sqref="F17 A17:B26">
    <cfRule type="expression" dxfId="51" priority="143" stopIfTrue="1">
      <formula>#REF!=TRUE</formula>
    </cfRule>
  </conditionalFormatting>
  <conditionalFormatting sqref="F43 A43:B52">
    <cfRule type="expression" dxfId="50" priority="106" stopIfTrue="1">
      <formula>#REF!=TRUE</formula>
    </cfRule>
  </conditionalFormatting>
  <conditionalFormatting sqref="F69 A69:B78">
    <cfRule type="expression" dxfId="49" priority="104" stopIfTrue="1">
      <formula>#REF!=TRUE</formula>
    </cfRule>
  </conditionalFormatting>
  <conditionalFormatting sqref="F95 A95:B104">
    <cfRule type="expression" dxfId="48" priority="102" stopIfTrue="1">
      <formula>#REF!=TRUE</formula>
    </cfRule>
  </conditionalFormatting>
  <conditionalFormatting sqref="F121 A121:B130">
    <cfRule type="expression" dxfId="47" priority="100" stopIfTrue="1">
      <formula>#REF!=TRUE</formula>
    </cfRule>
  </conditionalFormatting>
  <conditionalFormatting sqref="F147 A147:B156">
    <cfRule type="expression" dxfId="46" priority="98" stopIfTrue="1">
      <formula>#REF!=TRUE</formula>
    </cfRule>
  </conditionalFormatting>
  <conditionalFormatting sqref="F173 A173:B182">
    <cfRule type="expression" dxfId="45" priority="96" stopIfTrue="1">
      <formula>#REF!=TRUE</formula>
    </cfRule>
  </conditionalFormatting>
  <conditionalFormatting sqref="F199 A199:B208">
    <cfRule type="expression" dxfId="44" priority="94" stopIfTrue="1">
      <formula>#REF!=TRUE</formula>
    </cfRule>
  </conditionalFormatting>
  <conditionalFormatting sqref="F225 A225:B234">
    <cfRule type="expression" dxfId="43" priority="92" stopIfTrue="1">
      <formula>#REF!=TRUE</formula>
    </cfRule>
  </conditionalFormatting>
  <conditionalFormatting sqref="F251 A251:B260">
    <cfRule type="expression" dxfId="42" priority="90" stopIfTrue="1">
      <formula>#REF!=TRUE</formula>
    </cfRule>
  </conditionalFormatting>
  <conditionalFormatting sqref="G27">
    <cfRule type="expression" dxfId="41" priority="71" stopIfTrue="1">
      <formula>$G$4=TRUE</formula>
    </cfRule>
  </conditionalFormatting>
  <conditionalFormatting sqref="G53">
    <cfRule type="expression" dxfId="40" priority="67" stopIfTrue="1">
      <formula>$G$4=TRUE</formula>
    </cfRule>
  </conditionalFormatting>
  <conditionalFormatting sqref="G79">
    <cfRule type="expression" dxfId="39" priority="63" stopIfTrue="1">
      <formula>$G$4=TRUE</formula>
    </cfRule>
  </conditionalFormatting>
  <conditionalFormatting sqref="G105">
    <cfRule type="expression" dxfId="38" priority="59" stopIfTrue="1">
      <formula>$G$4=TRUE</formula>
    </cfRule>
  </conditionalFormatting>
  <conditionalFormatting sqref="G131">
    <cfRule type="expression" dxfId="37" priority="55" stopIfTrue="1">
      <formula>$G$4=TRUE</formula>
    </cfRule>
  </conditionalFormatting>
  <conditionalFormatting sqref="G157">
    <cfRule type="expression" dxfId="36" priority="51" stopIfTrue="1">
      <formula>$G$4=TRUE</formula>
    </cfRule>
  </conditionalFormatting>
  <conditionalFormatting sqref="G183">
    <cfRule type="expression" dxfId="35" priority="47" stopIfTrue="1">
      <formula>$G$4=TRUE</formula>
    </cfRule>
  </conditionalFormatting>
  <conditionalFormatting sqref="G209">
    <cfRule type="expression" dxfId="34" priority="43" stopIfTrue="1">
      <formula>$G$4=TRUE</formula>
    </cfRule>
  </conditionalFormatting>
  <conditionalFormatting sqref="G235">
    <cfRule type="expression" dxfId="33" priority="39" stopIfTrue="1">
      <formula>$G$4=TRUE</formula>
    </cfRule>
  </conditionalFormatting>
  <conditionalFormatting sqref="G261">
    <cfRule type="expression" dxfId="32" priority="35" stopIfTrue="1">
      <formula>$G$4=TRUE</formula>
    </cfRule>
  </conditionalFormatting>
  <conditionalFormatting sqref="I27:I28 K27:K28 M27:M28">
    <cfRule type="expression" dxfId="31" priority="70" stopIfTrue="1">
      <formula>$G$4=TRUE</formula>
    </cfRule>
  </conditionalFormatting>
  <conditionalFormatting sqref="I53:I54 K53:K54 M53:M54">
    <cfRule type="expression" dxfId="30" priority="66" stopIfTrue="1">
      <formula>$G$4=TRUE</formula>
    </cfRule>
  </conditionalFormatting>
  <conditionalFormatting sqref="I79:I80 K79:K80 M79:M80">
    <cfRule type="expression" dxfId="29" priority="62" stopIfTrue="1">
      <formula>$G$4=TRUE</formula>
    </cfRule>
  </conditionalFormatting>
  <conditionalFormatting sqref="I105:I106 K105:K106 M105:M106">
    <cfRule type="expression" dxfId="28" priority="58" stopIfTrue="1">
      <formula>$G$4=TRUE</formula>
    </cfRule>
  </conditionalFormatting>
  <conditionalFormatting sqref="I131:I132 K131:K132 M131:M132">
    <cfRule type="expression" dxfId="27" priority="54" stopIfTrue="1">
      <formula>$G$4=TRUE</formula>
    </cfRule>
  </conditionalFormatting>
  <conditionalFormatting sqref="I157:I158 K157:K158 M157:M158">
    <cfRule type="expression" dxfId="26" priority="50" stopIfTrue="1">
      <formula>$G$4=TRUE</formula>
    </cfRule>
  </conditionalFormatting>
  <conditionalFormatting sqref="I183:I184 K183:K184 M183:M184">
    <cfRule type="expression" dxfId="25" priority="46" stopIfTrue="1">
      <formula>$G$4=TRUE</formula>
    </cfRule>
  </conditionalFormatting>
  <conditionalFormatting sqref="I209:I210 K209:K210 M209:M210">
    <cfRule type="expression" dxfId="24" priority="42" stopIfTrue="1">
      <formula>$G$4=TRUE</formula>
    </cfRule>
  </conditionalFormatting>
  <conditionalFormatting sqref="I235:I236 K235:K236 M235:M236">
    <cfRule type="expression" dxfId="23" priority="38" stopIfTrue="1">
      <formula>$G$4=TRUE</formula>
    </cfRule>
  </conditionalFormatting>
  <conditionalFormatting sqref="I261:I262 K261:K262 M261:M262">
    <cfRule type="expression" dxfId="22" priority="34" stopIfTrue="1">
      <formula>$G$4=TRUE</formula>
    </cfRule>
  </conditionalFormatting>
  <conditionalFormatting sqref="N17 I17:J26">
    <cfRule type="expression" dxfId="21" priority="107" stopIfTrue="1">
      <formula>#REF!=TRUE</formula>
    </cfRule>
  </conditionalFormatting>
  <conditionalFormatting sqref="N43 I43:J52">
    <cfRule type="expression" dxfId="20" priority="105" stopIfTrue="1">
      <formula>#REF!=TRUE</formula>
    </cfRule>
  </conditionalFormatting>
  <conditionalFormatting sqref="N69 I69:J78">
    <cfRule type="expression" dxfId="19" priority="103" stopIfTrue="1">
      <formula>#REF!=TRUE</formula>
    </cfRule>
  </conditionalFormatting>
  <conditionalFormatting sqref="N95 I95:J104">
    <cfRule type="expression" dxfId="18" priority="101" stopIfTrue="1">
      <formula>#REF!=TRUE</formula>
    </cfRule>
  </conditionalFormatting>
  <conditionalFormatting sqref="N121 I121:J130">
    <cfRule type="expression" dxfId="17" priority="99" stopIfTrue="1">
      <formula>#REF!=TRUE</formula>
    </cfRule>
  </conditionalFormatting>
  <conditionalFormatting sqref="N147 I147:J156">
    <cfRule type="expression" dxfId="16" priority="97" stopIfTrue="1">
      <formula>#REF!=TRUE</formula>
    </cfRule>
  </conditionalFormatting>
  <conditionalFormatting sqref="N173 I173:J182">
    <cfRule type="expression" dxfId="15" priority="95" stopIfTrue="1">
      <formula>#REF!=TRUE</formula>
    </cfRule>
  </conditionalFormatting>
  <conditionalFormatting sqref="N199 I199:J208">
    <cfRule type="expression" dxfId="14" priority="93" stopIfTrue="1">
      <formula>#REF!=TRUE</formula>
    </cfRule>
  </conditionalFormatting>
  <conditionalFormatting sqref="N225 I225:J234">
    <cfRule type="expression" dxfId="13" priority="91" stopIfTrue="1">
      <formula>#REF!=TRUE</formula>
    </cfRule>
  </conditionalFormatting>
  <conditionalFormatting sqref="N251 I251:J260">
    <cfRule type="expression" dxfId="12" priority="89" stopIfTrue="1">
      <formula>#REF!=TRUE</formula>
    </cfRule>
  </conditionalFormatting>
  <conditionalFormatting sqref="O27">
    <cfRule type="expression" dxfId="11" priority="69" stopIfTrue="1">
      <formula>$G$4=TRUE</formula>
    </cfRule>
  </conditionalFormatting>
  <conditionalFormatting sqref="O53">
    <cfRule type="expression" dxfId="10" priority="65" stopIfTrue="1">
      <formula>$G$4=TRUE</formula>
    </cfRule>
  </conditionalFormatting>
  <conditionalFormatting sqref="O79">
    <cfRule type="expression" dxfId="9" priority="61" stopIfTrue="1">
      <formula>$G$4=TRUE</formula>
    </cfRule>
  </conditionalFormatting>
  <conditionalFormatting sqref="O105">
    <cfRule type="expression" dxfId="8" priority="57" stopIfTrue="1">
      <formula>$G$4=TRUE</formula>
    </cfRule>
  </conditionalFormatting>
  <conditionalFormatting sqref="O131">
    <cfRule type="expression" dxfId="7" priority="53" stopIfTrue="1">
      <formula>$G$4=TRUE</formula>
    </cfRule>
  </conditionalFormatting>
  <conditionalFormatting sqref="O157">
    <cfRule type="expression" dxfId="6" priority="49" stopIfTrue="1">
      <formula>$G$4=TRUE</formula>
    </cfRule>
  </conditionalFormatting>
  <conditionalFormatting sqref="O183">
    <cfRule type="expression" dxfId="5" priority="45" stopIfTrue="1">
      <formula>$G$4=TRUE</formula>
    </cfRule>
  </conditionalFormatting>
  <conditionalFormatting sqref="O209">
    <cfRule type="expression" dxfId="4" priority="41" stopIfTrue="1">
      <formula>$G$4=TRUE</formula>
    </cfRule>
  </conditionalFormatting>
  <conditionalFormatting sqref="O235">
    <cfRule type="expression" dxfId="3" priority="37" stopIfTrue="1">
      <formula>$G$4=TRUE</formula>
    </cfRule>
  </conditionalFormatting>
  <conditionalFormatting sqref="O261">
    <cfRule type="expression" dxfId="2" priority="33" stopIfTrue="1">
      <formula>$G$4=TRUE</formula>
    </cfRule>
  </conditionalFormatting>
  <dataValidations xWindow="467" yWindow="644" count="5">
    <dataValidation allowBlank="1" showInputMessage="1" showErrorMessage="1" prompt="会場の席数に関する備考欄" sqref="M166:N166 E244:F244 E192:F192 E10:F10 M218:N218 M10:N10 E218:F218 E36:F36 M36:N36 M244:N244 E62:F62 M88:N88 E114:F114 M192:N192 M62:N62 E88:F88 M140:N140 E166:F166 M114:N114 E140:F140" xr:uid="{00000000-0002-0000-0900-000000000000}"/>
    <dataValidation type="whole" operator="lessThanOrEqual" allowBlank="1" showInputMessage="1" showErrorMessage="1" sqref="G31 O31 G57 O57 G83 O83 G109 O135 G161 O109 G135 O187 G213 O161 G187 O239 G265 O213 G239 O265" xr:uid="{00000000-0002-0000-0900-000001000000}">
      <formula1>0</formula1>
    </dataValidation>
    <dataValidation type="whole" operator="greaterThanOrEqual" allowBlank="1" showInputMessage="1" showErrorMessage="1" errorTitle="入力エラー" error="整数でご入力ください。" sqref="C10:D10 K10:L10 C36:D36 K36:L36 C62:D62 K62:L62 C88:D88 K88:L88 C114:D114 K114:L114 C140:D140 K140:L140 C166:D166 K166:L166 C192:D192 K192:L192 C218:D218 K218:L218 C244:D244 K244:L244" xr:uid="{CDEE0920-4E2B-4EE4-8A36-B1E567DC8C7C}">
      <formula1>0</formula1>
    </dataValidation>
    <dataValidation imeMode="off" allowBlank="1" showInputMessage="1" showErrorMessage="1" sqref="G27 E28 O27 M28 G53 E54 O53 M54 G79 E80 O79 M80 G105 E106 O105 M106 G131 E132 O131 M132 G157 E158 O157 M158 G183 E184 O183 M184 G209 E210 O209 M210 G235 E236 O235 M236 G261 E262 O261 M262" xr:uid="{41DACD4C-04D0-42EA-BB4B-45156EF17F27}"/>
    <dataValidation imeMode="hiragana" allowBlank="1" showInputMessage="1" showErrorMessage="1" sqref="E27:E28 G27 A27:A28 C27:C28 M27:M28 O27 I27:I28 K27:K28 E53:E54 G53 A53:A54 C53:C54 M53:M54 O53 I53:I54 K53:K54 E79:E80 G79 A79:A80 C79:C80 M79:M80 O79 I79:I80 K79:K80 E105:E106 G105 A105:A106 C105:C106 M105:M106 O105 I105:I106 K105:K106 E131:E132 G131 A131:A132 C131:C132 M131:M132 O131 I131:I132 K131:K132 E157:E158 G157 A157:A158 C157:C158 M157:M158 O157 I157:I158 K157:K158 E183:E184 G183 A183:A184 C183:C184 M183:M184 O183 I183:I184 K183:K184 E209:E210 G209 A209:A210 C209:C210 M209:M210 O209 I209:I210 K209:K210 E235:E236 G235 A235:A236 C235:C236 M235:M236 O235 I235:I236 K235:K236 E261:E262 G261 A261:A262 C261:C262 M261:M262 O261 I261:I262 K261:K262" xr:uid="{9A19FA82-8A03-4F8F-9C2C-A72E1E40C828}"/>
  </dataValidations>
  <pageMargins left="0.76" right="0.56000000000000005" top="0.39370078740157483" bottom="0.59055118110236227" header="0" footer="0.39370078740157483"/>
  <pageSetup paperSize="9" scale="60" fitToHeight="0" orientation="portrait" r:id="rId1"/>
  <headerFooter scaleWithDoc="0">
    <oddFooter>&amp;R整理番号：</oddFooter>
  </headerFooter>
  <rowBreaks count="4" manualBreakCount="4">
    <brk id="58" max="14" man="1"/>
    <brk id="110" max="14" man="1"/>
    <brk id="162" max="14" man="1"/>
    <brk id="214"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27</vt:i4>
      </vt:variant>
    </vt:vector>
  </HeadingPairs>
  <TitlesOfParts>
    <vt:vector size="39" baseType="lpstr">
      <vt:lpstr>【非表示】チェック表(ｂ)</vt:lpstr>
      <vt:lpstr>総表</vt:lpstr>
      <vt:lpstr>datas</vt:lpstr>
      <vt:lpstr>個表A</vt:lpstr>
      <vt:lpstr>個表B</vt:lpstr>
      <vt:lpstr>支出予算書</vt:lpstr>
      <vt:lpstr>【非表示】経費一覧</vt:lpstr>
      <vt:lpstr>収入</vt:lpstr>
      <vt:lpstr>別紙入場料詳細</vt:lpstr>
      <vt:lpstr>変更理由書</vt:lpstr>
      <vt:lpstr>変更理由書記入例</vt:lpstr>
      <vt:lpstr>【非表示】分野・ジャンル</vt:lpstr>
      <vt:lpstr>支出予算書!Criteria</vt:lpstr>
      <vt:lpstr>'【非表示】チェック表(ｂ)'!Print_Area</vt:lpstr>
      <vt:lpstr>【非表示】経費一覧!Print_Area</vt:lpstr>
      <vt:lpstr>個表A!Print_Area</vt:lpstr>
      <vt:lpstr>個表B!Print_Area</vt:lpstr>
      <vt:lpstr>支出予算書!Print_Area</vt:lpstr>
      <vt:lpstr>収入!Print_Area</vt:lpstr>
      <vt:lpstr>総表!Print_Area</vt:lpstr>
      <vt:lpstr>別紙入場料詳細!Print_Area</vt:lpstr>
      <vt:lpstr>変更理由書!Print_Area</vt:lpstr>
      <vt:lpstr>変更理由書記入例!Print_Area</vt:lpstr>
      <vt:lpstr>支出予算書!Print_Titles</vt:lpstr>
      <vt:lpstr>収入!Print_Titles</vt:lpstr>
      <vt:lpstr>演劇</vt:lpstr>
      <vt:lpstr>応募分野</vt:lpstr>
      <vt:lpstr>音楽</vt:lpstr>
      <vt:lpstr>音楽費</vt:lpstr>
      <vt:lpstr>会場費・舞台費・運搬費</vt:lpstr>
      <vt:lpstr>稽古費</vt:lpstr>
      <vt:lpstr>謝金・旅費・宣伝費等</vt:lpstr>
      <vt:lpstr>出演費・音楽費・文芸費</vt:lpstr>
      <vt:lpstr>助成対象外経費</vt:lpstr>
      <vt:lpstr>大衆芸能</vt:lpstr>
      <vt:lpstr>伝統芸能</vt:lpstr>
      <vt:lpstr>'【非表示】チェック表(ｂ)'!不適合理由</vt:lpstr>
      <vt:lpstr>舞踊</vt:lpstr>
      <vt:lpstr>旅費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kosaka shione</cp:lastModifiedBy>
  <cp:lastPrinted>2026-01-30T08:39:18Z</cp:lastPrinted>
  <dcterms:created xsi:type="dcterms:W3CDTF">2020-08-12T01:57:30Z</dcterms:created>
  <dcterms:modified xsi:type="dcterms:W3CDTF">2026-03-12T09:13:56Z</dcterms:modified>
</cp:coreProperties>
</file>