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K:\企画部\基金・助成事務局\事務局共通\ダウンロード用様式格納庫\ダウンロード用様式（芸活課）\R8\02_申請書\02_公演創造\"/>
    </mc:Choice>
  </mc:AlternateContent>
  <xr:revisionPtr revIDLastSave="0" documentId="13_ncr:1_{15A0D617-B2E8-4FE8-A0AE-A8A298F6E852}" xr6:coauthVersionLast="47" xr6:coauthVersionMax="47" xr10:uidLastSave="{00000000-0000-0000-0000-000000000000}"/>
  <bookViews>
    <workbookView xWindow="360" yWindow="384" windowWidth="22680" windowHeight="12108" tabRatio="879" xr2:uid="{00000000-000D-0000-FFFF-FFFF00000000}"/>
  </bookViews>
  <sheets>
    <sheet name="総表" sheetId="2" r:id="rId1"/>
    <sheet name="個表" sheetId="3" r:id="rId2"/>
    <sheet name="(別紙)個表" sheetId="8" r:id="rId3"/>
    <sheet name="支出予算書" sheetId="4" r:id="rId4"/>
    <sheet name="(別紙)稽古料・出演料内訳表" sheetId="7" r:id="rId5"/>
    <sheet name="収支計画書" sheetId="5" r:id="rId6"/>
    <sheet name="(別紙)入場料詳細" sheetId="6" r:id="rId7"/>
    <sheet name="変更理由書" sheetId="16" r:id="rId8"/>
    <sheet name="記入例" sheetId="17" r:id="rId9"/>
    <sheet name="【非表示】経費一覧" sheetId="15" state="hidden" r:id="rId10"/>
    <sheet name="【非表示】分野・ジャンル" sheetId="14" state="hidden" r:id="rId11"/>
  </sheets>
  <externalReferences>
    <externalReference r:id="rId12"/>
  </externalReferences>
  <definedNames>
    <definedName name="_xlnm._FilterDatabase" localSheetId="9" hidden="1">【非表示】経費一覧!$A$1:$D$1</definedName>
    <definedName name="_xlnm._FilterDatabase" localSheetId="3" hidden="1">支出予算書!$B$20:$B$139</definedName>
    <definedName name="_xlnm.Criteria" localSheetId="3">支出予算書!$B$22:$B$138</definedName>
    <definedName name="_xlnm.Print_Area" localSheetId="4">'(別紙)稽古料・出演料内訳表'!$A$1:$U$45</definedName>
    <definedName name="_xlnm.Print_Area" localSheetId="2">'(別紙)個表'!$A$1:$T$95</definedName>
    <definedName name="_xlnm.Print_Area" localSheetId="6">'(別紙)入場料詳細'!$A$1:$O$110</definedName>
    <definedName name="_xlnm.Print_Area" localSheetId="9">【非表示】経費一覧!$A$1:$D$70</definedName>
    <definedName name="_xlnm.Print_Area" localSheetId="8">記入例!$A$1:$K$32</definedName>
    <definedName name="_xlnm.Print_Area" localSheetId="1">個表!$B$1:$Q$160</definedName>
    <definedName name="_xlnm.Print_Area" localSheetId="3">支出予算書!$B$1:$P$138</definedName>
    <definedName name="_xlnm.Print_Area" localSheetId="5">収支計画書!$A$1:$O$63</definedName>
    <definedName name="_xlnm.Print_Area" localSheetId="0">総表!$A$1:$K$44</definedName>
    <definedName name="_xlnm.Print_Area" localSheetId="7">変更理由書!$A$1:$K$39</definedName>
    <definedName name="運搬費">【非表示】経費一覧!$C$63</definedName>
    <definedName name="演劇">【非表示】分野・ジャンル!$C$2:$C$6</definedName>
    <definedName name="演劇_作品内容">個表!$E$175:$E$178</definedName>
    <definedName name="応募分野">[1]【非表示】分野・ジャンル!$A$1:$E$1</definedName>
    <definedName name="音楽">【非表示】分野・ジャンル!$A$2:$A$7</definedName>
    <definedName name="音楽_作品内容">個表!$E$164:$E$168</definedName>
    <definedName name="音楽費">【非表示】経費一覧!$C$5:$C$15</definedName>
    <definedName name="会場費">【非表示】経費一覧!$C$42:$C$43</definedName>
    <definedName name="感染症対策経費">[1]【非表示】経費一覧!$C$211:$C$215</definedName>
    <definedName name="稽古費">【非表示】経費一覧!$C$2:$C$3</definedName>
    <definedName name="芸術文化振興基金">#REF!</definedName>
    <definedName name="大衆芸能">【非表示】分野・ジャンル!$E$2:$E$8</definedName>
    <definedName name="伝・大_出演費">【非表示】経費一覧!$C$4</definedName>
    <definedName name="伝統芸能">【非表示】分野・ジャンル!$D$2:$D$9</definedName>
    <definedName name="配信費">【非表示】経費一覧!$C$68:$C$70</definedName>
    <definedName name="舞台芸術等総合支援事業">#REF!</definedName>
    <definedName name="舞台費">【非表示】経費一覧!$C$44:$C$62</definedName>
    <definedName name="舞踊">【非表示】分野・ジャンル!$B$2:$B$6</definedName>
    <definedName name="舞踊_作品内容">個表!$E$170:$E$173</definedName>
    <definedName name="文芸費">【非表示】経費一覧!$C$16:$C$41</definedName>
    <definedName name="旅費">【非表示】経費一覧!$C$64:$C$67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6" l="1"/>
  <c r="J3" i="6"/>
  <c r="O30" i="5"/>
  <c r="C52" i="2"/>
  <c r="C51" i="2"/>
  <c r="J45" i="3"/>
  <c r="J44" i="3"/>
  <c r="J43" i="3"/>
  <c r="J42" i="3"/>
  <c r="J41" i="3"/>
  <c r="J40" i="3"/>
  <c r="J39" i="3"/>
  <c r="J38" i="3"/>
  <c r="J37" i="3"/>
  <c r="J36" i="3"/>
  <c r="J35" i="3"/>
  <c r="J34" i="3"/>
  <c r="J33" i="3"/>
  <c r="J32" i="3"/>
  <c r="J31" i="3"/>
  <c r="G45" i="3"/>
  <c r="G44" i="3"/>
  <c r="G43" i="3"/>
  <c r="G42" i="3"/>
  <c r="G41" i="3"/>
  <c r="G40" i="3"/>
  <c r="G39" i="3"/>
  <c r="G38" i="3"/>
  <c r="G37" i="3"/>
  <c r="G36" i="3"/>
  <c r="G35" i="3"/>
  <c r="G34" i="3"/>
  <c r="G33" i="3"/>
  <c r="G32" i="3"/>
  <c r="G31" i="3"/>
  <c r="C53" i="2"/>
  <c r="O34" i="5"/>
  <c r="N23" i="4"/>
  <c r="N24" i="4"/>
  <c r="N25" i="4"/>
  <c r="N26" i="4"/>
  <c r="O23" i="4"/>
  <c r="I8" i="4"/>
  <c r="I14" i="4"/>
  <c r="O62" i="5"/>
  <c r="O63" i="5"/>
  <c r="O36" i="5"/>
  <c r="N129" i="4"/>
  <c r="N133" i="4"/>
  <c r="N134" i="4"/>
  <c r="O129" i="4"/>
  <c r="I13" i="4"/>
  <c r="H36" i="2"/>
  <c r="N93" i="4"/>
  <c r="N96" i="4"/>
  <c r="O93" i="4"/>
  <c r="I12" i="4"/>
  <c r="H35" i="2"/>
  <c r="N52" i="4"/>
  <c r="N49" i="4"/>
  <c r="O49" i="4"/>
  <c r="I9" i="4"/>
  <c r="H32" i="2"/>
  <c r="N58" i="4"/>
  <c r="N69" i="4"/>
  <c r="O58" i="4"/>
  <c r="I10" i="4"/>
  <c r="H33" i="2"/>
  <c r="N84" i="4"/>
  <c r="N89" i="4"/>
  <c r="O84" i="4"/>
  <c r="I11" i="4"/>
  <c r="H34" i="2"/>
  <c r="H31" i="2"/>
  <c r="K38" i="2"/>
  <c r="R16" i="4"/>
  <c r="R23" i="4"/>
  <c r="R49" i="4"/>
  <c r="R58" i="4"/>
  <c r="R84" i="4"/>
  <c r="R93" i="4"/>
  <c r="R129" i="4"/>
  <c r="I15" i="4"/>
  <c r="I16" i="4"/>
  <c r="I17" i="4"/>
  <c r="K39" i="2"/>
  <c r="K40" i="2"/>
  <c r="G9" i="16"/>
  <c r="G8" i="16"/>
  <c r="G7" i="16"/>
  <c r="D14" i="16"/>
  <c r="D12" i="16"/>
  <c r="C50" i="2"/>
  <c r="C49" i="2"/>
  <c r="I39" i="5"/>
  <c r="K42" i="2"/>
  <c r="K43" i="2"/>
  <c r="K44" i="2"/>
  <c r="B130" i="4"/>
  <c r="B131" i="4"/>
  <c r="B132" i="4"/>
  <c r="B133" i="4"/>
  <c r="B134" i="4"/>
  <c r="B135" i="4"/>
  <c r="B136" i="4"/>
  <c r="B137" i="4"/>
  <c r="B138" i="4"/>
  <c r="B123" i="4"/>
  <c r="B105" i="4"/>
  <c r="B106" i="4"/>
  <c r="B107" i="4"/>
  <c r="B108" i="4"/>
  <c r="B109" i="4"/>
  <c r="B110" i="4"/>
  <c r="B111" i="4"/>
  <c r="B112" i="4"/>
  <c r="B113" i="4"/>
  <c r="B114" i="4"/>
  <c r="B115" i="4"/>
  <c r="B116" i="4"/>
  <c r="B117" i="4"/>
  <c r="B118" i="4"/>
  <c r="B119" i="4"/>
  <c r="B120" i="4"/>
  <c r="B121" i="4"/>
  <c r="B122" i="4"/>
  <c r="B124" i="4"/>
  <c r="B125" i="4"/>
  <c r="B126" i="4"/>
  <c r="B127" i="4"/>
  <c r="B104" i="4"/>
  <c r="B103" i="4"/>
  <c r="B102" i="4"/>
  <c r="B101" i="4"/>
  <c r="B100" i="4"/>
  <c r="B99" i="4"/>
  <c r="B98" i="4"/>
  <c r="B97" i="4"/>
  <c r="B96" i="4"/>
  <c r="B95" i="4"/>
  <c r="B94" i="4"/>
  <c r="B91" i="4"/>
  <c r="B90" i="4"/>
  <c r="B89" i="4"/>
  <c r="B88" i="4"/>
  <c r="B87" i="4"/>
  <c r="B86" i="4"/>
  <c r="B85" i="4"/>
  <c r="B82" i="4"/>
  <c r="B81" i="4"/>
  <c r="B80" i="4"/>
  <c r="B79" i="4"/>
  <c r="B78" i="4"/>
  <c r="B77" i="4"/>
  <c r="B76" i="4"/>
  <c r="B75" i="4"/>
  <c r="B74" i="4"/>
  <c r="B73" i="4"/>
  <c r="B72" i="4"/>
  <c r="B71" i="4"/>
  <c r="B70" i="4"/>
  <c r="B69" i="4"/>
  <c r="B68" i="4"/>
  <c r="B67" i="4"/>
  <c r="B66" i="4"/>
  <c r="B65" i="4"/>
  <c r="B64" i="4"/>
  <c r="B63" i="4"/>
  <c r="B62" i="4"/>
  <c r="B61" i="4"/>
  <c r="B60" i="4"/>
  <c r="B59" i="4"/>
  <c r="B56" i="4"/>
  <c r="B55" i="4"/>
  <c r="B54" i="4"/>
  <c r="B53" i="4"/>
  <c r="B52" i="4"/>
  <c r="B51" i="4"/>
  <c r="B50" i="4"/>
  <c r="B47" i="4"/>
  <c r="B46" i="4"/>
  <c r="B45" i="4"/>
  <c r="B44" i="4"/>
  <c r="B43" i="4"/>
  <c r="B42" i="4"/>
  <c r="B41" i="4"/>
  <c r="B40" i="4"/>
  <c r="B39" i="4"/>
  <c r="B38" i="4"/>
  <c r="B37" i="4"/>
  <c r="B36" i="4"/>
  <c r="B35" i="4"/>
  <c r="B34" i="4"/>
  <c r="B33" i="4"/>
  <c r="B32" i="4"/>
  <c r="B31" i="4"/>
  <c r="B30" i="4"/>
  <c r="B29" i="4"/>
  <c r="B28" i="4"/>
  <c r="B27" i="4"/>
  <c r="B26" i="4"/>
  <c r="B25" i="4"/>
  <c r="B24" i="4"/>
  <c r="K30" i="2"/>
  <c r="H30" i="2"/>
  <c r="O30" i="6"/>
  <c r="O468" i="6"/>
  <c r="O467" i="6"/>
  <c r="O466" i="6"/>
  <c r="O465" i="6"/>
  <c r="O464" i="6"/>
  <c r="O463" i="6"/>
  <c r="O462" i="6"/>
  <c r="O461" i="6"/>
  <c r="O460" i="6"/>
  <c r="O459" i="6"/>
  <c r="K456" i="6"/>
  <c r="K455" i="6"/>
  <c r="K453" i="6"/>
  <c r="M454" i="6"/>
  <c r="G468" i="6"/>
  <c r="G467" i="6"/>
  <c r="G466" i="6"/>
  <c r="G465" i="6"/>
  <c r="G464" i="6"/>
  <c r="G463" i="6"/>
  <c r="G462" i="6"/>
  <c r="G461" i="6"/>
  <c r="G460" i="6"/>
  <c r="G459" i="6"/>
  <c r="C456" i="6"/>
  <c r="C455" i="6"/>
  <c r="C453" i="6"/>
  <c r="E454" i="6"/>
  <c r="O442" i="6"/>
  <c r="O441" i="6"/>
  <c r="O440" i="6"/>
  <c r="O439" i="6"/>
  <c r="O438" i="6"/>
  <c r="O437" i="6"/>
  <c r="O436" i="6"/>
  <c r="O435" i="6"/>
  <c r="O434" i="6"/>
  <c r="O433" i="6"/>
  <c r="K430" i="6"/>
  <c r="K429" i="6"/>
  <c r="K427" i="6"/>
  <c r="M428" i="6"/>
  <c r="G442" i="6"/>
  <c r="G441" i="6"/>
  <c r="G440" i="6"/>
  <c r="G439" i="6"/>
  <c r="G438" i="6"/>
  <c r="G437" i="6"/>
  <c r="G436" i="6"/>
  <c r="G435" i="6"/>
  <c r="G434" i="6"/>
  <c r="G433" i="6"/>
  <c r="C430" i="6"/>
  <c r="C429" i="6"/>
  <c r="C427" i="6"/>
  <c r="E428" i="6"/>
  <c r="O416" i="6"/>
  <c r="O415" i="6"/>
  <c r="O414" i="6"/>
  <c r="O413" i="6"/>
  <c r="O412" i="6"/>
  <c r="O411" i="6"/>
  <c r="O410" i="6"/>
  <c r="O409" i="6"/>
  <c r="O408" i="6"/>
  <c r="O407" i="6"/>
  <c r="K404" i="6"/>
  <c r="K403" i="6"/>
  <c r="K401" i="6"/>
  <c r="M402" i="6"/>
  <c r="G416" i="6"/>
  <c r="G415" i="6"/>
  <c r="G414" i="6"/>
  <c r="G413" i="6"/>
  <c r="G412" i="6"/>
  <c r="G411" i="6"/>
  <c r="G410" i="6"/>
  <c r="G409" i="6"/>
  <c r="G408" i="6"/>
  <c r="G407" i="6"/>
  <c r="C404" i="6"/>
  <c r="C403" i="6"/>
  <c r="C401" i="6"/>
  <c r="E402" i="6"/>
  <c r="O390" i="6"/>
  <c r="O389" i="6"/>
  <c r="O388" i="6"/>
  <c r="O387" i="6"/>
  <c r="O386" i="6"/>
  <c r="O385" i="6"/>
  <c r="O384" i="6"/>
  <c r="O383" i="6"/>
  <c r="O382" i="6"/>
  <c r="O381" i="6"/>
  <c r="K378" i="6"/>
  <c r="K377" i="6"/>
  <c r="K375" i="6"/>
  <c r="M376" i="6"/>
  <c r="G390" i="6"/>
  <c r="G389" i="6"/>
  <c r="G388" i="6"/>
  <c r="G387" i="6"/>
  <c r="G386" i="6"/>
  <c r="G385" i="6"/>
  <c r="G384" i="6"/>
  <c r="G383" i="6"/>
  <c r="G382" i="6"/>
  <c r="G381" i="6"/>
  <c r="C378" i="6"/>
  <c r="C377" i="6"/>
  <c r="C375" i="6"/>
  <c r="E376" i="6"/>
  <c r="O364" i="6"/>
  <c r="O363" i="6"/>
  <c r="O362" i="6"/>
  <c r="O361" i="6"/>
  <c r="O360" i="6"/>
  <c r="O359" i="6"/>
  <c r="O358" i="6"/>
  <c r="O357" i="6"/>
  <c r="O356" i="6"/>
  <c r="O355" i="6"/>
  <c r="K352" i="6"/>
  <c r="K351" i="6"/>
  <c r="K349" i="6"/>
  <c r="M350" i="6"/>
  <c r="G364" i="6"/>
  <c r="G363" i="6"/>
  <c r="G362" i="6"/>
  <c r="G361" i="6"/>
  <c r="G360" i="6"/>
  <c r="G359" i="6"/>
  <c r="G358" i="6"/>
  <c r="G357" i="6"/>
  <c r="G356" i="6"/>
  <c r="G355" i="6"/>
  <c r="C352" i="6"/>
  <c r="C351" i="6"/>
  <c r="C349" i="6"/>
  <c r="E350" i="6"/>
  <c r="O338" i="6"/>
  <c r="O337" i="6"/>
  <c r="O336" i="6"/>
  <c r="O335" i="6"/>
  <c r="O334" i="6"/>
  <c r="O333" i="6"/>
  <c r="O332" i="6"/>
  <c r="O331" i="6"/>
  <c r="O330" i="6"/>
  <c r="O329" i="6"/>
  <c r="K326" i="6"/>
  <c r="K325" i="6"/>
  <c r="K323" i="6"/>
  <c r="M324" i="6"/>
  <c r="G338" i="6"/>
  <c r="G337" i="6"/>
  <c r="G336" i="6"/>
  <c r="G335" i="6"/>
  <c r="G334" i="6"/>
  <c r="G333" i="6"/>
  <c r="G332" i="6"/>
  <c r="G331" i="6"/>
  <c r="G330" i="6"/>
  <c r="G329" i="6"/>
  <c r="C326" i="6"/>
  <c r="C325" i="6"/>
  <c r="C323" i="6"/>
  <c r="E324" i="6"/>
  <c r="O312" i="6"/>
  <c r="O311" i="6"/>
  <c r="O310" i="6"/>
  <c r="O309" i="6"/>
  <c r="O308" i="6"/>
  <c r="O307" i="6"/>
  <c r="O306" i="6"/>
  <c r="O305" i="6"/>
  <c r="O304" i="6"/>
  <c r="O303" i="6"/>
  <c r="K300" i="6"/>
  <c r="K299" i="6"/>
  <c r="K297" i="6"/>
  <c r="M298" i="6"/>
  <c r="G312" i="6"/>
  <c r="G311" i="6"/>
  <c r="G310" i="6"/>
  <c r="G309" i="6"/>
  <c r="G308" i="6"/>
  <c r="G307" i="6"/>
  <c r="G306" i="6"/>
  <c r="G305" i="6"/>
  <c r="G304" i="6"/>
  <c r="G303" i="6"/>
  <c r="C300" i="6"/>
  <c r="C299" i="6"/>
  <c r="C297" i="6"/>
  <c r="E298" i="6"/>
  <c r="O286" i="6"/>
  <c r="O285" i="6"/>
  <c r="O284" i="6"/>
  <c r="O283" i="6"/>
  <c r="O282" i="6"/>
  <c r="O281" i="6"/>
  <c r="O280" i="6"/>
  <c r="O279" i="6"/>
  <c r="O278" i="6"/>
  <c r="O277" i="6"/>
  <c r="K274" i="6"/>
  <c r="K273" i="6"/>
  <c r="K271" i="6"/>
  <c r="M272" i="6"/>
  <c r="G286" i="6"/>
  <c r="G285" i="6"/>
  <c r="G284" i="6"/>
  <c r="G283" i="6"/>
  <c r="G282" i="6"/>
  <c r="G281" i="6"/>
  <c r="G280" i="6"/>
  <c r="G279" i="6"/>
  <c r="G278" i="6"/>
  <c r="G277" i="6"/>
  <c r="C274" i="6"/>
  <c r="C273" i="6"/>
  <c r="C271" i="6"/>
  <c r="E272" i="6"/>
  <c r="O260" i="6"/>
  <c r="O259" i="6"/>
  <c r="O258" i="6"/>
  <c r="O257" i="6"/>
  <c r="O256" i="6"/>
  <c r="O255" i="6"/>
  <c r="O254" i="6"/>
  <c r="O253" i="6"/>
  <c r="O252" i="6"/>
  <c r="O251" i="6"/>
  <c r="K248" i="6"/>
  <c r="K247" i="6"/>
  <c r="K245" i="6"/>
  <c r="M246" i="6"/>
  <c r="G260" i="6"/>
  <c r="G259" i="6"/>
  <c r="G258" i="6"/>
  <c r="G257" i="6"/>
  <c r="G256" i="6"/>
  <c r="G255" i="6"/>
  <c r="G254" i="6"/>
  <c r="G253" i="6"/>
  <c r="G252" i="6"/>
  <c r="G251" i="6"/>
  <c r="C248" i="6"/>
  <c r="C247" i="6"/>
  <c r="C245" i="6"/>
  <c r="E246" i="6"/>
  <c r="O234" i="6"/>
  <c r="O233" i="6"/>
  <c r="O232" i="6"/>
  <c r="O231" i="6"/>
  <c r="O230" i="6"/>
  <c r="O229" i="6"/>
  <c r="O228" i="6"/>
  <c r="O227" i="6"/>
  <c r="O226" i="6"/>
  <c r="O225" i="6"/>
  <c r="K222" i="6"/>
  <c r="K221" i="6"/>
  <c r="K219" i="6"/>
  <c r="M220" i="6"/>
  <c r="G234" i="6"/>
  <c r="G233" i="6"/>
  <c r="G232" i="6"/>
  <c r="G231" i="6"/>
  <c r="G230" i="6"/>
  <c r="G229" i="6"/>
  <c r="G228" i="6"/>
  <c r="G227" i="6"/>
  <c r="G226" i="6"/>
  <c r="G225" i="6"/>
  <c r="C222" i="6"/>
  <c r="C221" i="6"/>
  <c r="C219" i="6"/>
  <c r="E220" i="6"/>
  <c r="O208" i="6"/>
  <c r="O207" i="6"/>
  <c r="O206" i="6"/>
  <c r="O205" i="6"/>
  <c r="O204" i="6"/>
  <c r="O203" i="6"/>
  <c r="O202" i="6"/>
  <c r="O201" i="6"/>
  <c r="O200" i="6"/>
  <c r="O199" i="6"/>
  <c r="K195" i="6"/>
  <c r="K193" i="6"/>
  <c r="G193" i="6"/>
  <c r="C195" i="6"/>
  <c r="C191" i="6"/>
  <c r="C190" i="6"/>
  <c r="O167" i="6"/>
  <c r="K169" i="6"/>
  <c r="K165" i="6"/>
  <c r="K164" i="6"/>
  <c r="G167" i="6"/>
  <c r="C169" i="6"/>
  <c r="C165" i="6"/>
  <c r="C164" i="6"/>
  <c r="O141" i="6"/>
  <c r="K143" i="6"/>
  <c r="K139" i="6"/>
  <c r="K138" i="6"/>
  <c r="G141" i="6"/>
  <c r="C143" i="6"/>
  <c r="C139" i="6"/>
  <c r="C138" i="6"/>
  <c r="O115" i="6"/>
  <c r="K117" i="6"/>
  <c r="K113" i="6"/>
  <c r="K112" i="6"/>
  <c r="G115" i="6"/>
  <c r="C117" i="6"/>
  <c r="C113" i="6"/>
  <c r="C112" i="6"/>
  <c r="O89" i="6"/>
  <c r="K91" i="6"/>
  <c r="K87" i="6"/>
  <c r="K86" i="6"/>
  <c r="G89" i="6"/>
  <c r="C91" i="6"/>
  <c r="C87" i="6"/>
  <c r="C86" i="6"/>
  <c r="O63" i="6"/>
  <c r="K65" i="6"/>
  <c r="K61" i="6"/>
  <c r="K60" i="6"/>
  <c r="G208" i="6"/>
  <c r="G207" i="6"/>
  <c r="G206" i="6"/>
  <c r="G205" i="6"/>
  <c r="G204" i="6"/>
  <c r="G203" i="6"/>
  <c r="G202" i="6"/>
  <c r="G201" i="6"/>
  <c r="G200" i="6"/>
  <c r="G199" i="6"/>
  <c r="C193" i="6"/>
  <c r="O182" i="6"/>
  <c r="O181" i="6"/>
  <c r="O180" i="6"/>
  <c r="O179" i="6"/>
  <c r="O178" i="6"/>
  <c r="O177" i="6"/>
  <c r="O176" i="6"/>
  <c r="O175" i="6"/>
  <c r="O174" i="6"/>
  <c r="O173" i="6"/>
  <c r="K167" i="6"/>
  <c r="G182" i="6"/>
  <c r="G181" i="6"/>
  <c r="G180" i="6"/>
  <c r="G179" i="6"/>
  <c r="G178" i="6"/>
  <c r="G177" i="6"/>
  <c r="G176" i="6"/>
  <c r="G175" i="6"/>
  <c r="G174" i="6"/>
  <c r="G173" i="6"/>
  <c r="C167" i="6"/>
  <c r="O156" i="6"/>
  <c r="O155" i="6"/>
  <c r="O154" i="6"/>
  <c r="O153" i="6"/>
  <c r="O152" i="6"/>
  <c r="O151" i="6"/>
  <c r="O150" i="6"/>
  <c r="O149" i="6"/>
  <c r="O148" i="6"/>
  <c r="O147" i="6"/>
  <c r="K141" i="6"/>
  <c r="M142" i="6"/>
  <c r="G156" i="6"/>
  <c r="G155" i="6"/>
  <c r="G154" i="6"/>
  <c r="G153" i="6"/>
  <c r="G152" i="6"/>
  <c r="G151" i="6"/>
  <c r="G150" i="6"/>
  <c r="G149" i="6"/>
  <c r="G148" i="6"/>
  <c r="G147" i="6"/>
  <c r="C141" i="6"/>
  <c r="O130" i="6"/>
  <c r="O129" i="6"/>
  <c r="O128" i="6"/>
  <c r="O127" i="6"/>
  <c r="O126" i="6"/>
  <c r="O125" i="6"/>
  <c r="O124" i="6"/>
  <c r="O123" i="6"/>
  <c r="O122" i="6"/>
  <c r="O121" i="6"/>
  <c r="K115" i="6"/>
  <c r="G130" i="6"/>
  <c r="G129" i="6"/>
  <c r="G128" i="6"/>
  <c r="G127" i="6"/>
  <c r="G126" i="6"/>
  <c r="G125" i="6"/>
  <c r="G124" i="6"/>
  <c r="G123" i="6"/>
  <c r="G122" i="6"/>
  <c r="G121" i="6"/>
  <c r="C115" i="6"/>
  <c r="O104" i="6"/>
  <c r="O103" i="6"/>
  <c r="O102" i="6"/>
  <c r="O101" i="6"/>
  <c r="O100" i="6"/>
  <c r="O99" i="6"/>
  <c r="O98" i="6"/>
  <c r="O97" i="6"/>
  <c r="O96" i="6"/>
  <c r="O95" i="6"/>
  <c r="K89" i="6"/>
  <c r="G104" i="6"/>
  <c r="G103" i="6"/>
  <c r="G102" i="6"/>
  <c r="G101" i="6"/>
  <c r="G100" i="6"/>
  <c r="G99" i="6"/>
  <c r="G98" i="6"/>
  <c r="G97" i="6"/>
  <c r="G96" i="6"/>
  <c r="G95" i="6"/>
  <c r="C89" i="6"/>
  <c r="O78" i="6"/>
  <c r="O77" i="6"/>
  <c r="O76" i="6"/>
  <c r="O75" i="6"/>
  <c r="O74" i="6"/>
  <c r="O73" i="6"/>
  <c r="O72" i="6"/>
  <c r="O71" i="6"/>
  <c r="O70" i="6"/>
  <c r="O69" i="6"/>
  <c r="K63" i="6"/>
  <c r="G63" i="6"/>
  <c r="C61" i="6"/>
  <c r="C60" i="6"/>
  <c r="G78" i="6"/>
  <c r="G77" i="6"/>
  <c r="G76" i="6"/>
  <c r="G75" i="6"/>
  <c r="G74" i="6"/>
  <c r="G73" i="6"/>
  <c r="G72" i="6"/>
  <c r="G71" i="6"/>
  <c r="G70" i="6"/>
  <c r="G69" i="6"/>
  <c r="C63" i="6"/>
  <c r="O37" i="6"/>
  <c r="K40" i="6"/>
  <c r="K35" i="6"/>
  <c r="K34" i="6"/>
  <c r="O52" i="6"/>
  <c r="O51" i="6"/>
  <c r="O50" i="6"/>
  <c r="O49" i="6"/>
  <c r="O48" i="6"/>
  <c r="O47" i="6"/>
  <c r="O46" i="6"/>
  <c r="O45" i="6"/>
  <c r="O44" i="6"/>
  <c r="O43" i="6"/>
  <c r="K37" i="6"/>
  <c r="G37" i="6"/>
  <c r="C37" i="6"/>
  <c r="C35" i="6"/>
  <c r="C34" i="6"/>
  <c r="K8" i="6"/>
  <c r="G52" i="6"/>
  <c r="G51" i="6"/>
  <c r="G50" i="6"/>
  <c r="G49" i="6"/>
  <c r="G48" i="6"/>
  <c r="G47" i="6"/>
  <c r="G46" i="6"/>
  <c r="G45" i="6"/>
  <c r="G44" i="6"/>
  <c r="G43" i="6"/>
  <c r="C39" i="6"/>
  <c r="C66" i="6"/>
  <c r="E64" i="6"/>
  <c r="O394" i="6"/>
  <c r="O396" i="6"/>
  <c r="O342" i="6"/>
  <c r="O344" i="6"/>
  <c r="O368" i="6"/>
  <c r="O370" i="6"/>
  <c r="G248" i="6"/>
  <c r="G247" i="6"/>
  <c r="G430" i="6"/>
  <c r="G429" i="6"/>
  <c r="O248" i="6"/>
  <c r="O247" i="6"/>
  <c r="G316" i="6"/>
  <c r="G318" i="6"/>
  <c r="G342" i="6"/>
  <c r="G344" i="6"/>
  <c r="G368" i="6"/>
  <c r="G370" i="6"/>
  <c r="G420" i="6"/>
  <c r="G422" i="6"/>
  <c r="O446" i="6"/>
  <c r="O448" i="6"/>
  <c r="O472" i="6"/>
  <c r="O474" i="6"/>
  <c r="G290" i="6"/>
  <c r="G292" i="6"/>
  <c r="G394" i="6"/>
  <c r="G396" i="6"/>
  <c r="G264" i="6"/>
  <c r="G266" i="6"/>
  <c r="O264" i="6"/>
  <c r="O266" i="6"/>
  <c r="O290" i="6"/>
  <c r="O292" i="6"/>
  <c r="O316" i="6"/>
  <c r="O318" i="6"/>
  <c r="O420" i="6"/>
  <c r="O422" i="6"/>
  <c r="G446" i="6"/>
  <c r="G448" i="6"/>
  <c r="G472" i="6"/>
  <c r="G474" i="6"/>
  <c r="O456" i="6"/>
  <c r="O455" i="6"/>
  <c r="G456" i="6"/>
  <c r="G455" i="6"/>
  <c r="O429" i="6"/>
  <c r="O430" i="6"/>
  <c r="O404" i="6"/>
  <c r="O403" i="6"/>
  <c r="G403" i="6"/>
  <c r="G404" i="6"/>
  <c r="O378" i="6"/>
  <c r="O377" i="6"/>
  <c r="G378" i="6"/>
  <c r="G377" i="6"/>
  <c r="O352" i="6"/>
  <c r="O351" i="6"/>
  <c r="G352" i="6"/>
  <c r="G351" i="6"/>
  <c r="O326" i="6"/>
  <c r="O325" i="6"/>
  <c r="G325" i="6"/>
  <c r="G326" i="6"/>
  <c r="O300" i="6"/>
  <c r="O299" i="6"/>
  <c r="G300" i="6"/>
  <c r="G299" i="6"/>
  <c r="O274" i="6"/>
  <c r="O273" i="6"/>
  <c r="G274" i="6"/>
  <c r="G273" i="6"/>
  <c r="O238" i="6"/>
  <c r="O240" i="6"/>
  <c r="G238" i="6"/>
  <c r="G240" i="6"/>
  <c r="O222" i="6"/>
  <c r="O221" i="6"/>
  <c r="G222" i="6"/>
  <c r="G221" i="6"/>
  <c r="O212" i="6"/>
  <c r="O214" i="6"/>
  <c r="K196" i="6"/>
  <c r="M194" i="6"/>
  <c r="E168" i="6"/>
  <c r="G170" i="6"/>
  <c r="E90" i="6"/>
  <c r="G92" i="6"/>
  <c r="M90" i="6"/>
  <c r="O92" i="6"/>
  <c r="G160" i="6"/>
  <c r="G162" i="6"/>
  <c r="E116" i="6"/>
  <c r="G118" i="6"/>
  <c r="E142" i="6"/>
  <c r="G143" i="6"/>
  <c r="E194" i="6"/>
  <c r="G196" i="6"/>
  <c r="O134" i="6"/>
  <c r="O136" i="6"/>
  <c r="G134" i="6"/>
  <c r="G136" i="6"/>
  <c r="O186" i="6"/>
  <c r="O188" i="6"/>
  <c r="G212" i="6"/>
  <c r="G214" i="6"/>
  <c r="G108" i="6"/>
  <c r="G110" i="6"/>
  <c r="O108" i="6"/>
  <c r="O110" i="6"/>
  <c r="M116" i="6"/>
  <c r="O118" i="6"/>
  <c r="O160" i="6"/>
  <c r="O162" i="6"/>
  <c r="G186" i="6"/>
  <c r="G188" i="6"/>
  <c r="M168" i="6"/>
  <c r="O170" i="6"/>
  <c r="C196" i="6"/>
  <c r="K170" i="6"/>
  <c r="C170" i="6"/>
  <c r="O144" i="6"/>
  <c r="O143" i="6"/>
  <c r="K144" i="6"/>
  <c r="C144" i="6"/>
  <c r="K118" i="6"/>
  <c r="C118" i="6"/>
  <c r="K92" i="6"/>
  <c r="C92" i="6"/>
  <c r="E38" i="6"/>
  <c r="G39" i="6"/>
  <c r="C40" i="6"/>
  <c r="M38" i="6"/>
  <c r="O39" i="6"/>
  <c r="G82" i="6"/>
  <c r="G84" i="6"/>
  <c r="O82" i="6"/>
  <c r="O84" i="6"/>
  <c r="G56" i="6"/>
  <c r="G58" i="6"/>
  <c r="O56" i="6"/>
  <c r="O58" i="6"/>
  <c r="M64" i="6"/>
  <c r="O65" i="6"/>
  <c r="K66" i="6"/>
  <c r="C65" i="6"/>
  <c r="K39" i="6"/>
  <c r="G91" i="6"/>
  <c r="G144" i="6"/>
  <c r="O91" i="6"/>
  <c r="G169" i="6"/>
  <c r="O195" i="6"/>
  <c r="O196" i="6"/>
  <c r="G40" i="6"/>
  <c r="G195" i="6"/>
  <c r="O169" i="6"/>
  <c r="O66" i="6"/>
  <c r="G117" i="6"/>
  <c r="O117" i="6"/>
  <c r="O40" i="6"/>
  <c r="G65" i="6"/>
  <c r="G66" i="6"/>
  <c r="O11" i="6"/>
  <c r="C8" i="6"/>
  <c r="C9" i="6"/>
  <c r="G11" i="6"/>
  <c r="K9" i="6"/>
  <c r="K11" i="6"/>
  <c r="M12" i="6"/>
  <c r="O17" i="6"/>
  <c r="O18" i="6"/>
  <c r="O19" i="6"/>
  <c r="O20" i="6"/>
  <c r="O21" i="6"/>
  <c r="O22" i="6"/>
  <c r="O23" i="6"/>
  <c r="O24" i="6"/>
  <c r="O25" i="6"/>
  <c r="O26" i="6"/>
  <c r="C11" i="6"/>
  <c r="K14" i="6"/>
  <c r="K13" i="6"/>
  <c r="C14" i="6"/>
  <c r="C13" i="6"/>
  <c r="O32" i="6"/>
  <c r="D3" i="5"/>
  <c r="D3" i="7"/>
  <c r="G3" i="4"/>
  <c r="B2" i="8"/>
  <c r="E3" i="3"/>
  <c r="O13" i="6"/>
  <c r="O14" i="6"/>
  <c r="M12" i="2"/>
  <c r="M11" i="2"/>
  <c r="E12" i="6"/>
  <c r="G13" i="6"/>
  <c r="G14" i="6"/>
  <c r="M15" i="2"/>
  <c r="O52" i="5"/>
  <c r="O39" i="5"/>
  <c r="I53" i="5"/>
  <c r="O23" i="5"/>
  <c r="F41" i="2"/>
  <c r="O17" i="5"/>
  <c r="O9" i="5"/>
  <c r="F40" i="2"/>
  <c r="O5" i="5"/>
  <c r="F39" i="2"/>
  <c r="I32" i="5"/>
  <c r="E8" i="5"/>
  <c r="N130" i="4"/>
  <c r="N131" i="4"/>
  <c r="N132" i="4"/>
  <c r="N135" i="4"/>
  <c r="N136" i="4"/>
  <c r="N137" i="4"/>
  <c r="N138" i="4"/>
  <c r="N94" i="4"/>
  <c r="N95" i="4"/>
  <c r="N97" i="4"/>
  <c r="N98" i="4"/>
  <c r="N99" i="4"/>
  <c r="N100" i="4"/>
  <c r="N101" i="4"/>
  <c r="N102" i="4"/>
  <c r="N103" i="4"/>
  <c r="N104" i="4"/>
  <c r="N105" i="4"/>
  <c r="N106" i="4"/>
  <c r="N107" i="4"/>
  <c r="N108" i="4"/>
  <c r="N109" i="4"/>
  <c r="N110" i="4"/>
  <c r="N111" i="4"/>
  <c r="N112" i="4"/>
  <c r="N113" i="4"/>
  <c r="N114" i="4"/>
  <c r="N115" i="4"/>
  <c r="N116" i="4"/>
  <c r="N117" i="4"/>
  <c r="N118" i="4"/>
  <c r="N119" i="4"/>
  <c r="N120" i="4"/>
  <c r="N121" i="4"/>
  <c r="N122" i="4"/>
  <c r="N123" i="4"/>
  <c r="N124" i="4"/>
  <c r="N125" i="4"/>
  <c r="N126" i="4"/>
  <c r="N127" i="4"/>
  <c r="N85" i="4"/>
  <c r="N86" i="4"/>
  <c r="N87" i="4"/>
  <c r="N88" i="4"/>
  <c r="N90" i="4"/>
  <c r="N91" i="4"/>
  <c r="N59" i="4"/>
  <c r="N60" i="4"/>
  <c r="N61" i="4"/>
  <c r="N62" i="4"/>
  <c r="N63" i="4"/>
  <c r="N64" i="4"/>
  <c r="N65" i="4"/>
  <c r="N66" i="4"/>
  <c r="N67" i="4"/>
  <c r="N68" i="4"/>
  <c r="N70" i="4"/>
  <c r="N71" i="4"/>
  <c r="N72" i="4"/>
  <c r="N73" i="4"/>
  <c r="N74" i="4"/>
  <c r="N75" i="4"/>
  <c r="N76" i="4"/>
  <c r="N77" i="4"/>
  <c r="N78" i="4"/>
  <c r="N79" i="4"/>
  <c r="N80" i="4"/>
  <c r="N81" i="4"/>
  <c r="N82" i="4"/>
  <c r="N56" i="4"/>
  <c r="N50" i="4"/>
  <c r="N51" i="4"/>
  <c r="N53" i="4"/>
  <c r="N54" i="4"/>
  <c r="N55" i="4"/>
  <c r="N27" i="4"/>
  <c r="N28" i="4"/>
  <c r="N29" i="4"/>
  <c r="N30" i="4"/>
  <c r="N31" i="4"/>
  <c r="N32" i="4"/>
  <c r="N33" i="4"/>
  <c r="N34" i="4"/>
  <c r="N35" i="4"/>
  <c r="N36" i="4"/>
  <c r="N37" i="4"/>
  <c r="N38" i="4"/>
  <c r="N39" i="4"/>
  <c r="N40" i="4"/>
  <c r="N41" i="4"/>
  <c r="N42" i="4"/>
  <c r="N43" i="4"/>
  <c r="N44" i="4"/>
  <c r="N45" i="4"/>
  <c r="N46" i="4"/>
  <c r="N47" i="4"/>
  <c r="F42" i="2"/>
  <c r="N46" i="3"/>
  <c r="J30" i="2"/>
  <c r="I30" i="2"/>
  <c r="M46" i="3"/>
  <c r="H8" i="5"/>
  <c r="H9" i="5"/>
  <c r="E6" i="5"/>
  <c r="F30" i="2"/>
  <c r="C30" i="2"/>
  <c r="L3" i="3"/>
  <c r="O3" i="7"/>
  <c r="J3" i="4"/>
  <c r="L3" i="5"/>
  <c r="K2" i="8"/>
  <c r="H19" i="5"/>
  <c r="H20" i="5"/>
  <c r="H21" i="5"/>
  <c r="H22" i="5"/>
  <c r="H23" i="5"/>
  <c r="S40" i="7"/>
  <c r="K40" i="7"/>
  <c r="S39" i="7"/>
  <c r="K39" i="7"/>
  <c r="T39" i="7"/>
  <c r="S38" i="7"/>
  <c r="K38" i="7"/>
  <c r="S37" i="7"/>
  <c r="K37" i="7"/>
  <c r="S36" i="7"/>
  <c r="K36" i="7"/>
  <c r="S35" i="7"/>
  <c r="K35" i="7"/>
  <c r="S34" i="7"/>
  <c r="K34" i="7"/>
  <c r="S33" i="7"/>
  <c r="K33" i="7"/>
  <c r="T33" i="7"/>
  <c r="S32" i="7"/>
  <c r="K32" i="7"/>
  <c r="S31" i="7"/>
  <c r="K31" i="7"/>
  <c r="S30" i="7"/>
  <c r="K30" i="7"/>
  <c r="S29" i="7"/>
  <c r="K29" i="7"/>
  <c r="S28" i="7"/>
  <c r="K28" i="7"/>
  <c r="S27" i="7"/>
  <c r="K27" i="7"/>
  <c r="S26" i="7"/>
  <c r="K26" i="7"/>
  <c r="S25" i="7"/>
  <c r="K25" i="7"/>
  <c r="S24" i="7"/>
  <c r="K24" i="7"/>
  <c r="S23" i="7"/>
  <c r="K23" i="7"/>
  <c r="S22" i="7"/>
  <c r="K22" i="7"/>
  <c r="S21" i="7"/>
  <c r="K21" i="7"/>
  <c r="S20" i="7"/>
  <c r="K20" i="7"/>
  <c r="S19" i="7"/>
  <c r="K19" i="7"/>
  <c r="S18" i="7"/>
  <c r="K18" i="7"/>
  <c r="S17" i="7"/>
  <c r="K17" i="7"/>
  <c r="S16" i="7"/>
  <c r="K16" i="7"/>
  <c r="S15" i="7"/>
  <c r="K15" i="7"/>
  <c r="S14" i="7"/>
  <c r="K14" i="7"/>
  <c r="S13" i="7"/>
  <c r="K13" i="7"/>
  <c r="S12" i="7"/>
  <c r="K12" i="7"/>
  <c r="S11" i="7"/>
  <c r="K11" i="7"/>
  <c r="S10" i="7"/>
  <c r="K10" i="7"/>
  <c r="S9" i="7"/>
  <c r="K9" i="7"/>
  <c r="S8" i="7"/>
  <c r="K8" i="7"/>
  <c r="S7" i="7"/>
  <c r="K7" i="7"/>
  <c r="S6" i="7"/>
  <c r="K6" i="7"/>
  <c r="G26" i="6"/>
  <c r="G25" i="6"/>
  <c r="G24" i="6"/>
  <c r="G23" i="6"/>
  <c r="G22" i="6"/>
  <c r="G21" i="6"/>
  <c r="G20" i="6"/>
  <c r="G19" i="6"/>
  <c r="G18" i="6"/>
  <c r="G17" i="6"/>
  <c r="H25" i="5"/>
  <c r="H24" i="5"/>
  <c r="H18" i="5"/>
  <c r="H17" i="5"/>
  <c r="H16" i="5"/>
  <c r="H15" i="5"/>
  <c r="H14" i="5"/>
  <c r="H29" i="5"/>
  <c r="H31" i="5"/>
  <c r="E3" i="6"/>
  <c r="I5" i="5"/>
  <c r="G30" i="6"/>
  <c r="G32" i="6"/>
  <c r="C6" i="6"/>
  <c r="T40" i="7"/>
  <c r="T13" i="7"/>
  <c r="T10" i="7"/>
  <c r="T12" i="7"/>
  <c r="T14" i="7"/>
  <c r="T16" i="7"/>
  <c r="T22" i="7"/>
  <c r="T24" i="7"/>
  <c r="T26" i="7"/>
  <c r="T28" i="7"/>
  <c r="T34" i="7"/>
  <c r="T36" i="7"/>
  <c r="T38" i="7"/>
  <c r="S43" i="7"/>
  <c r="T8" i="7"/>
  <c r="T9" i="7"/>
  <c r="T11" i="7"/>
  <c r="T15" i="7"/>
  <c r="T20" i="7"/>
  <c r="T32" i="7"/>
  <c r="T21" i="7"/>
  <c r="T23" i="7"/>
  <c r="T29" i="7"/>
  <c r="T31" i="7"/>
  <c r="T7" i="7"/>
  <c r="T17" i="7"/>
  <c r="T19" i="7"/>
  <c r="T37" i="7"/>
  <c r="T6" i="7"/>
  <c r="T18" i="7"/>
  <c r="T25" i="7"/>
  <c r="T27" i="7"/>
  <c r="T30" i="7"/>
  <c r="T35" i="7"/>
  <c r="K43" i="7"/>
  <c r="C5" i="6"/>
  <c r="G4" i="6"/>
  <c r="E10" i="5"/>
  <c r="H10" i="5"/>
  <c r="E11" i="5"/>
  <c r="H11" i="5"/>
  <c r="T43" i="7"/>
  <c r="C4" i="6"/>
  <c r="I36" i="5"/>
  <c r="F38" i="2"/>
  <c r="I18" i="4"/>
  <c r="O35" i="5"/>
  <c r="F43" i="2"/>
  <c r="G39" i="2"/>
  <c r="F44" i="2"/>
  <c r="G42" i="2"/>
  <c r="G41" i="2"/>
  <c r="G38" i="2"/>
  <c r="G40" i="2"/>
  <c r="G5" i="6" l="1"/>
  <c r="G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sakai mio</author>
  </authors>
  <commentList>
    <comment ref="K41" authorId="0" shapeId="0" xr:uid="{C7D8C08B-9A11-4407-B2EA-35003A6AB87F}">
      <text>
        <r>
          <rPr>
            <b/>
            <u/>
            <sz val="16"/>
            <color indexed="81"/>
            <rFont val="MS P ゴシック"/>
            <family val="3"/>
            <charset val="128"/>
          </rPr>
          <t>※助成金額を入力（単位：千円）</t>
        </r>
        <r>
          <rPr>
            <b/>
            <sz val="9"/>
            <color indexed="81"/>
            <rFont val="MS P ゴシック"/>
            <family val="3"/>
            <charset val="128"/>
          </rPr>
          <t xml:space="preserve">
</t>
        </r>
        <r>
          <rPr>
            <sz val="14"/>
            <color indexed="81"/>
            <rFont val="MS P ゴシック"/>
            <family val="3"/>
            <charset val="128"/>
          </rPr>
          <t>①内定額の範囲内②助成対象経費 合計 (A)-(B)
の範囲内で入力してください。
複数年計画支援の場合は入力不要です。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nakanishi nozomi</author>
  </authors>
  <commentList>
    <comment ref="E47" authorId="0" shapeId="0" xr:uid="{A37D9788-6F95-4B2B-86B9-40EAB35442FE}">
      <text>
        <r>
          <rPr>
            <sz val="14"/>
            <color indexed="81"/>
            <rFont val="MS P ゴシック"/>
            <family val="3"/>
            <charset val="128"/>
          </rPr>
          <t>要選択
※伝統芸能・大衆芸能分野は入力不要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sakai mio</author>
  </authors>
  <commentList>
    <comment ref="B6" authorId="0" shapeId="0" xr:uid="{13730444-212E-436C-A366-460C6AEDC9EB}">
      <text>
        <r>
          <rPr>
            <sz val="12"/>
            <color indexed="81"/>
            <rFont val="ＭＳ Ｐゴシック"/>
            <family val="3"/>
            <charset val="128"/>
          </rPr>
          <t xml:space="preserve">経費の対象となる出演者が具体的に決定している場合には、氏名等を記入してください。
出演者数が多い場合、単価・日数が同一の出演者は、「○○○　外○名」と記載可能です。
</t>
        </r>
        <r>
          <rPr>
            <b/>
            <sz val="12"/>
            <color indexed="81"/>
            <rFont val="ＭＳ Ｐゴシック"/>
            <family val="3"/>
            <charset val="128"/>
          </rPr>
          <t>月給等の給与制により支払っている場合は、「（給与）」等それが分かる記載を入れてください。</t>
        </r>
      </text>
    </comment>
    <comment ref="U6" authorId="1" shapeId="0" xr:uid="{237EFD98-0905-472C-AB0C-4CED1ED9F41D}">
      <text>
        <r>
          <rPr>
            <sz val="12"/>
            <color indexed="81"/>
            <rFont val="MS P ゴシック"/>
            <family val="3"/>
            <charset val="128"/>
          </rPr>
          <t>単価×日数で計算できない場合は、備考欄に積算根拠を明記してください。
内規等や契約書に規定された額である場合には備考欄に明記してください。</t>
        </r>
      </text>
    </comment>
    <comment ref="K43" authorId="0" shapeId="0" xr:uid="{29519151-8D9D-4862-9EB2-FAD76CD84512}">
      <text>
        <r>
          <rPr>
            <sz val="10"/>
            <color indexed="81"/>
            <rFont val="ＭＳ Ｐゴシック"/>
            <family val="3"/>
            <charset val="128"/>
          </rPr>
          <t>この額は、「支出予算書」の稽古料の合計額と一致します。</t>
        </r>
      </text>
    </comment>
    <comment ref="S43" authorId="0" shapeId="0" xr:uid="{826EC282-7ADC-48B7-A58E-7E024664B9E0}">
      <text>
        <r>
          <rPr>
            <sz val="10"/>
            <color indexed="81"/>
            <rFont val="ＭＳ Ｐゴシック"/>
            <family val="3"/>
            <charset val="128"/>
          </rPr>
          <t>この額は、「収支計画書」の出演料の合計額と一致します。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abe manami</author>
  </authors>
  <commentList>
    <comment ref="C26" authorId="0" shapeId="0" xr:uid="{D3EA897B-E4E6-4775-A096-60E1C3E0E529}">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H26" authorId="0" shapeId="0" xr:uid="{5ED14CF2-A490-483D-AD99-7E4A476D9171}">
      <text>
        <r>
          <rPr>
            <sz val="11"/>
            <color indexed="81"/>
            <rFont val="MS P ゴシック"/>
            <family val="3"/>
            <charset val="128"/>
          </rPr>
          <t>介助者の分も含めた枚数をご記入ください。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abe manami</author>
  </authors>
  <commentList>
    <comment ref="A27" authorId="0" shapeId="0" xr:uid="{6BC0737F-0DB8-49FB-9E1A-6A1F3CEEEA0E}">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G27" authorId="0" shapeId="0" xr:uid="{6D023E30-D4DC-4689-9CE6-87352D4A98C0}">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I27" authorId="0" shapeId="0" xr:uid="{8D02FB8E-391A-4C95-9649-8AB9FAA3D987}">
      <text>
        <r>
          <rPr>
            <sz val="11"/>
            <color indexed="81"/>
            <rFont val="MS P ゴシック"/>
            <family val="3"/>
            <charset val="128"/>
          </rPr>
          <t>上記の券種のうち、当てはまるものの合計販売枚数をご記入ください。</t>
        </r>
      </text>
    </comment>
    <comment ref="O27" authorId="0" shapeId="0" xr:uid="{5A6E70EE-3CC8-48BF-8371-14BA14838E32}">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A53" authorId="0" shapeId="0" xr:uid="{1F98D433-37BE-4DD3-B018-04051F66631F}">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G53" authorId="0" shapeId="0" xr:uid="{0F5CEA67-9978-4BBD-A24D-1680B640DA64}">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I53" authorId="0" shapeId="0" xr:uid="{2635FF8F-F7AC-4958-B2BC-BE494EB9D2EB}">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O53" authorId="0" shapeId="0" xr:uid="{2D674AC6-269C-4985-A16B-31B7E8BFE789}">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A79" authorId="0" shapeId="0" xr:uid="{F12C7EF4-88BF-4A98-BA2F-3D4D6CCB8782}">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G79" authorId="0" shapeId="0" xr:uid="{1D0D14EB-4519-4272-8FC3-4ADCC2E47B35}">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I79" authorId="0" shapeId="0" xr:uid="{4323B6C3-9752-4C2C-B696-18B3D393D16B}">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O79" authorId="0" shapeId="0" xr:uid="{31F594F8-503B-46CD-AFA3-2505253A0718}">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A105" authorId="0" shapeId="0" xr:uid="{81C6014F-BB31-4B84-858E-AD37EB91B008}">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G105" authorId="0" shapeId="0" xr:uid="{F1A20905-F3C5-4D85-8B7A-A8FD3FB24399}">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I105" authorId="0" shapeId="0" xr:uid="{1C9A59D9-B6FD-4AD2-BE5C-CA59747A2F48}">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O105" authorId="0" shapeId="0" xr:uid="{8555810A-CE0E-44FA-A008-B9F14EA4D212}">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A131" authorId="0" shapeId="0" xr:uid="{3621A088-CEA2-4B45-AA2B-966B320A91AD}">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G131" authorId="0" shapeId="0" xr:uid="{3A94993B-D9B6-4653-8E7F-0E415EA73D30}">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I131" authorId="0" shapeId="0" xr:uid="{612A88F9-834C-4FD0-AC0F-C50E898DC0DF}">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O131" authorId="0" shapeId="0" xr:uid="{0AF2366B-CB2B-4796-BDA9-C8A0C586CBAF}">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A157" authorId="0" shapeId="0" xr:uid="{C4C40222-E1FD-442D-855A-C31DB4D602BD}">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G157" authorId="0" shapeId="0" xr:uid="{9F69A1CD-5B73-41D4-B1F7-84B1FA3F2DF2}">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I157" authorId="0" shapeId="0" xr:uid="{7B63A8B1-71D0-4547-BD2B-174929B32FDA}">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O157" authorId="0" shapeId="0" xr:uid="{BC17201E-6F3E-4C92-9E8A-086F0057792B}">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A183" authorId="0" shapeId="0" xr:uid="{B4DC574D-6DEB-4647-8E0E-F188693CC577}">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G183" authorId="0" shapeId="0" xr:uid="{ED319D9D-1572-4FC4-B78C-285C1E5BC5AA}">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I183" authorId="0" shapeId="0" xr:uid="{16D9BF8E-FBE3-47D2-AF32-E323B0203ED1}">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O183" authorId="0" shapeId="0" xr:uid="{A652857B-D993-4D24-A513-130751018A97}">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A209" authorId="0" shapeId="0" xr:uid="{82A9186D-63B7-4831-81B3-A133765BD9A6}">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G209" authorId="0" shapeId="0" xr:uid="{7BB69C0C-A318-44A3-9DBF-40D1AA49AEF6}">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I209" authorId="0" shapeId="0" xr:uid="{6C735E21-B49C-4BF6-8600-3F9FFBF7D3AF}">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O209" authorId="0" shapeId="0" xr:uid="{B50B8B93-B9EB-4CEC-8677-A9F2E9AAA589}">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A235" authorId="0" shapeId="0" xr:uid="{056BFED4-E54F-4B02-827F-B6C6E1128D23}">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G235" authorId="0" shapeId="0" xr:uid="{F161602B-E829-437E-8BB5-F4B1FD6446F4}">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I235" authorId="0" shapeId="0" xr:uid="{82C0CFD3-6305-4485-A5F0-E8BF3FBBBAC4}">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O235" authorId="0" shapeId="0" xr:uid="{44F64473-40E3-4053-91DF-C71F4D02BA33}">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A261" authorId="0" shapeId="0" xr:uid="{34E7F347-7471-4677-85FB-C440270C9591}">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G261" authorId="0" shapeId="0" xr:uid="{F3AFBA7A-9416-4B45-B20C-CF49210C82A8}">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I261" authorId="0" shapeId="0" xr:uid="{60840D1B-A31B-44A7-B4F3-ACD71CE9734C}">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O261" authorId="0" shapeId="0" xr:uid="{A6F38609-8DF7-4489-93FC-2B116D2FF246}">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A287" authorId="0" shapeId="0" xr:uid="{701837D7-5B64-4D13-9E4A-70602E6A5337}">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G287" authorId="0" shapeId="0" xr:uid="{D0AB9E9D-E73E-41E4-BA78-99D1D70065B0}">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I287" authorId="0" shapeId="0" xr:uid="{01C7EE15-015D-49A5-B60B-011A1192E500}">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O287" authorId="0" shapeId="0" xr:uid="{B308F20A-E846-4B4F-A03A-D56CC8D5EA80}">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A313" authorId="0" shapeId="0" xr:uid="{49F79AB0-6B9F-4F89-BE41-972A88C07312}">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G313" authorId="0" shapeId="0" xr:uid="{325D796F-BE6C-4CE1-8B5A-1333A941EEDC}">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I313" authorId="0" shapeId="0" xr:uid="{DE1E6F3B-3EC6-4C19-B89C-7978A6F51CA6}">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O313" authorId="0" shapeId="0" xr:uid="{F22723BF-4AD6-4860-AFCE-4C32355183F1}">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A339" authorId="0" shapeId="0" xr:uid="{C8C53A3B-F51E-4E39-BC7B-651D5F8B5121}">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G339" authorId="0" shapeId="0" xr:uid="{35E5B909-5F96-4710-9984-4F0AD67D8780}">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I339" authorId="0" shapeId="0" xr:uid="{43CF067D-C591-47C3-84E8-9678BBEC2517}">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O339" authorId="0" shapeId="0" xr:uid="{E9B550EF-5753-4C91-AA0D-39A89029BC8F}">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A365" authorId="0" shapeId="0" xr:uid="{14EB4133-EE54-4560-B29A-CA645E54125A}">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G365" authorId="0" shapeId="0" xr:uid="{86F38A8A-8060-479B-BFBD-4D2D0DADD046}">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I365" authorId="0" shapeId="0" xr:uid="{F30CA1BB-B671-471B-A414-03FC7CD95BFE}">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O365" authorId="0" shapeId="0" xr:uid="{7E5402BD-8C91-4052-A974-DFA2B2EDB9AE}">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A391" authorId="0" shapeId="0" xr:uid="{74CCF9D8-3A8A-4A72-B47F-C4B9CA1DEE70}">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G391" authorId="0" shapeId="0" xr:uid="{9AB81A74-00C8-48D6-BA4C-7E76944A7D6C}">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I391" authorId="0" shapeId="0" xr:uid="{AC869639-9059-4183-9445-23A9014B0497}">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O391" authorId="0" shapeId="0" xr:uid="{365752A0-8327-472A-96D9-BFBFB0A7BE0C}">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A417" authorId="0" shapeId="0" xr:uid="{D26103BC-3BCA-42D2-824A-C6CEF3CEF768}">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G417" authorId="0" shapeId="0" xr:uid="{F3B453B8-AC81-459D-A05D-60C176A12B7A}">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I417" authorId="0" shapeId="0" xr:uid="{B92AD322-EDE5-4B59-B6A5-BE9DC699D7F6}">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O417" authorId="0" shapeId="0" xr:uid="{0727613E-AB92-4C4C-B99E-0F4DDF0BFCB8}">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A443" authorId="0" shapeId="0" xr:uid="{9C8A6AC1-500F-47A6-8747-C3560FE06893}">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G443" authorId="0" shapeId="0" xr:uid="{0A299703-BF3D-4D35-A9C6-E9DBE8852644}">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I443" authorId="0" shapeId="0" xr:uid="{69F1F688-521A-41EF-AA3D-5A00F4660FF7}">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O443" authorId="0" shapeId="0" xr:uid="{6FE351B7-9691-443E-8458-566A1F0609CF}">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A469" authorId="0" shapeId="0" xr:uid="{C565AD6E-B721-4376-9490-813A30489781}">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G469" authorId="0" shapeId="0" xr:uid="{4AE2CA42-085E-4DDE-A584-4C19F565CD2A}">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 ref="I469" authorId="0" shapeId="0" xr:uid="{C1F46DCA-7BC8-4DE8-9492-DC60BA0C1D80}">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O469" authorId="0" shapeId="0" xr:uid="{0E775E5D-C41F-4349-912D-37EBDDE57F3B}">
      <text>
        <r>
          <rPr>
            <sz val="12"/>
            <color indexed="81"/>
            <rFont val="MS P ゴシック"/>
            <family val="3"/>
            <charset val="128"/>
          </rPr>
          <t>介助者の分も含めた枚数をご記入ください。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<sst xmlns="http://schemas.openxmlformats.org/spreadsheetml/2006/main" count="2343" uniqueCount="470">
  <si>
    <t xml:space="preserve">独立行政法人日本芸術文化振興会理事長　殿
</t>
    <rPh sb="0" eb="6">
      <t>ドクリツギョウセイホウジン</t>
    </rPh>
    <rPh sb="6" eb="15">
      <t>ニホンゲイジュツブンカシンコウカイ</t>
    </rPh>
    <rPh sb="15" eb="18">
      <t>リジチョウ</t>
    </rPh>
    <rPh sb="19" eb="20">
      <t>トノ</t>
    </rPh>
    <phoneticPr fontId="9"/>
  </si>
  <si>
    <t>支援区分</t>
    <rPh sb="0" eb="4">
      <t>シエンクブン</t>
    </rPh>
    <phoneticPr fontId="9"/>
  </si>
  <si>
    <t>分野</t>
    <rPh sb="0" eb="2">
      <t>ブンヤ</t>
    </rPh>
    <phoneticPr fontId="8"/>
  </si>
  <si>
    <t>ジャンル</t>
    <phoneticPr fontId="9"/>
  </si>
  <si>
    <t>団体情報</t>
    <rPh sb="0" eb="2">
      <t>ダンタイ</t>
    </rPh>
    <rPh sb="2" eb="4">
      <t>ジョウホウ</t>
    </rPh>
    <phoneticPr fontId="9"/>
  </si>
  <si>
    <t>都道府県</t>
    <rPh sb="0" eb="4">
      <t>トドウフケン</t>
    </rPh>
    <phoneticPr fontId="9"/>
  </si>
  <si>
    <t>市区町村～番地（建物名含む）</t>
    <rPh sb="0" eb="2">
      <t>シク</t>
    </rPh>
    <rPh sb="2" eb="4">
      <t>チョウソン</t>
    </rPh>
    <rPh sb="5" eb="7">
      <t>バンチ</t>
    </rPh>
    <rPh sb="8" eb="10">
      <t>タテモノ</t>
    </rPh>
    <rPh sb="10" eb="11">
      <t>メイ</t>
    </rPh>
    <rPh sb="11" eb="12">
      <t>フク</t>
    </rPh>
    <phoneticPr fontId="9"/>
  </si>
  <si>
    <t>代表者役職名</t>
  </si>
  <si>
    <t>担当者情報</t>
    <rPh sb="0" eb="3">
      <t>タントウシャ</t>
    </rPh>
    <rPh sb="3" eb="5">
      <t>ジョウホウ</t>
    </rPh>
    <phoneticPr fontId="9"/>
  </si>
  <si>
    <t>担当部署・所属</t>
    <rPh sb="0" eb="2">
      <t>タントウ</t>
    </rPh>
    <rPh sb="2" eb="4">
      <t>ブショ</t>
    </rPh>
    <rPh sb="5" eb="7">
      <t>ショゾク</t>
    </rPh>
    <phoneticPr fontId="9"/>
  </si>
  <si>
    <t>担当者電話番号</t>
    <rPh sb="0" eb="3">
      <t>タントウシャ</t>
    </rPh>
    <rPh sb="3" eb="5">
      <t>デンワ</t>
    </rPh>
    <rPh sb="5" eb="7">
      <t>バンゴウ</t>
    </rPh>
    <phoneticPr fontId="9"/>
  </si>
  <si>
    <t>（フリガナ）</t>
    <phoneticPr fontId="9"/>
  </si>
  <si>
    <t>時間外連絡先</t>
    <rPh sb="0" eb="6">
      <t>ジカンガイレンラクサキ</t>
    </rPh>
    <phoneticPr fontId="9"/>
  </si>
  <si>
    <t>氏名</t>
    <phoneticPr fontId="9"/>
  </si>
  <si>
    <t>活動内容</t>
    <rPh sb="0" eb="2">
      <t>カツドウ</t>
    </rPh>
    <rPh sb="2" eb="4">
      <t>ナイヨウ</t>
    </rPh>
    <phoneticPr fontId="9"/>
  </si>
  <si>
    <t>個表番号</t>
    <rPh sb="0" eb="4">
      <t>コヒョウバンゴウ</t>
    </rPh>
    <phoneticPr fontId="8"/>
  </si>
  <si>
    <t>活動名</t>
    <rPh sb="0" eb="2">
      <t>カツドウ</t>
    </rPh>
    <rPh sb="2" eb="3">
      <t>メイ</t>
    </rPh>
    <phoneticPr fontId="9"/>
  </si>
  <si>
    <t>実施時期及び
実施場所</t>
    <rPh sb="0" eb="2">
      <t>ジッシ</t>
    </rPh>
    <rPh sb="2" eb="4">
      <t>ジキ</t>
    </rPh>
    <rPh sb="4" eb="5">
      <t>オヨ</t>
    </rPh>
    <rPh sb="7" eb="9">
      <t>ジッシ</t>
    </rPh>
    <rPh sb="9" eb="11">
      <t>バショ</t>
    </rPh>
    <phoneticPr fontId="9"/>
  </si>
  <si>
    <t>開始日</t>
    <rPh sb="0" eb="3">
      <t>カイシビ</t>
    </rPh>
    <phoneticPr fontId="9"/>
  </si>
  <si>
    <t>終了日</t>
    <rPh sb="0" eb="2">
      <t>シュウリョウ</t>
    </rPh>
    <rPh sb="2" eb="3">
      <t>ビ</t>
    </rPh>
    <phoneticPr fontId="9"/>
  </si>
  <si>
    <t>実施会場　</t>
    <rPh sb="0" eb="2">
      <t>ジッシ</t>
    </rPh>
    <rPh sb="2" eb="4">
      <t>カイジョウ</t>
    </rPh>
    <phoneticPr fontId="9"/>
  </si>
  <si>
    <t>（都道府県・</t>
    <rPh sb="3" eb="4">
      <t>フ</t>
    </rPh>
    <phoneticPr fontId="9"/>
  </si>
  <si>
    <t>市区町村）</t>
    <rPh sb="0" eb="2">
      <t>シク</t>
    </rPh>
    <rPh sb="2" eb="4">
      <t>チョウソン</t>
    </rPh>
    <phoneticPr fontId="9"/>
  </si>
  <si>
    <t>～</t>
    <phoneticPr fontId="9"/>
  </si>
  <si>
    <t>稽古費</t>
  </si>
  <si>
    <t>※非表示</t>
    <rPh sb="1" eb="4">
      <t>ヒヒョウジ</t>
    </rPh>
    <phoneticPr fontId="8"/>
  </si>
  <si>
    <t>音楽費</t>
  </si>
  <si>
    <t>文芸費</t>
  </si>
  <si>
    <t>会場費</t>
  </si>
  <si>
    <t>【個表】</t>
    <rPh sb="1" eb="3">
      <t>コヒョウ</t>
    </rPh>
    <phoneticPr fontId="9"/>
  </si>
  <si>
    <t>団体名</t>
    <rPh sb="0" eb="3">
      <t>ダンタイメイ</t>
    </rPh>
    <phoneticPr fontId="9"/>
  </si>
  <si>
    <t>活動名</t>
    <rPh sb="0" eb="3">
      <t>カツドウメイ</t>
    </rPh>
    <phoneticPr fontId="9"/>
  </si>
  <si>
    <t>本活動の企画意図及び目標等</t>
    <rPh sb="0" eb="1">
      <t>ホン</t>
    </rPh>
    <rPh sb="1" eb="3">
      <t>カツドウ</t>
    </rPh>
    <rPh sb="4" eb="6">
      <t>キカク</t>
    </rPh>
    <rPh sb="6" eb="8">
      <t>イト</t>
    </rPh>
    <rPh sb="8" eb="9">
      <t>オヨ</t>
    </rPh>
    <rPh sb="10" eb="12">
      <t>モクヒョウ</t>
    </rPh>
    <rPh sb="12" eb="13">
      <t>トウ</t>
    </rPh>
    <phoneticPr fontId="9"/>
  </si>
  <si>
    <t>企画意図等</t>
    <rPh sb="0" eb="2">
      <t>キカク</t>
    </rPh>
    <rPh sb="2" eb="4">
      <t>イト</t>
    </rPh>
    <rPh sb="4" eb="5">
      <t>トウ</t>
    </rPh>
    <phoneticPr fontId="9"/>
  </si>
  <si>
    <t>目標</t>
    <rPh sb="0" eb="2">
      <t>モクヒョウ</t>
    </rPh>
    <phoneticPr fontId="9"/>
  </si>
  <si>
    <t>実施時期</t>
    <rPh sb="0" eb="2">
      <t>ジッシ</t>
    </rPh>
    <rPh sb="2" eb="4">
      <t>ジキ</t>
    </rPh>
    <phoneticPr fontId="9"/>
  </si>
  <si>
    <t>実施場所（所在地）</t>
    <phoneticPr fontId="9"/>
  </si>
  <si>
    <t>ゲネプロ</t>
    <phoneticPr fontId="9"/>
  </si>
  <si>
    <t>開演時間</t>
    <rPh sb="0" eb="2">
      <t>カイエン</t>
    </rPh>
    <rPh sb="2" eb="4">
      <t>ジカン</t>
    </rPh>
    <phoneticPr fontId="9"/>
  </si>
  <si>
    <t>ばらし</t>
    <phoneticPr fontId="9"/>
  </si>
  <si>
    <t>計</t>
    <rPh sb="0" eb="1">
      <t>ケイ</t>
    </rPh>
    <phoneticPr fontId="9"/>
  </si>
  <si>
    <t>本活動の内容</t>
    <phoneticPr fontId="9"/>
  </si>
  <si>
    <t>作品内容</t>
    <rPh sb="0" eb="2">
      <t>サクヒン</t>
    </rPh>
    <rPh sb="2" eb="4">
      <t>ナイヨウ</t>
    </rPh>
    <phoneticPr fontId="9"/>
  </si>
  <si>
    <t>その他（</t>
    <rPh sb="2" eb="3">
      <t>タ</t>
    </rPh>
    <phoneticPr fontId="9"/>
  </si>
  <si>
    <t>）</t>
    <phoneticPr fontId="9"/>
  </si>
  <si>
    <t>応募活動(演目)の当該年度及び前後の年度の上演計画等</t>
    <rPh sb="0" eb="2">
      <t>オウボ</t>
    </rPh>
    <rPh sb="2" eb="4">
      <t>カツドウ</t>
    </rPh>
    <rPh sb="5" eb="7">
      <t>エンモク</t>
    </rPh>
    <rPh sb="9" eb="11">
      <t>トウガイ</t>
    </rPh>
    <rPh sb="11" eb="13">
      <t>ネンド</t>
    </rPh>
    <rPh sb="13" eb="14">
      <t>オヨ</t>
    </rPh>
    <rPh sb="15" eb="17">
      <t>ゼンゴ</t>
    </rPh>
    <rPh sb="18" eb="20">
      <t>ネンド</t>
    </rPh>
    <rPh sb="21" eb="23">
      <t>ジョウエン</t>
    </rPh>
    <rPh sb="23" eb="25">
      <t>ケイカク</t>
    </rPh>
    <rPh sb="25" eb="26">
      <t>トウ</t>
    </rPh>
    <phoneticPr fontId="9"/>
  </si>
  <si>
    <t>国内／海外</t>
    <phoneticPr fontId="9"/>
  </si>
  <si>
    <t>時期</t>
    <rPh sb="0" eb="2">
      <t>ジキ</t>
    </rPh>
    <phoneticPr fontId="9"/>
  </si>
  <si>
    <t>回数</t>
    <rPh sb="0" eb="2">
      <t>カイスウ</t>
    </rPh>
    <phoneticPr fontId="9"/>
  </si>
  <si>
    <t>主催／依頼</t>
    <rPh sb="0" eb="2">
      <t>シュサイ</t>
    </rPh>
    <phoneticPr fontId="9"/>
  </si>
  <si>
    <t>【プルダウン選択肢】削除不可（非表示）</t>
    <rPh sb="6" eb="9">
      <t>センタクシ</t>
    </rPh>
    <rPh sb="10" eb="12">
      <t>サクジョ</t>
    </rPh>
    <rPh sb="12" eb="14">
      <t>フカ</t>
    </rPh>
    <rPh sb="15" eb="18">
      <t>ヒヒョウジ</t>
    </rPh>
    <phoneticPr fontId="9"/>
  </si>
  <si>
    <t>創作初演</t>
    <phoneticPr fontId="9"/>
  </si>
  <si>
    <t>新演出</t>
    <phoneticPr fontId="9"/>
  </si>
  <si>
    <t>新振付</t>
    <rPh sb="0" eb="3">
      <t>シンフリツケ</t>
    </rPh>
    <phoneticPr fontId="9"/>
  </si>
  <si>
    <t>翻訳初演</t>
    <phoneticPr fontId="9"/>
  </si>
  <si>
    <t>再演</t>
    <phoneticPr fontId="9"/>
  </si>
  <si>
    <t>創作初演</t>
    <rPh sb="0" eb="2">
      <t>ソウサク</t>
    </rPh>
    <rPh sb="2" eb="4">
      <t>ショエン</t>
    </rPh>
    <phoneticPr fontId="9"/>
  </si>
  <si>
    <t>新演出</t>
    <rPh sb="0" eb="3">
      <t>シンエンシュツ</t>
    </rPh>
    <phoneticPr fontId="9"/>
  </si>
  <si>
    <t>改訂振付</t>
    <rPh sb="0" eb="2">
      <t>カイテイ</t>
    </rPh>
    <rPh sb="2" eb="4">
      <t>フリツケ</t>
    </rPh>
    <phoneticPr fontId="9"/>
  </si>
  <si>
    <t>再演</t>
    <rPh sb="0" eb="2">
      <t>サイエン</t>
    </rPh>
    <phoneticPr fontId="9"/>
  </si>
  <si>
    <t>翻訳初演</t>
    <rPh sb="0" eb="2">
      <t>ホンヤク</t>
    </rPh>
    <rPh sb="2" eb="4">
      <t>ショエン</t>
    </rPh>
    <phoneticPr fontId="9"/>
  </si>
  <si>
    <t>団体名</t>
    <rPh sb="0" eb="3">
      <t>ダンタイメイ</t>
    </rPh>
    <phoneticPr fontId="8"/>
  </si>
  <si>
    <t>活動名</t>
    <rPh sb="0" eb="3">
      <t>カツドウメイ</t>
    </rPh>
    <phoneticPr fontId="8"/>
  </si>
  <si>
    <t>消費税等仕入控除税額の取扱</t>
    <phoneticPr fontId="8"/>
  </si>
  <si>
    <t>（千円）</t>
    <phoneticPr fontId="8"/>
  </si>
  <si>
    <t>助成対象経費</t>
    <rPh sb="0" eb="2">
      <t>ジョセイ</t>
    </rPh>
    <rPh sb="2" eb="4">
      <t>タイショウ</t>
    </rPh>
    <rPh sb="4" eb="6">
      <t>ケイヒ</t>
    </rPh>
    <phoneticPr fontId="9"/>
  </si>
  <si>
    <t>予算額</t>
    <rPh sb="0" eb="3">
      <t>ヨサンガク</t>
    </rPh>
    <phoneticPr fontId="8"/>
  </si>
  <si>
    <t>稽古費</t>
    <rPh sb="0" eb="2">
      <t>ケイコ</t>
    </rPh>
    <rPh sb="2" eb="3">
      <t>ヒ</t>
    </rPh>
    <phoneticPr fontId="9"/>
  </si>
  <si>
    <t>音楽費</t>
    <rPh sb="0" eb="2">
      <t>オンガク</t>
    </rPh>
    <rPh sb="2" eb="3">
      <t>ヒ</t>
    </rPh>
    <phoneticPr fontId="9"/>
  </si>
  <si>
    <t>文芸費</t>
    <rPh sb="0" eb="2">
      <t>ブンゲイ</t>
    </rPh>
    <rPh sb="2" eb="3">
      <t>ヒ</t>
    </rPh>
    <phoneticPr fontId="8"/>
  </si>
  <si>
    <t>会場費</t>
    <rPh sb="0" eb="2">
      <t>カイジョウ</t>
    </rPh>
    <rPh sb="2" eb="3">
      <t>ヒ</t>
    </rPh>
    <phoneticPr fontId="8"/>
  </si>
  <si>
    <t>舞台費</t>
    <rPh sb="0" eb="2">
      <t>ブタイ</t>
    </rPh>
    <rPh sb="2" eb="3">
      <t>ヒ</t>
    </rPh>
    <phoneticPr fontId="8"/>
  </si>
  <si>
    <t>課税対象外経費</t>
    <rPh sb="0" eb="2">
      <t>カゼイ</t>
    </rPh>
    <rPh sb="2" eb="4">
      <t>タイショウ</t>
    </rPh>
    <rPh sb="4" eb="5">
      <t>ガイ</t>
    </rPh>
    <rPh sb="5" eb="7">
      <t>ケイヒ</t>
    </rPh>
    <phoneticPr fontId="8"/>
  </si>
  <si>
    <t>税区分番号</t>
    <rPh sb="0" eb="1">
      <t>ゼイ</t>
    </rPh>
    <rPh sb="1" eb="3">
      <t>クブン</t>
    </rPh>
    <rPh sb="3" eb="5">
      <t>バンゴウ</t>
    </rPh>
    <phoneticPr fontId="8"/>
  </si>
  <si>
    <t>課税対象経費</t>
    <rPh sb="0" eb="2">
      <t>カゼイ</t>
    </rPh>
    <rPh sb="2" eb="4">
      <t>タイショウ</t>
    </rPh>
    <rPh sb="4" eb="6">
      <t>ケイヒ</t>
    </rPh>
    <phoneticPr fontId="8"/>
  </si>
  <si>
    <t>【内訳】</t>
    <rPh sb="1" eb="3">
      <t>ウチワケ</t>
    </rPh>
    <phoneticPr fontId="9"/>
  </si>
  <si>
    <t>区分</t>
    <rPh sb="0" eb="2">
      <t>クブン</t>
    </rPh>
    <phoneticPr fontId="9"/>
  </si>
  <si>
    <t>項目</t>
    <rPh sb="0" eb="2">
      <t>コウモク</t>
    </rPh>
    <phoneticPr fontId="8"/>
  </si>
  <si>
    <t>空白</t>
    <rPh sb="0" eb="2">
      <t>クウハク</t>
    </rPh>
    <phoneticPr fontId="9"/>
  </si>
  <si>
    <t>細目</t>
    <rPh sb="0" eb="2">
      <t>サイモク</t>
    </rPh>
    <phoneticPr fontId="9"/>
  </si>
  <si>
    <t>空白２</t>
    <rPh sb="0" eb="2">
      <t>クウハク</t>
    </rPh>
    <phoneticPr fontId="8"/>
  </si>
  <si>
    <t>数量(1)</t>
    <rPh sb="0" eb="2">
      <t>スウリョウ</t>
    </rPh>
    <phoneticPr fontId="9"/>
  </si>
  <si>
    <t>数量(2)</t>
    <rPh sb="0" eb="2">
      <t>スウリョウ</t>
    </rPh>
    <phoneticPr fontId="9"/>
  </si>
  <si>
    <t>小計（千円）</t>
    <phoneticPr fontId="9"/>
  </si>
  <si>
    <t>課税区分</t>
    <rPh sb="0" eb="2">
      <t>カゼイ</t>
    </rPh>
    <rPh sb="2" eb="4">
      <t>クブン</t>
    </rPh>
    <phoneticPr fontId="8"/>
  </si>
  <si>
    <t>課税対象外</t>
    <rPh sb="0" eb="2">
      <t>カゼイ</t>
    </rPh>
    <rPh sb="2" eb="4">
      <t>タイショウ</t>
    </rPh>
    <rPh sb="4" eb="5">
      <t>ガイ</t>
    </rPh>
    <phoneticPr fontId="8"/>
  </si>
  <si>
    <t>―</t>
  </si>
  <si>
    <t>音楽費</t>
    <rPh sb="0" eb="2">
      <t>オンガク</t>
    </rPh>
    <rPh sb="2" eb="3">
      <t>ヒ</t>
    </rPh>
    <phoneticPr fontId="8"/>
  </si>
  <si>
    <t>※　Ａ４判２枚に収まるように作成してください。</t>
    <phoneticPr fontId="8"/>
  </si>
  <si>
    <t>（収入）　</t>
  </si>
  <si>
    <t>項　目</t>
    <rPh sb="0" eb="1">
      <t>コウ</t>
    </rPh>
    <rPh sb="2" eb="3">
      <t>モク</t>
    </rPh>
    <phoneticPr fontId="33"/>
  </si>
  <si>
    <t>　内　訳（円）</t>
  </si>
  <si>
    <t>予算(千円)</t>
    <phoneticPr fontId="8"/>
  </si>
  <si>
    <t>内　訳（円）</t>
  </si>
  <si>
    <t>会場名</t>
    <rPh sb="0" eb="2">
      <t>カイジョウ</t>
    </rPh>
    <rPh sb="2" eb="3">
      <t>メイ</t>
    </rPh>
    <phoneticPr fontId="33"/>
  </si>
  <si>
    <t>会場の席数(定員)</t>
    <rPh sb="0" eb="2">
      <t>カイジョウ</t>
    </rPh>
    <rPh sb="3" eb="5">
      <t>セキスウ</t>
    </rPh>
    <rPh sb="6" eb="8">
      <t>テイイン</t>
    </rPh>
    <phoneticPr fontId="8"/>
  </si>
  <si>
    <t>共催者
負担金</t>
    <phoneticPr fontId="8"/>
  </si>
  <si>
    <t>使用席数</t>
    <phoneticPr fontId="33"/>
  </si>
  <si>
    <t>公演回数</t>
    <rPh sb="0" eb="2">
      <t>コウエン</t>
    </rPh>
    <rPh sb="2" eb="4">
      <t>カイスウ</t>
    </rPh>
    <phoneticPr fontId="33"/>
  </si>
  <si>
    <t>使用席数×公演回数</t>
    <rPh sb="5" eb="7">
      <t>コウエン</t>
    </rPh>
    <rPh sb="7" eb="9">
      <t>カイスウ</t>
    </rPh>
    <phoneticPr fontId="33"/>
  </si>
  <si>
    <t>販売枚数</t>
    <rPh sb="0" eb="2">
      <t>ハンバイ</t>
    </rPh>
    <rPh sb="2" eb="4">
      <t>マイスウ</t>
    </rPh>
    <rPh sb="3" eb="4">
      <t>カズ</t>
    </rPh>
    <phoneticPr fontId="33"/>
  </si>
  <si>
    <t>収入率</t>
    <rPh sb="0" eb="2">
      <t>シュウニュウ</t>
    </rPh>
    <phoneticPr fontId="33"/>
  </si>
  <si>
    <t>入場者数</t>
    <rPh sb="2" eb="3">
      <t>モノ</t>
    </rPh>
    <rPh sb="3" eb="4">
      <t>カズ</t>
    </rPh>
    <phoneticPr fontId="33"/>
  </si>
  <si>
    <t>入場率</t>
    <phoneticPr fontId="33"/>
  </si>
  <si>
    <t>入場券内訳</t>
    <phoneticPr fontId="33"/>
  </si>
  <si>
    <t>券種</t>
    <rPh sb="0" eb="1">
      <t>ケン</t>
    </rPh>
    <rPh sb="1" eb="2">
      <t>シュ</t>
    </rPh>
    <phoneticPr fontId="33"/>
  </si>
  <si>
    <t>単価/円(税込)</t>
    <phoneticPr fontId="8"/>
  </si>
  <si>
    <t>×</t>
    <phoneticPr fontId="33"/>
  </si>
  <si>
    <t>枚数</t>
    <phoneticPr fontId="33"/>
  </si>
  <si>
    <t>単価×枚数</t>
    <rPh sb="0" eb="2">
      <t>タンカ</t>
    </rPh>
    <rPh sb="3" eb="5">
      <t>マイスウ</t>
    </rPh>
    <phoneticPr fontId="33"/>
  </si>
  <si>
    <t>その他
収入</t>
    <phoneticPr fontId="33"/>
  </si>
  <si>
    <t>小計</t>
    <rPh sb="0" eb="2">
      <t>ショウケイ</t>
    </rPh>
    <phoneticPr fontId="33"/>
  </si>
  <si>
    <t>割引額の合計額</t>
    <rPh sb="0" eb="2">
      <t>ワリビキ</t>
    </rPh>
    <rPh sb="2" eb="3">
      <t>ガク</t>
    </rPh>
    <rPh sb="4" eb="6">
      <t>ゴウケイ</t>
    </rPh>
    <rPh sb="6" eb="7">
      <t>ガク</t>
    </rPh>
    <phoneticPr fontId="33"/>
  </si>
  <si>
    <t>合計</t>
    <rPh sb="0" eb="2">
      <t>ゴウケイ</t>
    </rPh>
    <phoneticPr fontId="33"/>
  </si>
  <si>
    <t>合　計</t>
    <rPh sb="0" eb="1">
      <t>ゴウ</t>
    </rPh>
    <phoneticPr fontId="33"/>
  </si>
  <si>
    <t>（支出）</t>
  </si>
  <si>
    <t>項　目</t>
  </si>
  <si>
    <t>出演費・音楽費・文芸費</t>
    <rPh sb="2" eb="3">
      <t>ヒ</t>
    </rPh>
    <rPh sb="4" eb="5">
      <t>オン</t>
    </rPh>
    <rPh sb="5" eb="6">
      <t>ラク</t>
    </rPh>
    <rPh sb="6" eb="7">
      <t>ヒ</t>
    </rPh>
    <rPh sb="8" eb="10">
      <t>ブンゲイ</t>
    </rPh>
    <rPh sb="10" eb="11">
      <t>ヒ</t>
    </rPh>
    <phoneticPr fontId="33"/>
  </si>
  <si>
    <t>謝金・旅費・宣伝費等</t>
    <rPh sb="0" eb="2">
      <t>シャキン</t>
    </rPh>
    <rPh sb="3" eb="5">
      <t>リョヒ</t>
    </rPh>
    <rPh sb="6" eb="8">
      <t>センデン</t>
    </rPh>
    <rPh sb="8" eb="9">
      <t>ヒ</t>
    </rPh>
    <rPh sb="9" eb="10">
      <t>トウ</t>
    </rPh>
    <phoneticPr fontId="33"/>
  </si>
  <si>
    <t>その他の支出</t>
    <rPh sb="2" eb="3">
      <t>タ</t>
    </rPh>
    <rPh sb="4" eb="6">
      <t>シシュツ</t>
    </rPh>
    <phoneticPr fontId="33"/>
  </si>
  <si>
    <t>会場費・舞台費・運搬費</t>
    <rPh sb="0" eb="2">
      <t>カイジョウ</t>
    </rPh>
    <rPh sb="2" eb="3">
      <t>ヒ</t>
    </rPh>
    <rPh sb="4" eb="6">
      <t>ブタイ</t>
    </rPh>
    <rPh sb="6" eb="7">
      <t>ヒ</t>
    </rPh>
    <rPh sb="8" eb="10">
      <t>ウンパン</t>
    </rPh>
    <rPh sb="10" eb="11">
      <t>ヒ</t>
    </rPh>
    <phoneticPr fontId="33"/>
  </si>
  <si>
    <t>助成対象経費（支出予算書・小計Aより）</t>
    <rPh sb="0" eb="2">
      <t>ジョセイ</t>
    </rPh>
    <rPh sb="2" eb="4">
      <t>タイショウ</t>
    </rPh>
    <rPh sb="4" eb="6">
      <t>ケイヒ</t>
    </rPh>
    <rPh sb="7" eb="9">
      <t>シシュツ</t>
    </rPh>
    <rPh sb="9" eb="12">
      <t>ヨサンショ</t>
    </rPh>
    <rPh sb="13" eb="15">
      <t>ショウケイ</t>
    </rPh>
    <phoneticPr fontId="33"/>
  </si>
  <si>
    <t>※Ａ４用紙１枚に収まるように作成してください。</t>
    <phoneticPr fontId="33"/>
  </si>
  <si>
    <t>入場料合計（円）</t>
    <rPh sb="0" eb="3">
      <t>ニュウジョウリョウ</t>
    </rPh>
    <rPh sb="3" eb="5">
      <t>ゴウケイ</t>
    </rPh>
    <rPh sb="6" eb="7">
      <t>エン</t>
    </rPh>
    <phoneticPr fontId="9"/>
  </si>
  <si>
    <t>公演回数合計</t>
    <rPh sb="0" eb="2">
      <t>コウエン</t>
    </rPh>
    <rPh sb="2" eb="4">
      <t>カイスウ</t>
    </rPh>
    <rPh sb="4" eb="6">
      <t>ゴウケイ</t>
    </rPh>
    <phoneticPr fontId="9"/>
  </si>
  <si>
    <t>販売枚数合計(b)</t>
    <rPh sb="4" eb="6">
      <t>ゴウケイ</t>
    </rPh>
    <phoneticPr fontId="9"/>
  </si>
  <si>
    <t>有料入場率(b/a)</t>
    <rPh sb="2" eb="4">
      <t>ニュウジョウ</t>
    </rPh>
    <phoneticPr fontId="9"/>
  </si>
  <si>
    <t>公演日</t>
  </si>
  <si>
    <t>会場名</t>
  </si>
  <si>
    <t>会場の席数(定員)</t>
    <rPh sb="0" eb="2">
      <t>カイジョウ</t>
    </rPh>
    <rPh sb="3" eb="5">
      <t>セキスウ</t>
    </rPh>
    <rPh sb="6" eb="8">
      <t>テイイン</t>
    </rPh>
    <phoneticPr fontId="9"/>
  </si>
  <si>
    <t>使用席数</t>
    <rPh sb="0" eb="2">
      <t>シヨウ</t>
    </rPh>
    <rPh sb="2" eb="4">
      <t>セキスウ</t>
    </rPh>
    <rPh sb="3" eb="4">
      <t>スウ</t>
    </rPh>
    <phoneticPr fontId="9"/>
  </si>
  <si>
    <t>販売枚数(b)</t>
    <rPh sb="0" eb="2">
      <t>ハンバイ</t>
    </rPh>
    <rPh sb="2" eb="4">
      <t>マイスウ</t>
    </rPh>
    <phoneticPr fontId="9"/>
  </si>
  <si>
    <t>有料入場率(b/a)</t>
    <rPh sb="0" eb="2">
      <t>ユウリョウ</t>
    </rPh>
    <rPh sb="2" eb="4">
      <t>ニュウジョウ</t>
    </rPh>
    <rPh sb="4" eb="5">
      <t>リツ</t>
    </rPh>
    <phoneticPr fontId="9"/>
  </si>
  <si>
    <t>入場券内訳</t>
  </si>
  <si>
    <t>券種</t>
  </si>
  <si>
    <t>×</t>
  </si>
  <si>
    <t>枚数</t>
  </si>
  <si>
    <t>単価×枚数</t>
  </si>
  <si>
    <t>招待券枚数</t>
    <rPh sb="0" eb="3">
      <t>ショウタイケン</t>
    </rPh>
    <rPh sb="3" eb="5">
      <t>マイスウ</t>
    </rPh>
    <phoneticPr fontId="9"/>
  </si>
  <si>
    <t>小計</t>
    <rPh sb="0" eb="2">
      <t>ショウケイ</t>
    </rPh>
    <phoneticPr fontId="9"/>
  </si>
  <si>
    <r>
      <t>割引販売を行っている場合のみ、割引額の合計をマイナスで記入</t>
    </r>
    <r>
      <rPr>
        <b/>
        <sz val="12"/>
        <rFont val="ＭＳ ゴシック"/>
        <family val="3"/>
        <charset val="128"/>
      </rPr>
      <t>→</t>
    </r>
    <phoneticPr fontId="9"/>
  </si>
  <si>
    <t>合計</t>
    <rPh sb="0" eb="2">
      <t>ゴウケイ</t>
    </rPh>
    <phoneticPr fontId="9"/>
  </si>
  <si>
    <t>区分</t>
    <rPh sb="0" eb="2">
      <t>クブン</t>
    </rPh>
    <phoneticPr fontId="8"/>
  </si>
  <si>
    <t>合計</t>
    <rPh sb="0" eb="2">
      <t>ゴウケイ</t>
    </rPh>
    <phoneticPr fontId="41"/>
  </si>
  <si>
    <t>番号</t>
    <rPh sb="0" eb="2">
      <t>バンゴウ</t>
    </rPh>
    <phoneticPr fontId="8"/>
  </si>
  <si>
    <t>出演者名</t>
    <phoneticPr fontId="8"/>
  </si>
  <si>
    <t>単価/円(税込)</t>
    <rPh sb="0" eb="2">
      <t>タンカ</t>
    </rPh>
    <rPh sb="3" eb="4">
      <t>エン</t>
    </rPh>
    <rPh sb="4" eb="8">
      <t>ゼイコミ</t>
    </rPh>
    <phoneticPr fontId="41"/>
  </si>
  <si>
    <t>日数・
回数等</t>
    <rPh sb="0" eb="2">
      <t>ニッスウ</t>
    </rPh>
    <rPh sb="4" eb="6">
      <t>カイスウ</t>
    </rPh>
    <rPh sb="6" eb="7">
      <t>トウ</t>
    </rPh>
    <phoneticPr fontId="8"/>
  </si>
  <si>
    <t>人数</t>
    <rPh sb="0" eb="2">
      <t>ニンズウ</t>
    </rPh>
    <phoneticPr fontId="8"/>
  </si>
  <si>
    <t>小計</t>
    <rPh sb="0" eb="2">
      <t>ショウケイ</t>
    </rPh>
    <phoneticPr fontId="8"/>
  </si>
  <si>
    <t>×</t>
    <phoneticPr fontId="8"/>
  </si>
  <si>
    <t>＝</t>
    <phoneticPr fontId="8"/>
  </si>
  <si>
    <t>総合計</t>
    <rPh sb="0" eb="1">
      <t>ソウ</t>
    </rPh>
    <rPh sb="1" eb="3">
      <t>ゴウケイ</t>
    </rPh>
    <phoneticPr fontId="41"/>
  </si>
  <si>
    <t>※Ａ４判１枚に収まるように作成してください。行数が足りない場合は、行を挿入してください。</t>
    <rPh sb="3" eb="4">
      <t>ハン</t>
    </rPh>
    <rPh sb="5" eb="6">
      <t>マイ</t>
    </rPh>
    <rPh sb="7" eb="8">
      <t>オサ</t>
    </rPh>
    <rPh sb="13" eb="15">
      <t>サクセイ</t>
    </rPh>
    <rPh sb="22" eb="24">
      <t>ギョウスウ</t>
    </rPh>
    <rPh sb="25" eb="26">
      <t>タ</t>
    </rPh>
    <rPh sb="29" eb="31">
      <t>バアイ</t>
    </rPh>
    <rPh sb="33" eb="34">
      <t>ギョウ</t>
    </rPh>
    <rPh sb="35" eb="37">
      <t>ソウニュウ</t>
    </rPh>
    <phoneticPr fontId="41"/>
  </si>
  <si>
    <t>単位</t>
    <rPh sb="0" eb="2">
      <t>タンイ</t>
    </rPh>
    <phoneticPr fontId="8"/>
  </si>
  <si>
    <t>メニュー</t>
    <phoneticPr fontId="8"/>
  </si>
  <si>
    <t>支払い先</t>
    <rPh sb="0" eb="2">
      <t>シハラ</t>
    </rPh>
    <rPh sb="3" eb="4">
      <t>サキ</t>
    </rPh>
    <phoneticPr fontId="9"/>
  </si>
  <si>
    <t>配信費</t>
    <rPh sb="0" eb="2">
      <t>ハイシン</t>
    </rPh>
    <rPh sb="2" eb="3">
      <t>ヒ</t>
    </rPh>
    <phoneticPr fontId="8"/>
  </si>
  <si>
    <t>内容詳細</t>
    <rPh sb="0" eb="2">
      <t>ナイヨウ</t>
    </rPh>
    <rPh sb="2" eb="4">
      <t>ショウサイ</t>
    </rPh>
    <phoneticPr fontId="8"/>
  </si>
  <si>
    <t>個表別紙</t>
    <rPh sb="0" eb="2">
      <t>コヒョウ</t>
    </rPh>
    <rPh sb="2" eb="4">
      <t>ベッシ</t>
    </rPh>
    <phoneticPr fontId="8"/>
  </si>
  <si>
    <t>売止席数</t>
    <rPh sb="0" eb="2">
      <t>ウリド</t>
    </rPh>
    <rPh sb="2" eb="4">
      <t>セキスウ</t>
    </rPh>
    <phoneticPr fontId="8"/>
  </si>
  <si>
    <t>入場料
収入
(a)</t>
    <phoneticPr fontId="33"/>
  </si>
  <si>
    <t>(a)+(b)合計</t>
    <rPh sb="7" eb="9">
      <t>ゴウケイ</t>
    </rPh>
    <phoneticPr fontId="8"/>
  </si>
  <si>
    <t>広告
収入</t>
    <rPh sb="0" eb="2">
      <t>コウコク</t>
    </rPh>
    <rPh sb="3" eb="5">
      <t>シュウニュウ</t>
    </rPh>
    <phoneticPr fontId="8"/>
  </si>
  <si>
    <t>※枠の拡大は不可（Ａ４判１枚まで）</t>
    <rPh sb="1" eb="2">
      <t>ワク</t>
    </rPh>
    <rPh sb="3" eb="5">
      <t>カクダイ</t>
    </rPh>
    <rPh sb="6" eb="8">
      <t>フカ</t>
    </rPh>
    <rPh sb="11" eb="12">
      <t>ハン</t>
    </rPh>
    <rPh sb="13" eb="14">
      <t>マイ</t>
    </rPh>
    <phoneticPr fontId="8"/>
  </si>
  <si>
    <t>助成対象外経費</t>
    <rPh sb="4" eb="5">
      <t>ソト</t>
    </rPh>
    <phoneticPr fontId="8"/>
  </si>
  <si>
    <t>所在国・所在地</t>
    <rPh sb="0" eb="3">
      <t>ショザイコク</t>
    </rPh>
    <phoneticPr fontId="9"/>
  </si>
  <si>
    <t>開催会場・フェスティバル</t>
    <rPh sb="0" eb="4">
      <t>カイサイカイジョウ</t>
    </rPh>
    <phoneticPr fontId="9"/>
  </si>
  <si>
    <t>公的補助金・助成金等</t>
    <rPh sb="0" eb="2">
      <t>コウテキ</t>
    </rPh>
    <rPh sb="6" eb="9">
      <t>ジョセイキン</t>
    </rPh>
    <rPh sb="9" eb="10">
      <t>ナド</t>
    </rPh>
    <phoneticPr fontId="33"/>
  </si>
  <si>
    <t>民間寄付金・協賛金
・助成金等</t>
    <rPh sb="0" eb="2">
      <t>ミンカン</t>
    </rPh>
    <rPh sb="2" eb="5">
      <t>キフキン</t>
    </rPh>
    <rPh sb="11" eb="14">
      <t>ジョセイキン</t>
    </rPh>
    <rPh sb="12" eb="13">
      <t>キン</t>
    </rPh>
    <rPh sb="13" eb="14">
      <t>トウ</t>
    </rPh>
    <phoneticPr fontId="33"/>
  </si>
  <si>
    <t>Ｃ－２</t>
    <phoneticPr fontId="8"/>
  </si>
  <si>
    <t>Ｃ－３</t>
    <phoneticPr fontId="8"/>
  </si>
  <si>
    <t>Ｃ－３－１</t>
    <phoneticPr fontId="8"/>
  </si>
  <si>
    <t>Ｃ－４</t>
    <phoneticPr fontId="8"/>
  </si>
  <si>
    <t>Ｃ-１</t>
    <phoneticPr fontId="8"/>
  </si>
  <si>
    <t>Ｃ－４－１</t>
    <phoneticPr fontId="8"/>
  </si>
  <si>
    <t>協賛者・後援者等とその役割（経費の使途が指定されている場合は明記すること）</t>
    <rPh sb="11" eb="13">
      <t>ヤクワリ</t>
    </rPh>
    <rPh sb="14" eb="16">
      <t>ケイヒ</t>
    </rPh>
    <rPh sb="17" eb="19">
      <t>シト</t>
    </rPh>
    <rPh sb="20" eb="22">
      <t>シテイ</t>
    </rPh>
    <rPh sb="27" eb="29">
      <t>バアイ</t>
    </rPh>
    <rPh sb="30" eb="32">
      <t>メイキ</t>
    </rPh>
    <phoneticPr fontId="9"/>
  </si>
  <si>
    <r>
      <rPr>
        <b/>
        <sz val="14"/>
        <rFont val="ＭＳ ゴシック"/>
        <family val="3"/>
        <charset val="128"/>
      </rPr>
      <t>特記事項</t>
    </r>
    <r>
      <rPr>
        <sz val="11"/>
        <color theme="1"/>
        <rFont val="Yu Gothic"/>
        <family val="2"/>
        <scheme val="minor"/>
      </rPr>
      <t/>
    </r>
    <rPh sb="0" eb="2">
      <t>トッキ</t>
    </rPh>
    <rPh sb="2" eb="4">
      <t>ジコウ</t>
    </rPh>
    <phoneticPr fontId="9"/>
  </si>
  <si>
    <t>Ｃ－２－１</t>
    <phoneticPr fontId="8"/>
  </si>
  <si>
    <t>その他、特筆すべきことなどあればご記入ください。</t>
    <rPh sb="2" eb="3">
      <t>タ</t>
    </rPh>
    <rPh sb="4" eb="6">
      <t>トクヒツ</t>
    </rPh>
    <rPh sb="17" eb="19">
      <t>キニュウ</t>
    </rPh>
    <phoneticPr fontId="8"/>
  </si>
  <si>
    <t>※小計は税込み価格が表示されるようにしてください。</t>
    <phoneticPr fontId="8"/>
  </si>
  <si>
    <t>活動の収支</t>
    <phoneticPr fontId="8"/>
  </si>
  <si>
    <r>
      <t>助成対象経費 小計</t>
    </r>
    <r>
      <rPr>
        <sz val="12"/>
        <rFont val="ＭＳ ゴシック"/>
        <family val="3"/>
        <charset val="128"/>
      </rPr>
      <t xml:space="preserve"> (A)</t>
    </r>
    <phoneticPr fontId="8"/>
  </si>
  <si>
    <t>（非表示）</t>
    <rPh sb="1" eb="4">
      <t>ヒヒョウジ</t>
    </rPh>
    <phoneticPr fontId="8"/>
  </si>
  <si>
    <r>
      <t>単価</t>
    </r>
    <r>
      <rPr>
        <b/>
        <sz val="11"/>
        <color theme="1"/>
        <rFont val="ＭＳ ゴシック"/>
        <family val="3"/>
        <charset val="128"/>
      </rPr>
      <t>(税込・円)</t>
    </r>
    <rPh sb="0" eb="2">
      <t>タンカ</t>
    </rPh>
    <rPh sb="3" eb="5">
      <t>ゼイコ</t>
    </rPh>
    <rPh sb="6" eb="7">
      <t>エン</t>
    </rPh>
    <phoneticPr fontId="9"/>
  </si>
  <si>
    <t>金額（税込・円）</t>
    <rPh sb="3" eb="5">
      <t>ゼイコ</t>
    </rPh>
    <rPh sb="6" eb="7">
      <t>エン</t>
    </rPh>
    <phoneticPr fontId="9"/>
  </si>
  <si>
    <r>
      <t>消費税等仕入控除税額</t>
    </r>
    <r>
      <rPr>
        <sz val="12"/>
        <rFont val="ＭＳ ゴシック"/>
        <family val="3"/>
        <charset val="128"/>
      </rPr>
      <t xml:space="preserve"> (B)</t>
    </r>
    <phoneticPr fontId="8"/>
  </si>
  <si>
    <r>
      <t>助成対象外経費</t>
    </r>
    <r>
      <rPr>
        <sz val="12"/>
        <rFont val="ＭＳ ゴシック"/>
        <family val="3"/>
        <charset val="128"/>
      </rPr>
      <t xml:space="preserve"> (C)</t>
    </r>
    <phoneticPr fontId="8"/>
  </si>
  <si>
    <r>
      <t>公的補助金等</t>
    </r>
    <r>
      <rPr>
        <sz val="12"/>
        <rFont val="ＭＳ ゴシック"/>
        <family val="3"/>
        <charset val="128"/>
      </rPr>
      <t xml:space="preserve"> (E)</t>
    </r>
    <phoneticPr fontId="8"/>
  </si>
  <si>
    <r>
      <t>民間寄付金等</t>
    </r>
    <r>
      <rPr>
        <sz val="12"/>
        <rFont val="ＭＳ ゴシック"/>
        <family val="3"/>
        <charset val="128"/>
      </rPr>
      <t xml:space="preserve"> (F)</t>
    </r>
    <phoneticPr fontId="8"/>
  </si>
  <si>
    <r>
      <t>共催者負担金</t>
    </r>
    <r>
      <rPr>
        <sz val="12"/>
        <rFont val="ＭＳ ゴシック"/>
        <family val="3"/>
        <charset val="128"/>
      </rPr>
      <t xml:space="preserve"> (G)</t>
    </r>
    <phoneticPr fontId="8"/>
  </si>
  <si>
    <r>
      <t>広告収入・その他</t>
    </r>
    <r>
      <rPr>
        <sz val="12"/>
        <rFont val="ＭＳ ゴシック"/>
        <family val="3"/>
        <charset val="128"/>
      </rPr>
      <t xml:space="preserve"> (H)</t>
    </r>
    <phoneticPr fontId="8"/>
  </si>
  <si>
    <t>電話番号</t>
    <phoneticPr fontId="8"/>
  </si>
  <si>
    <t>代表者氏名</t>
    <phoneticPr fontId="8"/>
  </si>
  <si>
    <t>共催者・共同制作者とその役割（経費の使途が指定されている場合は明記すること）</t>
    <rPh sb="0" eb="3">
      <t>キョウサイシャ</t>
    </rPh>
    <rPh sb="4" eb="6">
      <t>キョウドウ</t>
    </rPh>
    <rPh sb="6" eb="8">
      <t>セイサク</t>
    </rPh>
    <rPh sb="8" eb="9">
      <t>シャ</t>
    </rPh>
    <rPh sb="12" eb="14">
      <t>ヤクワリ</t>
    </rPh>
    <phoneticPr fontId="9"/>
  </si>
  <si>
    <t>他の助成事業等への応募状況（振興会や文化庁事業等との重複応募・助成には制限があります）</t>
    <rPh sb="14" eb="17">
      <t>シンコウカイ</t>
    </rPh>
    <rPh sb="18" eb="21">
      <t>ブンカチョウ</t>
    </rPh>
    <rPh sb="21" eb="23">
      <t>ジギョウ</t>
    </rPh>
    <rPh sb="23" eb="24">
      <t>ナド</t>
    </rPh>
    <rPh sb="26" eb="28">
      <t>チョウフク</t>
    </rPh>
    <rPh sb="28" eb="30">
      <t>オウボ</t>
    </rPh>
    <rPh sb="31" eb="33">
      <t>ジョセイ</t>
    </rPh>
    <rPh sb="35" eb="37">
      <t>セイゲン</t>
    </rPh>
    <phoneticPr fontId="9"/>
  </si>
  <si>
    <t>※１活動に多数の公演が含まれる場合（定期公演等）に限り、別紙（Ａ４判１枚）による提出可。</t>
    <rPh sb="2" eb="4">
      <t>カツドウ</t>
    </rPh>
    <rPh sb="5" eb="7">
      <t>タスウ</t>
    </rPh>
    <rPh sb="8" eb="10">
      <t>コウエン</t>
    </rPh>
    <rPh sb="11" eb="12">
      <t>フク</t>
    </rPh>
    <rPh sb="15" eb="17">
      <t>バアイ</t>
    </rPh>
    <rPh sb="18" eb="22">
      <t>テイキコウエン</t>
    </rPh>
    <rPh sb="22" eb="23">
      <t>トウ</t>
    </rPh>
    <rPh sb="25" eb="26">
      <t>カギ</t>
    </rPh>
    <rPh sb="28" eb="30">
      <t>ベッシ</t>
    </rPh>
    <rPh sb="33" eb="34">
      <t>ハン</t>
    </rPh>
    <rPh sb="35" eb="36">
      <t>マイ</t>
    </rPh>
    <rPh sb="40" eb="42">
      <t>テイシュツ</t>
    </rPh>
    <rPh sb="42" eb="43">
      <t>カ</t>
    </rPh>
    <phoneticPr fontId="8"/>
  </si>
  <si>
    <t>【総表】</t>
    <phoneticPr fontId="8"/>
  </si>
  <si>
    <t>音楽</t>
    <phoneticPr fontId="9"/>
  </si>
  <si>
    <t>舞踊</t>
    <phoneticPr fontId="9"/>
  </si>
  <si>
    <t>演劇</t>
    <phoneticPr fontId="9"/>
  </si>
  <si>
    <t>伝統芸能</t>
    <phoneticPr fontId="9"/>
  </si>
  <si>
    <t>大衆芸能</t>
    <phoneticPr fontId="9"/>
  </si>
  <si>
    <t>オーケストラ</t>
    <phoneticPr fontId="9"/>
  </si>
  <si>
    <t>バレエ</t>
    <phoneticPr fontId="9"/>
  </si>
  <si>
    <t>現代演劇</t>
    <rPh sb="0" eb="2">
      <t>ゲンダイ</t>
    </rPh>
    <rPh sb="2" eb="4">
      <t>エンゲキ</t>
    </rPh>
    <phoneticPr fontId="9"/>
  </si>
  <si>
    <t>落語</t>
    <rPh sb="0" eb="2">
      <t>ラクゴ</t>
    </rPh>
    <phoneticPr fontId="9"/>
  </si>
  <si>
    <t>オペラ</t>
    <phoneticPr fontId="9"/>
  </si>
  <si>
    <t>現代舞踊</t>
    <rPh sb="0" eb="2">
      <t>ゲンダイ</t>
    </rPh>
    <rPh sb="2" eb="4">
      <t>ブヨウ</t>
    </rPh>
    <phoneticPr fontId="9"/>
  </si>
  <si>
    <t>児童演劇</t>
    <rPh sb="0" eb="2">
      <t>ジドウ</t>
    </rPh>
    <rPh sb="2" eb="4">
      <t>エンゲキ</t>
    </rPh>
    <phoneticPr fontId="9"/>
  </si>
  <si>
    <t>講談</t>
    <rPh sb="0" eb="2">
      <t>コウダン</t>
    </rPh>
    <phoneticPr fontId="9"/>
  </si>
  <si>
    <t>合唱</t>
    <rPh sb="0" eb="2">
      <t>ガッショウ</t>
    </rPh>
    <phoneticPr fontId="9"/>
  </si>
  <si>
    <t>舞踏</t>
    <rPh sb="0" eb="2">
      <t>ブトウ</t>
    </rPh>
    <phoneticPr fontId="9"/>
  </si>
  <si>
    <t>人形劇</t>
    <rPh sb="0" eb="3">
      <t>ニンギョウゲキ</t>
    </rPh>
    <phoneticPr fontId="9"/>
  </si>
  <si>
    <t>浪曲</t>
    <rPh sb="0" eb="2">
      <t>ロウキョク</t>
    </rPh>
    <phoneticPr fontId="9"/>
  </si>
  <si>
    <t>吹奏楽</t>
    <rPh sb="0" eb="3">
      <t>スイソウガク</t>
    </rPh>
    <phoneticPr fontId="9"/>
  </si>
  <si>
    <t>民族舞踊</t>
    <rPh sb="0" eb="2">
      <t>ミンゾク</t>
    </rPh>
    <rPh sb="2" eb="4">
      <t>ブヨウ</t>
    </rPh>
    <phoneticPr fontId="9"/>
  </si>
  <si>
    <t>ミュージカル</t>
    <phoneticPr fontId="9"/>
  </si>
  <si>
    <t>邦楽</t>
    <rPh sb="0" eb="2">
      <t>ホウガク</t>
    </rPh>
    <phoneticPr fontId="9"/>
  </si>
  <si>
    <t>漫才</t>
    <rPh sb="0" eb="2">
      <t>マンザイ</t>
    </rPh>
    <phoneticPr fontId="9"/>
  </si>
  <si>
    <t>室内楽</t>
    <rPh sb="0" eb="3">
      <t>シツナイガク</t>
    </rPh>
    <phoneticPr fontId="9"/>
  </si>
  <si>
    <t>邦舞</t>
    <rPh sb="0" eb="1">
      <t>ホウ</t>
    </rPh>
    <rPh sb="1" eb="2">
      <t>ブ</t>
    </rPh>
    <phoneticPr fontId="9"/>
  </si>
  <si>
    <t>奇術</t>
    <rPh sb="0" eb="2">
      <t>キジュツ</t>
    </rPh>
    <phoneticPr fontId="9"/>
  </si>
  <si>
    <t>雅楽</t>
    <rPh sb="0" eb="2">
      <t>ガガク</t>
    </rPh>
    <phoneticPr fontId="9"/>
  </si>
  <si>
    <t>太神楽</t>
    <rPh sb="0" eb="3">
      <t>ダイカグラ</t>
    </rPh>
    <phoneticPr fontId="9"/>
  </si>
  <si>
    <t>声明</t>
    <rPh sb="0" eb="2">
      <t>ショウミョウ</t>
    </rPh>
    <phoneticPr fontId="9"/>
  </si>
  <si>
    <t>助成対象経費</t>
    <rPh sb="0" eb="2">
      <t>ジョセイ</t>
    </rPh>
    <rPh sb="2" eb="4">
      <t>タイショウ</t>
    </rPh>
    <rPh sb="4" eb="6">
      <t>ケイヒ</t>
    </rPh>
    <phoneticPr fontId="8"/>
  </si>
  <si>
    <t>配信用録音録画・編集費</t>
    <rPh sb="0" eb="3">
      <t>ハイシンヨウ</t>
    </rPh>
    <rPh sb="3" eb="7">
      <t>ロクオンロクガ</t>
    </rPh>
    <rPh sb="8" eb="10">
      <t>ヘンシュウ</t>
    </rPh>
    <rPh sb="10" eb="11">
      <t>ヒ</t>
    </rPh>
    <phoneticPr fontId="8"/>
  </si>
  <si>
    <t>旅費</t>
    <rPh sb="0" eb="2">
      <t>リョヒ</t>
    </rPh>
    <phoneticPr fontId="8"/>
  </si>
  <si>
    <t>交通費</t>
    <rPh sb="0" eb="3">
      <t>コウツウヒ</t>
    </rPh>
    <phoneticPr fontId="8"/>
  </si>
  <si>
    <t>運搬費</t>
    <rPh sb="0" eb="2">
      <t>ウンパン</t>
    </rPh>
    <rPh sb="2" eb="3">
      <t>ヒ</t>
    </rPh>
    <phoneticPr fontId="8"/>
  </si>
  <si>
    <t>特殊効果費</t>
    <rPh sb="0" eb="2">
      <t>トクシュ</t>
    </rPh>
    <rPh sb="2" eb="4">
      <t>コウカ</t>
    </rPh>
    <rPh sb="4" eb="5">
      <t>ヒ</t>
    </rPh>
    <phoneticPr fontId="8"/>
  </si>
  <si>
    <t>映像スタッフ費</t>
    <rPh sb="0" eb="2">
      <t>エイゾウ</t>
    </rPh>
    <rPh sb="6" eb="7">
      <t>ヒ</t>
    </rPh>
    <phoneticPr fontId="8"/>
  </si>
  <si>
    <t>映像費</t>
    <rPh sb="0" eb="2">
      <t>エイゾウ</t>
    </rPh>
    <rPh sb="2" eb="3">
      <t>ヒ</t>
    </rPh>
    <phoneticPr fontId="8"/>
  </si>
  <si>
    <t>音響スタッフ費</t>
    <rPh sb="0" eb="2">
      <t>オンキョウ</t>
    </rPh>
    <rPh sb="6" eb="7">
      <t>ヒ</t>
    </rPh>
    <phoneticPr fontId="8"/>
  </si>
  <si>
    <t>音響費</t>
    <rPh sb="0" eb="2">
      <t>オンキョウ</t>
    </rPh>
    <rPh sb="2" eb="3">
      <t>ヒ</t>
    </rPh>
    <phoneticPr fontId="8"/>
  </si>
  <si>
    <t>照明スタッフ費</t>
    <rPh sb="0" eb="2">
      <t>ショウメイ</t>
    </rPh>
    <rPh sb="6" eb="7">
      <t>ヒ</t>
    </rPh>
    <phoneticPr fontId="8"/>
  </si>
  <si>
    <t>照明費</t>
    <rPh sb="0" eb="2">
      <t>ショウメイ</t>
    </rPh>
    <rPh sb="2" eb="3">
      <t>ヒ</t>
    </rPh>
    <phoneticPr fontId="8"/>
  </si>
  <si>
    <t>かつら（床山）費</t>
    <rPh sb="4" eb="6">
      <t>トコヤマ</t>
    </rPh>
    <rPh sb="7" eb="8">
      <t>ヒ</t>
    </rPh>
    <phoneticPr fontId="8"/>
  </si>
  <si>
    <t>履物費</t>
    <rPh sb="0" eb="2">
      <t>ハキモノ</t>
    </rPh>
    <rPh sb="2" eb="3">
      <t>ヒ</t>
    </rPh>
    <phoneticPr fontId="8"/>
  </si>
  <si>
    <t>衣装スタッフ費</t>
    <rPh sb="0" eb="2">
      <t>イショウ</t>
    </rPh>
    <rPh sb="6" eb="7">
      <t>ヒ</t>
    </rPh>
    <phoneticPr fontId="8"/>
  </si>
  <si>
    <t>衣装費・装束料</t>
    <rPh sb="0" eb="2">
      <t>イショウ</t>
    </rPh>
    <rPh sb="2" eb="3">
      <t>ヒ</t>
    </rPh>
    <rPh sb="4" eb="7">
      <t>ショウゾクリョウ</t>
    </rPh>
    <phoneticPr fontId="8"/>
  </si>
  <si>
    <t>舞台スタッフ費</t>
    <rPh sb="0" eb="2">
      <t>ブタイ</t>
    </rPh>
    <rPh sb="6" eb="7">
      <t>ヒ</t>
    </rPh>
    <phoneticPr fontId="8"/>
  </si>
  <si>
    <t>小道具費</t>
    <rPh sb="0" eb="3">
      <t>コドウグ</t>
    </rPh>
    <rPh sb="3" eb="4">
      <t>ヒ</t>
    </rPh>
    <phoneticPr fontId="8"/>
  </si>
  <si>
    <t>大道具費</t>
    <rPh sb="0" eb="3">
      <t>オオドウグ</t>
    </rPh>
    <rPh sb="3" eb="4">
      <t>ヒ</t>
    </rPh>
    <phoneticPr fontId="8"/>
  </si>
  <si>
    <t>付帯設備使用料</t>
    <rPh sb="0" eb="2">
      <t>フタイ</t>
    </rPh>
    <rPh sb="2" eb="4">
      <t>セツビ</t>
    </rPh>
    <rPh sb="4" eb="7">
      <t>シヨウリョウ</t>
    </rPh>
    <phoneticPr fontId="8"/>
  </si>
  <si>
    <t>会場使用料</t>
    <rPh sb="0" eb="2">
      <t>カイジョウ</t>
    </rPh>
    <rPh sb="2" eb="5">
      <t>シヨウリョウ</t>
    </rPh>
    <phoneticPr fontId="8"/>
  </si>
  <si>
    <t>配信サイト作成・利用料</t>
    <rPh sb="0" eb="2">
      <t>ハイシン</t>
    </rPh>
    <rPh sb="5" eb="7">
      <t>サクセイ</t>
    </rPh>
    <rPh sb="8" eb="10">
      <t>リヨウ</t>
    </rPh>
    <rPh sb="10" eb="11">
      <t>リョウ</t>
    </rPh>
    <phoneticPr fontId="8"/>
  </si>
  <si>
    <t>特殊効果プラン料</t>
    <rPh sb="0" eb="2">
      <t>トクシュ</t>
    </rPh>
    <rPh sb="2" eb="4">
      <t>コウカ</t>
    </rPh>
    <rPh sb="7" eb="8">
      <t>リョウ</t>
    </rPh>
    <phoneticPr fontId="8"/>
  </si>
  <si>
    <t>映像プラン料</t>
    <rPh sb="0" eb="2">
      <t>エイゾウ</t>
    </rPh>
    <rPh sb="5" eb="6">
      <t>リョウ</t>
    </rPh>
    <phoneticPr fontId="8"/>
  </si>
  <si>
    <t>音響プラン料</t>
    <rPh sb="0" eb="2">
      <t>オンキョウ</t>
    </rPh>
    <rPh sb="5" eb="6">
      <t>リョウ</t>
    </rPh>
    <phoneticPr fontId="8"/>
  </si>
  <si>
    <t>音楽プラン料</t>
    <rPh sb="0" eb="2">
      <t>オンガク</t>
    </rPh>
    <rPh sb="5" eb="6">
      <t>リョウ</t>
    </rPh>
    <phoneticPr fontId="8"/>
  </si>
  <si>
    <t>衣装デザイン料</t>
    <rPh sb="0" eb="2">
      <t>イショウ</t>
    </rPh>
    <rPh sb="6" eb="7">
      <t>リョウ</t>
    </rPh>
    <phoneticPr fontId="8"/>
  </si>
  <si>
    <t>照明プラン料</t>
    <rPh sb="0" eb="2">
      <t>ショウメイ</t>
    </rPh>
    <rPh sb="5" eb="6">
      <t>リョウ</t>
    </rPh>
    <phoneticPr fontId="8"/>
  </si>
  <si>
    <t>人形美術デザイン料</t>
    <rPh sb="0" eb="2">
      <t>ニンギョウ</t>
    </rPh>
    <rPh sb="2" eb="4">
      <t>ビジュツ</t>
    </rPh>
    <rPh sb="8" eb="9">
      <t>リョウ</t>
    </rPh>
    <phoneticPr fontId="8"/>
  </si>
  <si>
    <t>舞台美術デザイン料</t>
    <rPh sb="0" eb="2">
      <t>ブタイ</t>
    </rPh>
    <rPh sb="2" eb="4">
      <t>ビジュツ</t>
    </rPh>
    <rPh sb="8" eb="9">
      <t>リョウ</t>
    </rPh>
    <phoneticPr fontId="8"/>
  </si>
  <si>
    <t>舞台監督助手料</t>
    <rPh sb="0" eb="2">
      <t>ブタイ</t>
    </rPh>
    <rPh sb="2" eb="4">
      <t>カントク</t>
    </rPh>
    <rPh sb="4" eb="6">
      <t>ジョシュ</t>
    </rPh>
    <rPh sb="6" eb="7">
      <t>リョウ</t>
    </rPh>
    <phoneticPr fontId="8"/>
  </si>
  <si>
    <t>舞台監督料</t>
    <rPh sb="0" eb="2">
      <t>ブタイ</t>
    </rPh>
    <rPh sb="2" eb="4">
      <t>カントク</t>
    </rPh>
    <rPh sb="4" eb="5">
      <t>リョウ</t>
    </rPh>
    <phoneticPr fontId="8"/>
  </si>
  <si>
    <t>手話通訳料</t>
    <rPh sb="0" eb="2">
      <t>シュワ</t>
    </rPh>
    <rPh sb="2" eb="4">
      <t>ツウヤク</t>
    </rPh>
    <rPh sb="4" eb="5">
      <t>リョウ</t>
    </rPh>
    <phoneticPr fontId="8"/>
  </si>
  <si>
    <t>通訳料</t>
    <rPh sb="0" eb="2">
      <t>ツウヤク</t>
    </rPh>
    <rPh sb="2" eb="3">
      <t>リョウ</t>
    </rPh>
    <phoneticPr fontId="8"/>
  </si>
  <si>
    <t>翻訳料</t>
    <rPh sb="0" eb="2">
      <t>ホンヤク</t>
    </rPh>
    <rPh sb="2" eb="3">
      <t>リョウ</t>
    </rPh>
    <phoneticPr fontId="8"/>
  </si>
  <si>
    <t>台本印刷料</t>
    <rPh sb="0" eb="2">
      <t>ダイホン</t>
    </rPh>
    <rPh sb="2" eb="4">
      <t>インサツ</t>
    </rPh>
    <rPh sb="4" eb="5">
      <t>リョウ</t>
    </rPh>
    <phoneticPr fontId="8"/>
  </si>
  <si>
    <t>振付助手料</t>
    <rPh sb="0" eb="2">
      <t>フリツケ</t>
    </rPh>
    <rPh sb="2" eb="4">
      <t>ジョシュ</t>
    </rPh>
    <rPh sb="4" eb="5">
      <t>リョウ</t>
    </rPh>
    <phoneticPr fontId="8"/>
  </si>
  <si>
    <t>振付料</t>
    <rPh sb="0" eb="2">
      <t>フリツケ</t>
    </rPh>
    <rPh sb="2" eb="3">
      <t>リョウ</t>
    </rPh>
    <phoneticPr fontId="8"/>
  </si>
  <si>
    <t>構成料</t>
    <rPh sb="0" eb="2">
      <t>コウセイ</t>
    </rPh>
    <rPh sb="2" eb="3">
      <t>リョウ</t>
    </rPh>
    <phoneticPr fontId="8"/>
  </si>
  <si>
    <t>演出助手料</t>
    <rPh sb="0" eb="2">
      <t>エンシュツ</t>
    </rPh>
    <rPh sb="2" eb="4">
      <t>ジョシュ</t>
    </rPh>
    <rPh sb="4" eb="5">
      <t>リョウ</t>
    </rPh>
    <phoneticPr fontId="8"/>
  </si>
  <si>
    <t>演出料</t>
    <rPh sb="0" eb="2">
      <t>エンシュツ</t>
    </rPh>
    <rPh sb="2" eb="3">
      <t>リョウ</t>
    </rPh>
    <phoneticPr fontId="8"/>
  </si>
  <si>
    <t>バレエマスター・バレエミストレス料</t>
    <rPh sb="16" eb="17">
      <t>リョウ</t>
    </rPh>
    <phoneticPr fontId="8"/>
  </si>
  <si>
    <t>調律料</t>
    <rPh sb="0" eb="2">
      <t>チョウリツ</t>
    </rPh>
    <rPh sb="2" eb="3">
      <t>リョウ</t>
    </rPh>
    <phoneticPr fontId="8"/>
  </si>
  <si>
    <t>音楽制作料</t>
    <rPh sb="0" eb="2">
      <t>オンガク</t>
    </rPh>
    <rPh sb="2" eb="4">
      <t>セイサク</t>
    </rPh>
    <rPh sb="4" eb="5">
      <t>リョウ</t>
    </rPh>
    <phoneticPr fontId="8"/>
  </si>
  <si>
    <t>作調料</t>
    <rPh sb="0" eb="2">
      <t>サクチョウ</t>
    </rPh>
    <rPh sb="2" eb="3">
      <t>リョウ</t>
    </rPh>
    <phoneticPr fontId="8"/>
  </si>
  <si>
    <t>編曲料</t>
    <rPh sb="0" eb="2">
      <t>ヘンキョク</t>
    </rPh>
    <rPh sb="2" eb="3">
      <t>リョウ</t>
    </rPh>
    <phoneticPr fontId="8"/>
  </si>
  <si>
    <t>作曲料</t>
    <rPh sb="0" eb="2">
      <t>サッキョク</t>
    </rPh>
    <rPh sb="2" eb="3">
      <t>リョウ</t>
    </rPh>
    <phoneticPr fontId="8"/>
  </si>
  <si>
    <t>作詞料</t>
    <rPh sb="0" eb="2">
      <t>サクシ</t>
    </rPh>
    <rPh sb="2" eb="3">
      <t>リョウ</t>
    </rPh>
    <phoneticPr fontId="8"/>
  </si>
  <si>
    <t>楽譜製作料</t>
    <rPh sb="0" eb="2">
      <t>ガクフ</t>
    </rPh>
    <rPh sb="2" eb="4">
      <t>セイサク</t>
    </rPh>
    <rPh sb="4" eb="5">
      <t>リョウ</t>
    </rPh>
    <phoneticPr fontId="8"/>
  </si>
  <si>
    <t>稽古ピアニスト料</t>
    <rPh sb="0" eb="2">
      <t>ケイコ</t>
    </rPh>
    <rPh sb="7" eb="8">
      <t>リョウ</t>
    </rPh>
    <phoneticPr fontId="8"/>
  </si>
  <si>
    <t>合唱指揮料</t>
    <rPh sb="0" eb="2">
      <t>ガッショウ</t>
    </rPh>
    <rPh sb="2" eb="4">
      <t>シキ</t>
    </rPh>
    <rPh sb="4" eb="5">
      <t>リョウ</t>
    </rPh>
    <phoneticPr fontId="8"/>
  </si>
  <si>
    <t>コレペティ料</t>
    <rPh sb="5" eb="6">
      <t>リョウ</t>
    </rPh>
    <phoneticPr fontId="8"/>
  </si>
  <si>
    <t>出演料</t>
    <rPh sb="0" eb="2">
      <t>シュツエン</t>
    </rPh>
    <rPh sb="2" eb="3">
      <t>リョウ</t>
    </rPh>
    <phoneticPr fontId="8"/>
  </si>
  <si>
    <t>伝・大_出演費</t>
    <rPh sb="0" eb="1">
      <t>デン</t>
    </rPh>
    <rPh sb="2" eb="3">
      <t>ダイ</t>
    </rPh>
    <rPh sb="4" eb="6">
      <t>シュツエン</t>
    </rPh>
    <rPh sb="6" eb="7">
      <t>ヒ</t>
    </rPh>
    <phoneticPr fontId="8"/>
  </si>
  <si>
    <t>稽古場借料</t>
    <rPh sb="0" eb="2">
      <t>ケイコ</t>
    </rPh>
    <rPh sb="2" eb="3">
      <t>バ</t>
    </rPh>
    <rPh sb="3" eb="5">
      <t>シャクリョウ</t>
    </rPh>
    <phoneticPr fontId="8"/>
  </si>
  <si>
    <t>稽古費</t>
    <rPh sb="0" eb="2">
      <t>ケイコ</t>
    </rPh>
    <rPh sb="2" eb="3">
      <t>ヒ</t>
    </rPh>
    <phoneticPr fontId="8"/>
  </si>
  <si>
    <t>稽古料</t>
    <rPh sb="0" eb="2">
      <t>ケイコ</t>
    </rPh>
    <rPh sb="2" eb="3">
      <t>リョウ</t>
    </rPh>
    <phoneticPr fontId="8"/>
  </si>
  <si>
    <t>記入要領</t>
    <phoneticPr fontId="9"/>
  </si>
  <si>
    <t>細目/内訳</t>
    <rPh sb="0" eb="2">
      <t>サイモク</t>
    </rPh>
    <rPh sb="3" eb="5">
      <t>ウチワケ</t>
    </rPh>
    <phoneticPr fontId="9"/>
  </si>
  <si>
    <t>項目</t>
    <rPh sb="0" eb="2">
      <t>コウモク</t>
    </rPh>
    <phoneticPr fontId="9"/>
  </si>
  <si>
    <t>-</t>
    <phoneticPr fontId="8"/>
  </si>
  <si>
    <t>公演開始日</t>
    <rPh sb="2" eb="5">
      <t>カイシビ</t>
    </rPh>
    <phoneticPr fontId="9"/>
  </si>
  <si>
    <t>公演終了日</t>
    <rPh sb="0" eb="2">
      <t>コウエン</t>
    </rPh>
    <rPh sb="2" eb="5">
      <t>シュウリョウビ</t>
    </rPh>
    <phoneticPr fontId="8"/>
  </si>
  <si>
    <t>～</t>
    <phoneticPr fontId="8"/>
  </si>
  <si>
    <t>（都道府県・</t>
    <phoneticPr fontId="8"/>
  </si>
  <si>
    <t>市区町村）</t>
    <phoneticPr fontId="8"/>
  </si>
  <si>
    <t>実施
回数</t>
    <phoneticPr fontId="9"/>
  </si>
  <si>
    <t>実施会場</t>
    <rPh sb="0" eb="4">
      <t>ジッシカイジョウ</t>
    </rPh>
    <phoneticPr fontId="8"/>
  </si>
  <si>
    <t>配信用機材借料</t>
    <rPh sb="0" eb="3">
      <t>ハイシンヨウ</t>
    </rPh>
    <rPh sb="3" eb="7">
      <t>キザイシャクリョウ</t>
    </rPh>
    <phoneticPr fontId="8"/>
  </si>
  <si>
    <t>脚色料・補綴料</t>
    <rPh sb="0" eb="2">
      <t>キャクショク</t>
    </rPh>
    <rPh sb="2" eb="3">
      <t>リョウ</t>
    </rPh>
    <phoneticPr fontId="8"/>
  </si>
  <si>
    <t>ドラマトゥルク料</t>
    <phoneticPr fontId="8"/>
  </si>
  <si>
    <t>各種指導料</t>
    <rPh sb="0" eb="2">
      <t>カクシュ</t>
    </rPh>
    <rPh sb="2" eb="5">
      <t>シドウリョウ</t>
    </rPh>
    <phoneticPr fontId="8"/>
  </si>
  <si>
    <t>権利等使用料</t>
    <rPh sb="0" eb="3">
      <t>ケンリトウ</t>
    </rPh>
    <rPh sb="3" eb="5">
      <t>シヨウ</t>
    </rPh>
    <rPh sb="5" eb="6">
      <t>リョウ</t>
    </rPh>
    <phoneticPr fontId="8"/>
  </si>
  <si>
    <t>人形費</t>
    <rPh sb="0" eb="2">
      <t>ニンギョウ</t>
    </rPh>
    <rPh sb="2" eb="3">
      <t>ヒ</t>
    </rPh>
    <phoneticPr fontId="8"/>
  </si>
  <si>
    <t>特殊効果スタッフ費</t>
    <rPh sb="0" eb="2">
      <t>トクシュ</t>
    </rPh>
    <rPh sb="2" eb="4">
      <t>コウカ</t>
    </rPh>
    <rPh sb="8" eb="9">
      <t>ヒ</t>
    </rPh>
    <phoneticPr fontId="8"/>
  </si>
  <si>
    <t>機材借料</t>
    <rPh sb="0" eb="4">
      <t>キザイシャクリョウ</t>
    </rPh>
    <phoneticPr fontId="8"/>
  </si>
  <si>
    <t>字幕・音声ガイド費</t>
    <rPh sb="0" eb="2">
      <t>ジマク</t>
    </rPh>
    <rPh sb="3" eb="5">
      <t>オンセイ</t>
    </rPh>
    <rPh sb="8" eb="9">
      <t>ヒ</t>
    </rPh>
    <phoneticPr fontId="8"/>
  </si>
  <si>
    <r>
      <rPr>
        <b/>
        <sz val="14"/>
        <rFont val="ＭＳ ゴシック"/>
        <family val="3"/>
        <charset val="128"/>
      </rPr>
      <t>支出</t>
    </r>
    <r>
      <rPr>
        <b/>
        <sz val="12"/>
        <rFont val="ＭＳ ゴシック"/>
        <family val="3"/>
        <charset val="128"/>
      </rPr>
      <t>（千円）</t>
    </r>
    <phoneticPr fontId="8"/>
  </si>
  <si>
    <t>※水色のセルは自動で入力されます。</t>
    <phoneticPr fontId="8"/>
  </si>
  <si>
    <t>その他(音楽分野の可能性を拡大させる活動を含む)</t>
    <rPh sb="2" eb="3">
      <t>タ</t>
    </rPh>
    <rPh sb="4" eb="6">
      <t>オンガク</t>
    </rPh>
    <phoneticPr fontId="9"/>
  </si>
  <si>
    <t>その他(舞踊分野の可能性を拡大させる活動を含む)</t>
    <rPh sb="2" eb="3">
      <t>タ</t>
    </rPh>
    <rPh sb="4" eb="6">
      <t>ブヨウ</t>
    </rPh>
    <phoneticPr fontId="9"/>
  </si>
  <si>
    <t>その他(演劇分野の可能性を拡大させる活動を含む)</t>
    <rPh sb="2" eb="3">
      <t>タ</t>
    </rPh>
    <rPh sb="4" eb="6">
      <t>エンゲキ</t>
    </rPh>
    <phoneticPr fontId="9"/>
  </si>
  <si>
    <t>その他(大衆芸能分野の可能性を拡大させる活動を含む)</t>
    <rPh sb="2" eb="3">
      <t>タ</t>
    </rPh>
    <rPh sb="4" eb="6">
      <t>タイシュウ</t>
    </rPh>
    <rPh sb="6" eb="8">
      <t>ゲイノウ</t>
    </rPh>
    <rPh sb="8" eb="10">
      <t>ブンヤ</t>
    </rPh>
    <phoneticPr fontId="9"/>
  </si>
  <si>
    <t>その他(伝統芸能分野の可能性を拡大させる活動を含む)</t>
    <rPh sb="2" eb="3">
      <t>タ</t>
    </rPh>
    <rPh sb="4" eb="6">
      <t>デントウ</t>
    </rPh>
    <rPh sb="6" eb="8">
      <t>ゲイノウ</t>
    </rPh>
    <phoneticPr fontId="9"/>
  </si>
  <si>
    <t>宿泊費（甲地）</t>
    <rPh sb="0" eb="3">
      <t>シュクハクヒ</t>
    </rPh>
    <rPh sb="4" eb="6">
      <t>カッチ</t>
    </rPh>
    <phoneticPr fontId="8"/>
  </si>
  <si>
    <t>宿泊費（乙地）</t>
    <rPh sb="0" eb="3">
      <t>シュクハクヒ</t>
    </rPh>
    <rPh sb="4" eb="5">
      <t>オツ</t>
    </rPh>
    <rPh sb="5" eb="6">
      <t>チ</t>
    </rPh>
    <phoneticPr fontId="8"/>
  </si>
  <si>
    <t>宿泊費一式</t>
    <rPh sb="0" eb="3">
      <t>シュクハクヒ</t>
    </rPh>
    <rPh sb="3" eb="5">
      <t>イッシキ</t>
    </rPh>
    <phoneticPr fontId="8"/>
  </si>
  <si>
    <t>観客層の拡充や団体の評価の向上に向けた広報やマーケティング等に関する取組と期待される効果</t>
    <rPh sb="0" eb="2">
      <t>カンキャク</t>
    </rPh>
    <rPh sb="2" eb="3">
      <t>ソウ</t>
    </rPh>
    <rPh sb="4" eb="6">
      <t>カクジュウ</t>
    </rPh>
    <rPh sb="7" eb="9">
      <t>ダンタイ</t>
    </rPh>
    <rPh sb="10" eb="12">
      <t>ヒョウカ</t>
    </rPh>
    <rPh sb="13" eb="15">
      <t>コウジョウ</t>
    </rPh>
    <rPh sb="16" eb="17">
      <t>ム</t>
    </rPh>
    <rPh sb="19" eb="21">
      <t>コウホウ</t>
    </rPh>
    <rPh sb="29" eb="30">
      <t>トウ</t>
    </rPh>
    <rPh sb="31" eb="32">
      <t>カン</t>
    </rPh>
    <rPh sb="34" eb="36">
      <t>トリクミ</t>
    </rPh>
    <rPh sb="37" eb="39">
      <t>キタイ</t>
    </rPh>
    <rPh sb="42" eb="44">
      <t>コウカ</t>
    </rPh>
    <phoneticPr fontId="9"/>
  </si>
  <si>
    <t>稽古料</t>
    <rPh sb="0" eb="2">
      <t>ケイコ</t>
    </rPh>
    <rPh sb="2" eb="3">
      <t>リョウ</t>
    </rPh>
    <phoneticPr fontId="41"/>
  </si>
  <si>
    <t>出演料</t>
    <rPh sb="0" eb="2">
      <t>シュツエン</t>
    </rPh>
    <rPh sb="2" eb="3">
      <t>リョウ</t>
    </rPh>
    <phoneticPr fontId="41"/>
  </si>
  <si>
    <t>助成対象経費　合計 (A)-(B)</t>
    <rPh sb="0" eb="2">
      <t>ジョセイ</t>
    </rPh>
    <rPh sb="2" eb="4">
      <t>タイショウ</t>
    </rPh>
    <rPh sb="4" eb="6">
      <t>ケイヒ</t>
    </rPh>
    <rPh sb="7" eb="9">
      <t>ゴウケイ</t>
    </rPh>
    <phoneticPr fontId="8"/>
  </si>
  <si>
    <t>助成対象経費　小計 (A)</t>
    <rPh sb="0" eb="2">
      <t>ジョセイ</t>
    </rPh>
    <rPh sb="2" eb="4">
      <t>タイショウ</t>
    </rPh>
    <rPh sb="4" eb="6">
      <t>ケイヒ</t>
    </rPh>
    <rPh sb="7" eb="9">
      <t>ショウケイ</t>
    </rPh>
    <phoneticPr fontId="8"/>
  </si>
  <si>
    <t>消費税等仕入控除税額計(B)</t>
    <rPh sb="0" eb="3">
      <t>ショウヒゼイ</t>
    </rPh>
    <rPh sb="3" eb="4">
      <t>トウ</t>
    </rPh>
    <rPh sb="4" eb="6">
      <t>シイレ</t>
    </rPh>
    <rPh sb="6" eb="8">
      <t>コウジョ</t>
    </rPh>
    <rPh sb="8" eb="10">
      <t>ゼイガク</t>
    </rPh>
    <rPh sb="10" eb="11">
      <t>ケイ</t>
    </rPh>
    <phoneticPr fontId="8"/>
  </si>
  <si>
    <t>責任者情報</t>
    <rPh sb="0" eb="3">
      <t>セキニンシャ</t>
    </rPh>
    <rPh sb="3" eb="5">
      <t>ジョウホウ</t>
    </rPh>
    <phoneticPr fontId="9"/>
  </si>
  <si>
    <t>責任者E-mail</t>
    <rPh sb="0" eb="3">
      <t>セキニンシャ</t>
    </rPh>
    <phoneticPr fontId="9"/>
  </si>
  <si>
    <t>責任者電話番号</t>
    <rPh sb="0" eb="3">
      <t>セキニンシャ</t>
    </rPh>
    <rPh sb="3" eb="5">
      <t>デンワ</t>
    </rPh>
    <rPh sb="5" eb="7">
      <t>バンゴウ</t>
    </rPh>
    <phoneticPr fontId="9"/>
  </si>
  <si>
    <t>脚本料・台本料</t>
    <rPh sb="0" eb="2">
      <t>キャクホン</t>
    </rPh>
    <rPh sb="2" eb="3">
      <t>リョウ</t>
    </rPh>
    <rPh sb="4" eb="7">
      <t>ダイホンリョウ</t>
    </rPh>
    <phoneticPr fontId="8"/>
  </si>
  <si>
    <t>団体名</t>
    <phoneticPr fontId="9"/>
  </si>
  <si>
    <t>〒</t>
    <phoneticPr fontId="8"/>
  </si>
  <si>
    <t>団体住所</t>
    <rPh sb="0" eb="4">
      <t>ダンタイジュウショ</t>
    </rPh>
    <phoneticPr fontId="9"/>
  </si>
  <si>
    <r>
      <rPr>
        <b/>
        <sz val="14"/>
        <rFont val="ＭＳ ゴシック"/>
        <family val="3"/>
        <charset val="128"/>
      </rPr>
      <t>収入</t>
    </r>
    <r>
      <rPr>
        <b/>
        <sz val="12"/>
        <rFont val="ＭＳ ゴシック"/>
        <family val="3"/>
        <charset val="128"/>
      </rPr>
      <t>（千円）</t>
    </r>
    <r>
      <rPr>
        <sz val="12"/>
        <rFont val="ＭＳ ゴシック"/>
        <family val="3"/>
        <charset val="128"/>
      </rPr>
      <t>　</t>
    </r>
    <r>
      <rPr>
        <sz val="11"/>
        <rFont val="ＭＳ ゴシック"/>
        <family val="3"/>
        <charset val="128"/>
      </rPr>
      <t>※括弧内は収入総額に対する割合</t>
    </r>
    <rPh sb="14" eb="16">
      <t>ソウガク</t>
    </rPh>
    <phoneticPr fontId="8"/>
  </si>
  <si>
    <t>※水色のセルは自動で入力されます。</t>
    <rPh sb="1" eb="3">
      <t>ミズイロ</t>
    </rPh>
    <phoneticPr fontId="8"/>
  </si>
  <si>
    <t xml:space="preserve">14pt・200字以内でご記入ください。
</t>
    <rPh sb="8" eb="9">
      <t>ジ</t>
    </rPh>
    <phoneticPr fontId="9"/>
  </si>
  <si>
    <t>※水色のセルは自動で入力されます。</t>
    <rPh sb="1" eb="2">
      <t>ミズ</t>
    </rPh>
    <phoneticPr fontId="8"/>
  </si>
  <si>
    <t>※日数、人数を入力しないと小計に反映されませんので、必ずご記載ください。</t>
    <rPh sb="1" eb="3">
      <t>ニッスウ</t>
    </rPh>
    <rPh sb="4" eb="6">
      <t>ニンズウ</t>
    </rPh>
    <rPh sb="7" eb="9">
      <t>ニュウリョク</t>
    </rPh>
    <rPh sb="13" eb="15">
      <t>ショウケイ</t>
    </rPh>
    <rPh sb="16" eb="18">
      <t>ハンエイ</t>
    </rPh>
    <rPh sb="26" eb="27">
      <t>カナラ</t>
    </rPh>
    <rPh sb="29" eb="31">
      <t>キサイ</t>
    </rPh>
    <phoneticPr fontId="8"/>
  </si>
  <si>
    <t>バリアフリー字幕・音声ガイド作製費</t>
    <rPh sb="6" eb="8">
      <t>ジマク</t>
    </rPh>
    <rPh sb="9" eb="11">
      <t>オンセイ</t>
    </rPh>
    <rPh sb="14" eb="17">
      <t>サクセイヒ</t>
    </rPh>
    <phoneticPr fontId="8"/>
  </si>
  <si>
    <r>
      <t>入場料・配信</t>
    </r>
    <r>
      <rPr>
        <sz val="12"/>
        <rFont val="ＭＳ ゴシック"/>
        <family val="3"/>
        <charset val="128"/>
      </rPr>
      <t xml:space="preserve"> (D)</t>
    </r>
    <phoneticPr fontId="8"/>
  </si>
  <si>
    <t>配信
収入
(b)</t>
    <rPh sb="0" eb="2">
      <t>ハイシン</t>
    </rPh>
    <rPh sb="3" eb="5">
      <t>シュウニュウ</t>
    </rPh>
    <phoneticPr fontId="8"/>
  </si>
  <si>
    <t>配信の実施予定及び期待される効果（想定する観客層を含む）</t>
    <rPh sb="0" eb="2">
      <t>ハイシン</t>
    </rPh>
    <rPh sb="3" eb="5">
      <t>ジッシ</t>
    </rPh>
    <rPh sb="5" eb="7">
      <t>ヨテイ</t>
    </rPh>
    <rPh sb="7" eb="8">
      <t>オヨ</t>
    </rPh>
    <rPh sb="9" eb="11">
      <t>キタイ</t>
    </rPh>
    <rPh sb="14" eb="16">
      <t>コウカ</t>
    </rPh>
    <rPh sb="17" eb="19">
      <t>ソウテイ</t>
    </rPh>
    <rPh sb="21" eb="23">
      <t>カンキャク</t>
    </rPh>
    <rPh sb="23" eb="24">
      <t>ソウ</t>
    </rPh>
    <rPh sb="25" eb="26">
      <t>フク</t>
    </rPh>
    <phoneticPr fontId="9"/>
  </si>
  <si>
    <t>会場が複数の場合はチェック→</t>
    <rPh sb="0" eb="2">
      <t>カイジョウ</t>
    </rPh>
    <rPh sb="3" eb="5">
      <t>フクスウ</t>
    </rPh>
    <rPh sb="6" eb="8">
      <t>バアイ</t>
    </rPh>
    <phoneticPr fontId="33"/>
  </si>
  <si>
    <t>活動の目的及び内容</t>
    <rPh sb="0" eb="2">
      <t>カツドウ</t>
    </rPh>
    <rPh sb="3" eb="5">
      <t>モクテキ</t>
    </rPh>
    <rPh sb="5" eb="6">
      <t>オヨ</t>
    </rPh>
    <rPh sb="7" eb="9">
      <t>ナイヨウ</t>
    </rPh>
    <phoneticPr fontId="9"/>
  </si>
  <si>
    <t>文字サイズが14pt以下にならないようにご注意ください。
印刷時の文字切れにご注意ください。
印刷、または印刷イメージでセルから文字がはみ出ていないかご確認ください。</t>
    <rPh sb="0" eb="2">
      <t>モジ</t>
    </rPh>
    <rPh sb="10" eb="12">
      <t>イカ</t>
    </rPh>
    <rPh sb="21" eb="23">
      <t>チュウイ</t>
    </rPh>
    <phoneticPr fontId="8"/>
  </si>
  <si>
    <r>
      <t>【支出予算書</t>
    </r>
    <r>
      <rPr>
        <b/>
        <sz val="14"/>
        <color theme="1"/>
        <rFont val="ＭＳ ゴシック"/>
        <family val="3"/>
        <charset val="128"/>
      </rPr>
      <t>（兼「消費税等仕入控除税額予算書」）</t>
    </r>
    <r>
      <rPr>
        <b/>
        <sz val="20"/>
        <color theme="1"/>
        <rFont val="ＭＳ ゴシック"/>
        <family val="3"/>
        <charset val="128"/>
      </rPr>
      <t>】</t>
    </r>
    <rPh sb="1" eb="3">
      <t>シシュツ</t>
    </rPh>
    <rPh sb="3" eb="5">
      <t>ヨサン</t>
    </rPh>
    <rPh sb="5" eb="6">
      <t>ショ</t>
    </rPh>
    <rPh sb="7" eb="8">
      <t>ケン</t>
    </rPh>
    <rPh sb="9" eb="12">
      <t>ショウヒゼイ</t>
    </rPh>
    <rPh sb="12" eb="13">
      <t>トウ</t>
    </rPh>
    <rPh sb="13" eb="15">
      <t>シイレ</t>
    </rPh>
    <rPh sb="15" eb="17">
      <t>コウジョ</t>
    </rPh>
    <rPh sb="17" eb="19">
      <t>ゼイガク</t>
    </rPh>
    <rPh sb="19" eb="22">
      <t>ヨサンショ</t>
    </rPh>
    <phoneticPr fontId="9"/>
  </si>
  <si>
    <t>【（支出予算書別紙）稽古料・出演料内訳書】</t>
    <rPh sb="2" eb="7">
      <t>シシュツヨサンショ</t>
    </rPh>
    <rPh sb="7" eb="9">
      <t>ベッシ</t>
    </rPh>
    <rPh sb="10" eb="12">
      <t>ケイコ</t>
    </rPh>
    <rPh sb="12" eb="13">
      <t>リョウ</t>
    </rPh>
    <rPh sb="14" eb="16">
      <t>シュツエン</t>
    </rPh>
    <rPh sb="16" eb="17">
      <t>リョウ</t>
    </rPh>
    <rPh sb="17" eb="20">
      <t>ウチワケショ</t>
    </rPh>
    <phoneticPr fontId="41"/>
  </si>
  <si>
    <t>【収支計画書】</t>
    <rPh sb="1" eb="3">
      <t>シュウシ</t>
    </rPh>
    <rPh sb="3" eb="6">
      <t>ケイカクショ</t>
    </rPh>
    <phoneticPr fontId="33"/>
  </si>
  <si>
    <t>【（収支計画書別紙）入場料詳細】</t>
    <rPh sb="2" eb="7">
      <t>シュウシケイカクショ</t>
    </rPh>
    <rPh sb="7" eb="9">
      <t>ベッシ</t>
    </rPh>
    <rPh sb="10" eb="13">
      <t>ニュウジョウリョウ</t>
    </rPh>
    <rPh sb="13" eb="15">
      <t>ショウサイ</t>
    </rPh>
    <phoneticPr fontId="8"/>
  </si>
  <si>
    <r>
      <t>収入合計</t>
    </r>
    <r>
      <rPr>
        <sz val="12"/>
        <rFont val="ＭＳ ゴシック"/>
        <family val="3"/>
        <charset val="128"/>
      </rPr>
      <t xml:space="preserve"> (I)</t>
    </r>
    <rPh sb="2" eb="4">
      <t>ゴウケイ</t>
    </rPh>
    <phoneticPr fontId="8"/>
  </si>
  <si>
    <r>
      <rPr>
        <b/>
        <sz val="16"/>
        <rFont val="ＭＳ ゴシック"/>
        <family val="3"/>
        <charset val="128"/>
      </rPr>
      <t>助成対象経費 合計</t>
    </r>
    <r>
      <rPr>
        <b/>
        <sz val="12"/>
        <rFont val="ＭＳ ゴシック"/>
        <family val="3"/>
        <charset val="128"/>
      </rPr>
      <t xml:space="preserve"> (A-B)</t>
    </r>
    <phoneticPr fontId="8"/>
  </si>
  <si>
    <r>
      <t>支出総額</t>
    </r>
    <r>
      <rPr>
        <sz val="12"/>
        <rFont val="ＭＳ ゴシック"/>
        <family val="3"/>
        <charset val="128"/>
      </rPr>
      <t xml:space="preserve">  (A+C)</t>
    </r>
    <phoneticPr fontId="8"/>
  </si>
  <si>
    <t>売止席数</t>
    <rPh sb="0" eb="2">
      <t>ウリドメ</t>
    </rPh>
    <rPh sb="2" eb="4">
      <t>セキスウ</t>
    </rPh>
    <phoneticPr fontId="8"/>
  </si>
  <si>
    <t>公演回数</t>
    <rPh sb="0" eb="4">
      <t>コウエンカイスウ</t>
    </rPh>
    <phoneticPr fontId="9"/>
  </si>
  <si>
    <t>使用席数×公演回数(a)</t>
    <rPh sb="0" eb="4">
      <t>シヨウセキスウ</t>
    </rPh>
    <rPh sb="5" eb="9">
      <t>コウエンカイスウ</t>
    </rPh>
    <phoneticPr fontId="9"/>
  </si>
  <si>
    <t>公演日</t>
    <phoneticPr fontId="8"/>
  </si>
  <si>
    <t>上記のうち次を対象とする枚数</t>
    <rPh sb="0" eb="2">
      <t>ジョウキ</t>
    </rPh>
    <rPh sb="5" eb="6">
      <t>ツギ</t>
    </rPh>
    <rPh sb="7" eb="9">
      <t>タイショウ</t>
    </rPh>
    <rPh sb="12" eb="14">
      <t>マイスウ</t>
    </rPh>
    <phoneticPr fontId="8"/>
  </si>
  <si>
    <t>シニア</t>
    <phoneticPr fontId="8"/>
  </si>
  <si>
    <t>学生・若者</t>
    <rPh sb="0" eb="2">
      <t>ガクセイ</t>
    </rPh>
    <rPh sb="3" eb="5">
      <t>ワカモノ</t>
    </rPh>
    <phoneticPr fontId="8"/>
  </si>
  <si>
    <t>障害者</t>
    <rPh sb="0" eb="3">
      <t>ショウガイシャ</t>
    </rPh>
    <phoneticPr fontId="8"/>
  </si>
  <si>
    <t>障害者</t>
    <rPh sb="0" eb="2">
      <t>ショウガイ</t>
    </rPh>
    <rPh sb="2" eb="3">
      <t>シャ</t>
    </rPh>
    <phoneticPr fontId="8"/>
  </si>
  <si>
    <t>上記のうち次を
対象とする枚数</t>
    <rPh sb="0" eb="2">
      <t>ジョウキ</t>
    </rPh>
    <rPh sb="5" eb="6">
      <t>ツギ</t>
    </rPh>
    <rPh sb="8" eb="10">
      <t>タイショウ</t>
    </rPh>
    <rPh sb="13" eb="15">
      <t>マイスウ</t>
    </rPh>
    <phoneticPr fontId="8"/>
  </si>
  <si>
    <t>.</t>
    <phoneticPr fontId="8"/>
  </si>
  <si>
    <t>参考資料URL</t>
    <rPh sb="0" eb="4">
      <t>サンコウシリョウ</t>
    </rPh>
    <phoneticPr fontId="8"/>
  </si>
  <si>
    <t>メイク・ヘアメイク費</t>
    <rPh sb="9" eb="10">
      <t>ヒ</t>
    </rPh>
    <phoneticPr fontId="8"/>
  </si>
  <si>
    <t>招待券枚数</t>
    <rPh sb="0" eb="3">
      <t>ショウタイケン</t>
    </rPh>
    <rPh sb="3" eb="5">
      <t>マイスウ</t>
    </rPh>
    <phoneticPr fontId="33"/>
  </si>
  <si>
    <t>合　計（総事業費）</t>
    <rPh sb="0" eb="1">
      <t>ゴウ</t>
    </rPh>
    <rPh sb="4" eb="8">
      <t>ソウジギョウヒ</t>
    </rPh>
    <phoneticPr fontId="33"/>
  </si>
  <si>
    <t>楽譜・楽器借料</t>
    <rPh sb="0" eb="2">
      <t>ガクフ</t>
    </rPh>
    <rPh sb="3" eb="5">
      <t>ガッキ</t>
    </rPh>
    <rPh sb="5" eb="7">
      <t>シャクリョウ</t>
    </rPh>
    <phoneticPr fontId="8"/>
  </si>
  <si>
    <t>入場者数(c)</t>
    <rPh sb="0" eb="2">
      <t>ニュウジョウ</t>
    </rPh>
    <rPh sb="2" eb="3">
      <t>シャ</t>
    </rPh>
    <rPh sb="3" eb="4">
      <t>スウ</t>
    </rPh>
    <phoneticPr fontId="9"/>
  </si>
  <si>
    <t>入場率(c/a)</t>
    <rPh sb="0" eb="2">
      <t>ニュウジョウ</t>
    </rPh>
    <rPh sb="2" eb="3">
      <t>リツ</t>
    </rPh>
    <phoneticPr fontId="9"/>
  </si>
  <si>
    <t>入場者数合計(c)</t>
    <rPh sb="4" eb="6">
      <t>ゴウケイ</t>
    </rPh>
    <phoneticPr fontId="9"/>
  </si>
  <si>
    <t>入場率(c/a)</t>
    <phoneticPr fontId="9"/>
  </si>
  <si>
    <t>使用席数合計(a)</t>
    <rPh sb="0" eb="2">
      <t>シヨウ</t>
    </rPh>
    <rPh sb="2" eb="4">
      <t>セキスウ</t>
    </rPh>
    <rPh sb="4" eb="6">
      <t>ゴウケイ</t>
    </rPh>
    <phoneticPr fontId="9"/>
  </si>
  <si>
    <t>あらゆる人々と文化芸術をつなぐための創意工夫や鑑賞サポート等に関する取組と期待される効果</t>
    <rPh sb="4" eb="6">
      <t>ヒトビト</t>
    </rPh>
    <rPh sb="7" eb="9">
      <t>ブンカ</t>
    </rPh>
    <rPh sb="9" eb="11">
      <t>ゲイジュツ</t>
    </rPh>
    <rPh sb="18" eb="20">
      <t>ソウイ</t>
    </rPh>
    <rPh sb="20" eb="22">
      <t>クフウ</t>
    </rPh>
    <rPh sb="23" eb="25">
      <t>カンショウ</t>
    </rPh>
    <rPh sb="29" eb="30">
      <t>トウ</t>
    </rPh>
    <rPh sb="31" eb="32">
      <t>カン</t>
    </rPh>
    <rPh sb="34" eb="36">
      <t>トリクミ</t>
    </rPh>
    <rPh sb="37" eb="39">
      <t>キタイ</t>
    </rPh>
    <rPh sb="42" eb="44">
      <t>コウカ</t>
    </rPh>
    <phoneticPr fontId="9"/>
  </si>
  <si>
    <t>　下記の活動を行いたいので、文化芸術振興費補助金による助成金交付要綱第７条第１項の規定に基づき、助成金の交付を申請します。</t>
    <phoneticPr fontId="9"/>
  </si>
  <si>
    <t>様式第４号（第７条関係）</t>
    <rPh sb="0" eb="2">
      <t>ヨウシキ</t>
    </rPh>
    <rPh sb="2" eb="3">
      <t>ダイ</t>
    </rPh>
    <rPh sb="4" eb="5">
      <t>ゴウ</t>
    </rPh>
    <rPh sb="6" eb="7">
      <t>ダイ</t>
    </rPh>
    <rPh sb="8" eb="9">
      <t>ジョウ</t>
    </rPh>
    <rPh sb="9" eb="11">
      <t>カンケイ</t>
    </rPh>
    <phoneticPr fontId="9"/>
  </si>
  <si>
    <t>助成金の額（X）</t>
    <rPh sb="0" eb="3">
      <t>ジョセイキン</t>
    </rPh>
    <rPh sb="4" eb="5">
      <t>ガク</t>
    </rPh>
    <phoneticPr fontId="8"/>
  </si>
  <si>
    <r>
      <t xml:space="preserve">助成金額/支出総額 </t>
    </r>
    <r>
      <rPr>
        <sz val="12"/>
        <rFont val="ＭＳ ゴシック"/>
        <family val="3"/>
        <charset val="128"/>
      </rPr>
      <t>(X/(A+C))</t>
    </r>
    <rPh sb="0" eb="4">
      <t>ジョセイキンガク</t>
    </rPh>
    <phoneticPr fontId="8"/>
  </si>
  <si>
    <t>複数年計画支援の場合は（A）～（H）の数字をBファイルに転記</t>
    <rPh sb="0" eb="7">
      <t>フクスウネンケイカクシエン</t>
    </rPh>
    <rPh sb="8" eb="10">
      <t>バアイ</t>
    </rPh>
    <rPh sb="19" eb="21">
      <t>スウジ</t>
    </rPh>
    <rPh sb="28" eb="30">
      <t>テンキ</t>
    </rPh>
    <phoneticPr fontId="8"/>
  </si>
  <si>
    <t>交付を受けようとする助成金の額</t>
    <phoneticPr fontId="8"/>
  </si>
  <si>
    <r>
      <t xml:space="preserve">以下の項目に変更がある場合、
「変更理由書」の提出が必要です。
</t>
    </r>
    <r>
      <rPr>
        <b/>
        <sz val="14"/>
        <color rgb="FFFF0000"/>
        <rFont val="ＭＳ ゴシック"/>
        <family val="3"/>
        <charset val="128"/>
      </rPr>
      <t>・住所、団体名、代表者氏名
・助成対象活動名</t>
    </r>
    <phoneticPr fontId="8"/>
  </si>
  <si>
    <t>　</t>
    <phoneticPr fontId="8"/>
  </si>
  <si>
    <t>←14pt・7行以内でご記入ください。</t>
    <phoneticPr fontId="8"/>
  </si>
  <si>
    <t>←14pt・7行以内でご記入ください。</t>
  </si>
  <si>
    <t>←個人寄付金やクラウドファンディング、当該公演に係る会費含む。</t>
    <rPh sb="1" eb="6">
      <t>コジンキフキン</t>
    </rPh>
    <rPh sb="28" eb="29">
      <t>フク</t>
    </rPh>
    <phoneticPr fontId="8"/>
  </si>
  <si>
    <t>←プログラムや当該公演のみに係るグッズなどの収入を含む。</t>
    <rPh sb="7" eb="9">
      <t>トウガイ</t>
    </rPh>
    <rPh sb="9" eb="11">
      <t>コウエン</t>
    </rPh>
    <rPh sb="14" eb="15">
      <t>カカ</t>
    </rPh>
    <rPh sb="22" eb="24">
      <t>シュウニュウ</t>
    </rPh>
    <rPh sb="25" eb="26">
      <t>フク</t>
    </rPh>
    <phoneticPr fontId="8"/>
  </si>
  <si>
    <t>自己負担金 (A+C)-(X+I)</t>
    <rPh sb="0" eb="5">
      <t>ジコフタンキン</t>
    </rPh>
    <phoneticPr fontId="8"/>
  </si>
  <si>
    <t>自己負担金</t>
    <rPh sb="0" eb="5">
      <t>ジコフタンキン</t>
    </rPh>
    <phoneticPr fontId="33"/>
  </si>
  <si>
    <t>助成対象活動変更理由書</t>
  </si>
  <si>
    <t>※「活動の企画意図」が変わる変更は認められません。</t>
    <phoneticPr fontId="41"/>
  </si>
  <si>
    <t>独立行政法人日本芸術文化振興会理事長　殿</t>
  </si>
  <si>
    <t>団　体　名</t>
    <phoneticPr fontId="41"/>
  </si>
  <si>
    <t>代表者役職名</t>
    <rPh sb="3" eb="6">
      <t>ヤクショクメイ</t>
    </rPh>
    <rPh sb="4" eb="6">
      <t>ショクメイ</t>
    </rPh>
    <phoneticPr fontId="41"/>
  </si>
  <si>
    <t>代表者氏名</t>
    <phoneticPr fontId="41"/>
  </si>
  <si>
    <t>活動区分</t>
    <rPh sb="0" eb="2">
      <t>カツドウ</t>
    </rPh>
    <phoneticPr fontId="41"/>
  </si>
  <si>
    <t>舞台芸術等総合支援事業（公演創造活動）</t>
  </si>
  <si>
    <t>　　助成対象活動名</t>
    <phoneticPr fontId="41"/>
  </si>
  <si>
    <r>
      <t>活動名に変更がある場合、</t>
    </r>
    <r>
      <rPr>
        <b/>
        <sz val="11"/>
        <color rgb="FFC00000"/>
        <rFont val="ＭＳ ゴシック"/>
        <family val="3"/>
        <charset val="128"/>
      </rPr>
      <t>変更前</t>
    </r>
    <r>
      <rPr>
        <b/>
        <sz val="11"/>
        <rFont val="ＭＳ ゴシック"/>
        <family val="3"/>
        <charset val="128"/>
      </rPr>
      <t>の活動名をご記入ください。</t>
    </r>
    <rPh sb="0" eb="3">
      <t>カツドウメイ</t>
    </rPh>
    <rPh sb="4" eb="6">
      <t>ヘンコウ</t>
    </rPh>
    <rPh sb="9" eb="11">
      <t>バアイ</t>
    </rPh>
    <rPh sb="12" eb="14">
      <t>ヘンコウ</t>
    </rPh>
    <rPh sb="14" eb="15">
      <t>マエ</t>
    </rPh>
    <rPh sb="16" eb="19">
      <t>カツドウメイ</t>
    </rPh>
    <rPh sb="21" eb="23">
      <t>キニュウ</t>
    </rPh>
    <phoneticPr fontId="41"/>
  </si>
  <si>
    <t>件名</t>
    <rPh sb="0" eb="2">
      <t>ケンメイ</t>
    </rPh>
    <phoneticPr fontId="41"/>
  </si>
  <si>
    <t>変更前</t>
    <phoneticPr fontId="41"/>
  </si>
  <si>
    <t>変更後</t>
    <phoneticPr fontId="41"/>
  </si>
  <si>
    <t>変更理由</t>
    <phoneticPr fontId="41"/>
  </si>
  <si>
    <t>以下、欄をコピーしてご記入ください。</t>
    <rPh sb="0" eb="2">
      <t>イカ</t>
    </rPh>
    <rPh sb="3" eb="4">
      <t>ラン</t>
    </rPh>
    <rPh sb="11" eb="13">
      <t>キニュウ</t>
    </rPh>
    <phoneticPr fontId="41"/>
  </si>
  <si>
    <t>令和〇年度</t>
    <phoneticPr fontId="41"/>
  </si>
  <si>
    <t>公益社団法人　○○○○交響楽団</t>
    <rPh sb="0" eb="2">
      <t>コウエキ</t>
    </rPh>
    <rPh sb="2" eb="4">
      <t>シャダン</t>
    </rPh>
    <rPh sb="4" eb="6">
      <t>ホウジン</t>
    </rPh>
    <rPh sb="11" eb="13">
      <t>コウキョウ</t>
    </rPh>
    <rPh sb="13" eb="15">
      <t>ガクダン</t>
    </rPh>
    <phoneticPr fontId="41"/>
  </si>
  <si>
    <t>理事長</t>
    <rPh sb="0" eb="3">
      <t>リジチョウ</t>
    </rPh>
    <phoneticPr fontId="41"/>
  </si>
  <si>
    <t>○○　○○</t>
    <phoneticPr fontId="41"/>
  </si>
  <si>
    <t>舞台芸術等総合支援事業（公演創造活動）</t>
    <rPh sb="12" eb="18">
      <t>コウエンソウゾウカツドウ</t>
    </rPh>
    <phoneticPr fontId="41"/>
  </si>
  <si>
    <t>音楽</t>
  </si>
  <si>
    <t>△△定期演奏会</t>
    <rPh sb="2" eb="7">
      <t>テイキエンソウカイ</t>
    </rPh>
    <phoneticPr fontId="41"/>
  </si>
  <si>
    <t>「第○回定期演奏会」の日程変更について</t>
    <rPh sb="1" eb="2">
      <t>ダイ</t>
    </rPh>
    <rPh sb="3" eb="4">
      <t>カイ</t>
    </rPh>
    <rPh sb="4" eb="9">
      <t>テイキエンソウカイ</t>
    </rPh>
    <rPh sb="11" eb="13">
      <t>ニッテイ</t>
    </rPh>
    <rPh sb="13" eb="15">
      <t>ヘンコウ</t>
    </rPh>
    <phoneticPr fontId="41"/>
  </si>
  <si>
    <t>変更前</t>
  </si>
  <si>
    <t>第○○回定期演奏会　令和○年4月11日（土）17時開演</t>
    <rPh sb="4" eb="6">
      <t>テイキ</t>
    </rPh>
    <rPh sb="6" eb="9">
      <t>エンソウカイ</t>
    </rPh>
    <rPh sb="10" eb="12">
      <t>レイワ</t>
    </rPh>
    <rPh sb="13" eb="14">
      <t>ネン</t>
    </rPh>
    <rPh sb="15" eb="16">
      <t>ガツ</t>
    </rPh>
    <rPh sb="18" eb="19">
      <t>ニチ</t>
    </rPh>
    <rPh sb="20" eb="21">
      <t>ド</t>
    </rPh>
    <rPh sb="24" eb="25">
      <t>ジ</t>
    </rPh>
    <rPh sb="25" eb="27">
      <t>カイエン</t>
    </rPh>
    <phoneticPr fontId="41"/>
  </si>
  <si>
    <t>変更後</t>
  </si>
  <si>
    <t>第○○回定期演奏会　令和○年9月12日（土）17時開演</t>
    <rPh sb="4" eb="6">
      <t>テイキ</t>
    </rPh>
    <rPh sb="6" eb="9">
      <t>エンソウカイ</t>
    </rPh>
    <rPh sb="10" eb="12">
      <t>レイワ</t>
    </rPh>
    <rPh sb="13" eb="14">
      <t>ネン</t>
    </rPh>
    <rPh sb="15" eb="16">
      <t>ガツ</t>
    </rPh>
    <rPh sb="18" eb="19">
      <t>ニチ</t>
    </rPh>
    <rPh sb="20" eb="21">
      <t>ド</t>
    </rPh>
    <rPh sb="24" eb="25">
      <t>ジ</t>
    </rPh>
    <rPh sb="25" eb="27">
      <t>カイエン</t>
    </rPh>
    <phoneticPr fontId="41"/>
  </si>
  <si>
    <t>変更理由</t>
  </si>
  <si>
    <t>○○○○○○○○○○○○○○のため。</t>
    <phoneticPr fontId="41"/>
  </si>
  <si>
    <t>「第○回定期演奏会」の出演者の変更について</t>
    <rPh sb="1" eb="2">
      <t>ダイ</t>
    </rPh>
    <rPh sb="3" eb="4">
      <t>カイ</t>
    </rPh>
    <rPh sb="4" eb="9">
      <t>テイキエンソウカイ</t>
    </rPh>
    <rPh sb="11" eb="14">
      <t>シュツエンシャ</t>
    </rPh>
    <rPh sb="15" eb="17">
      <t>ヘンコウ</t>
    </rPh>
    <phoneticPr fontId="41"/>
  </si>
  <si>
    <t>第○○回定期演奏会　ソリスト○○○○、助演□□□□</t>
    <rPh sb="4" eb="6">
      <t>テイキ</t>
    </rPh>
    <rPh sb="6" eb="9">
      <t>エンソウカイ</t>
    </rPh>
    <rPh sb="19" eb="21">
      <t>ジョエン</t>
    </rPh>
    <phoneticPr fontId="41"/>
  </si>
  <si>
    <t>第○○回定期演奏会　ソリスト△△△△、助演◎◎◎◎</t>
    <rPh sb="4" eb="6">
      <t>テイキ</t>
    </rPh>
    <rPh sb="6" eb="9">
      <t>エンソウカイ</t>
    </rPh>
    <rPh sb="19" eb="21">
      <t>ジョエン</t>
    </rPh>
    <phoneticPr fontId="41"/>
  </si>
  <si>
    <r>
      <t>○○○○○○○○○○○○○○のため。</t>
    </r>
    <r>
      <rPr>
        <sz val="12"/>
        <color rgb="FFFF0000"/>
        <rFont val="ＭＳ ゴシック"/>
        <family val="3"/>
        <charset val="128"/>
      </rPr>
      <t>※具体的に記載してください。</t>
    </r>
    <rPh sb="19" eb="22">
      <t>グタイテキ</t>
    </rPh>
    <rPh sb="23" eb="25">
      <t>キサイ</t>
    </rPh>
    <phoneticPr fontId="41"/>
  </si>
  <si>
    <t>「第○回定期演奏会」の曲目の変更について</t>
    <rPh sb="1" eb="2">
      <t>ダイ</t>
    </rPh>
    <rPh sb="3" eb="4">
      <t>カイ</t>
    </rPh>
    <rPh sb="4" eb="9">
      <t>テイキエンソウカイ</t>
    </rPh>
    <rPh sb="11" eb="13">
      <t>キョクモク</t>
    </rPh>
    <rPh sb="14" eb="16">
      <t>ヘンコウ</t>
    </rPh>
    <phoneticPr fontId="41"/>
  </si>
  <si>
    <t>モーツァルト「交響曲第〇番」</t>
    <rPh sb="7" eb="10">
      <t>コウキョウキョク</t>
    </rPh>
    <rPh sb="10" eb="11">
      <t>ダイ</t>
    </rPh>
    <rPh sb="12" eb="13">
      <t>バン</t>
    </rPh>
    <phoneticPr fontId="41"/>
  </si>
  <si>
    <t>モーツァルト「交響曲第△番」</t>
    <rPh sb="10" eb="11">
      <t>ダイ</t>
    </rPh>
    <rPh sb="12" eb="13">
      <t>バン</t>
    </rPh>
    <phoneticPr fontId="41"/>
  </si>
  <si>
    <t>配信予定がある場合は、料金や実施時期等を必ず記入してください。</t>
    <phoneticPr fontId="8"/>
  </si>
  <si>
    <r>
      <t xml:space="preserve">←セル内で改行される場合は「ALT+ENTER」を押して改行してください。セル内改行ENTERも一文字としてカウントされます。
以下の項目に変更がある場合、「変更理由書」の提出が必要です。
</t>
    </r>
    <r>
      <rPr>
        <b/>
        <sz val="14"/>
        <color rgb="FFFF0000"/>
        <rFont val="ＭＳ ゴシック"/>
        <family val="3"/>
        <charset val="128"/>
      </rPr>
      <t>・実施時期（活動日、活動期間）、
　実施会場（配信等を含む）、実施回数
・本活動の内容（演目、曲目、あらすじ、
　主な出演者、主なスタッフ等）
・共催者、共同制作者</t>
    </r>
    <rPh sb="3" eb="4">
      <t>ナイ</t>
    </rPh>
    <rPh sb="5" eb="7">
      <t>カイギョウ</t>
    </rPh>
    <rPh sb="10" eb="12">
      <t>バアイ</t>
    </rPh>
    <rPh sb="25" eb="26">
      <t>オ</t>
    </rPh>
    <rPh sb="28" eb="30">
      <t>カイギョウ</t>
    </rPh>
    <phoneticPr fontId="9"/>
  </si>
  <si>
    <t>活動の内容を把握する上で参考となる資料（映像等）があればURLをご記入ください。</t>
    <phoneticPr fontId="8"/>
  </si>
  <si>
    <t>公演創造活動</t>
    <rPh sb="0" eb="6">
      <t>コウエンソウゾウカツドウ</t>
    </rPh>
    <phoneticPr fontId="8"/>
  </si>
  <si>
    <t>舞台費</t>
    <rPh sb="0" eb="3">
      <t>ブタイヒ</t>
    </rPh>
    <phoneticPr fontId="8"/>
  </si>
  <si>
    <t>配信費</t>
    <rPh sb="0" eb="3">
      <t>ハイシンヒ</t>
    </rPh>
    <phoneticPr fontId="8"/>
  </si>
  <si>
    <t>要選択</t>
  </si>
  <si>
    <t>令和　 年　 月　 日</t>
    <rPh sb="0" eb="2">
      <t>レイワ</t>
    </rPh>
    <rPh sb="4" eb="5">
      <t>ネン</t>
    </rPh>
    <rPh sb="7" eb="8">
      <t>ガツ</t>
    </rPh>
    <rPh sb="10" eb="11">
      <t>ニチ</t>
    </rPh>
    <phoneticPr fontId="8"/>
  </si>
  <si>
    <t>.</t>
    <phoneticPr fontId="8"/>
  </si>
  <si>
    <t>歌舞伎</t>
    <rPh sb="0" eb="3">
      <t>カブキ</t>
    </rPh>
    <phoneticPr fontId="9"/>
  </si>
  <si>
    <t>人形浄瑠璃</t>
    <rPh sb="0" eb="2">
      <t>ニンギョウ</t>
    </rPh>
    <rPh sb="2" eb="5">
      <t>ジョウルリ</t>
    </rPh>
    <phoneticPr fontId="9"/>
  </si>
  <si>
    <t>能楽</t>
    <rPh sb="0" eb="2">
      <t>ノウガク</t>
    </rPh>
    <phoneticPr fontId="9"/>
  </si>
  <si>
    <t>令和８年度</t>
    <phoneticPr fontId="41"/>
  </si>
  <si>
    <t>令和８年度　文化芸術振興費補助金による
助　 成　 金　 交　 付　 申　 請　 書
（舞 台 芸 術 等 総 合 支 援 事 業）</t>
    <rPh sb="6" eb="10">
      <t>ブンカゲイジュツ</t>
    </rPh>
    <rPh sb="10" eb="13">
      <t>シンコウヒ</t>
    </rPh>
    <rPh sb="13" eb="16">
      <t>ホジョキン</t>
    </rPh>
    <rPh sb="35" eb="36">
      <t>サル</t>
    </rPh>
    <rPh sb="38" eb="39">
      <t>ショウ</t>
    </rPh>
    <rPh sb="41" eb="42">
      <t>ショ</t>
    </rPh>
    <rPh sb="44" eb="45">
      <t>マイ</t>
    </rPh>
    <rPh sb="46" eb="47">
      <t>ダイ</t>
    </rPh>
    <rPh sb="48" eb="49">
      <t>ゲイ</t>
    </rPh>
    <rPh sb="50" eb="51">
      <t>ジュツ</t>
    </rPh>
    <rPh sb="52" eb="53">
      <t>トウ</t>
    </rPh>
    <rPh sb="54" eb="55">
      <t>ソウ</t>
    </rPh>
    <rPh sb="56" eb="57">
      <t>ゴウ</t>
    </rPh>
    <rPh sb="58" eb="59">
      <t>シ</t>
    </rPh>
    <rPh sb="60" eb="61">
      <t>エン</t>
    </rPh>
    <rPh sb="61" eb="62">
      <t>ギョウ</t>
    </rPh>
    <phoneticPr fontId="9"/>
  </si>
  <si>
    <t>←提出日を記入ください。</t>
    <rPh sb="1" eb="3">
      <t>テイシュツ</t>
    </rPh>
    <rPh sb="5" eb="7">
      <t>キニュウ</t>
    </rPh>
    <phoneticPr fontId="9"/>
  </si>
  <si>
    <t>同上不可</t>
    <rPh sb="0" eb="4">
      <t>ドウジョウフカ</t>
    </rPh>
    <phoneticPr fontId="8"/>
  </si>
  <si>
    <t>該当する支援区分をプルダウンで選択ください。</t>
    <rPh sb="0" eb="2">
      <t>ガイトウ</t>
    </rPh>
    <rPh sb="4" eb="8">
      <t>シエンクブン</t>
    </rPh>
    <rPh sb="15" eb="17">
      <t>センタク</t>
    </rPh>
    <phoneticPr fontId="8"/>
  </si>
  <si>
    <t>該当する分野・ジャンルをプルダウンで選択ください。</t>
    <rPh sb="0" eb="2">
      <t>ガイトウ</t>
    </rPh>
    <rPh sb="4" eb="6">
      <t>ブンヤ</t>
    </rPh>
    <rPh sb="18" eb="20">
      <t>センタク</t>
    </rPh>
    <phoneticPr fontId="8"/>
  </si>
  <si>
    <t>担当者E-mail
（書類送付先）</t>
    <rPh sb="0" eb="3">
      <t>タントウシャ</t>
    </rPh>
    <rPh sb="11" eb="16">
      <t>ショルイソウフサキ</t>
    </rPh>
    <phoneticPr fontId="9"/>
  </si>
  <si>
    <t>←採択通知等の書類はこちらのアドレス宛にメール送信されますので、必ず入力ください。（同上不可）</t>
    <rPh sb="1" eb="3">
      <t>サイタク</t>
    </rPh>
    <rPh sb="3" eb="5">
      <t>ツウチ</t>
    </rPh>
    <rPh sb="5" eb="6">
      <t>ナド</t>
    </rPh>
    <rPh sb="7" eb="9">
      <t>ショルイ</t>
    </rPh>
    <rPh sb="18" eb="19">
      <t>アテ</t>
    </rPh>
    <rPh sb="23" eb="25">
      <t>ソウシン</t>
    </rPh>
    <rPh sb="32" eb="33">
      <t>カナラ</t>
    </rPh>
    <rPh sb="34" eb="36">
      <t>ニュウリョク</t>
    </rPh>
    <rPh sb="42" eb="44">
      <t>ドウジョウ</t>
    </rPh>
    <rPh sb="44" eb="46">
      <t>フカ</t>
    </rPh>
    <phoneticPr fontId="8"/>
  </si>
  <si>
    <t>チラシ等の広報に使用される具体的な活動名とフリガナを記入してください。巡回公演の場合は「○○地域巡回公演」等と記入してください。</t>
    <phoneticPr fontId="8"/>
  </si>
  <si>
    <t>仕込み</t>
    <phoneticPr fontId="8"/>
  </si>
  <si>
    <t>助成金を得ることで期待できる効果</t>
    <phoneticPr fontId="9"/>
  </si>
  <si>
    <t>①</t>
    <phoneticPr fontId="8"/>
  </si>
  <si>
    <t>②</t>
    <phoneticPr fontId="8"/>
  </si>
  <si>
    <t>③</t>
    <phoneticPr fontId="8"/>
  </si>
  <si>
    <t>④</t>
    <phoneticPr fontId="8"/>
  </si>
  <si>
    <t>⑤</t>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</si>
  <si>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</si>
  <si>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</si>
  <si>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</si>
  <si>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</si>
  <si>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</si>
  <si>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</si>
  <si>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</si>
  <si>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</si>
  <si>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</si>
  <si>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</si>
  <si>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曜</t>
    <rPh sb="0" eb="1">
      <t>ヨウ</t>
    </rPh>
    <phoneticPr fontId="8"/>
  </si>
  <si>
    <t>・公演期間を記入してください。(2026/4/1～2027/3/31）
・活動が1日の場合は同じ日付をご記入ください。
・仕込み・ゲネプロ・ばらし・実施回数も入力してください。</t>
    <rPh sb="61" eb="63">
      <t>シコ</t>
    </rPh>
    <rPh sb="74" eb="76">
      <t>ジッシ</t>
    </rPh>
    <rPh sb="76" eb="78">
      <t>カイスウ</t>
    </rPh>
    <rPh sb="79" eb="81">
      <t>ニュウリョク</t>
    </rPh>
    <phoneticPr fontId="9"/>
  </si>
  <si>
    <t>備考</t>
    <rPh sb="0" eb="2">
      <t>ビコウ</t>
    </rPh>
    <phoneticPr fontId="41"/>
  </si>
  <si>
    <r>
      <t>←</t>
    </r>
    <r>
      <rPr>
        <b/>
        <sz val="14"/>
        <color rgb="FFFF0000"/>
        <rFont val="ＭＳ ゴシック"/>
        <family val="3"/>
        <charset val="128"/>
      </rPr>
      <t>要望書からの変更はできません。</t>
    </r>
    <r>
      <rPr>
        <sz val="14"/>
        <rFont val="ＭＳ ゴシック"/>
        <family val="3"/>
        <charset val="128"/>
      </rPr>
      <t xml:space="preserve">
　要望書の記載内容をそのままコピーペーストしてください。</t>
    </r>
    <phoneticPr fontId="9"/>
  </si>
  <si>
    <r>
      <t xml:space="preserve">←14pt・600字以内で記入ください。
</t>
    </r>
    <r>
      <rPr>
        <b/>
        <sz val="14"/>
        <color rgb="FFFF0000"/>
        <rFont val="ＭＳ ゴシック"/>
        <family val="3"/>
        <charset val="128"/>
      </rPr>
      <t>取組の内容を変更された場合は変更理由書を提出してください。</t>
    </r>
    <rPh sb="9" eb="10">
      <t>ジ</t>
    </rPh>
    <phoneticPr fontId="8"/>
  </si>
  <si>
    <r>
      <t>←</t>
    </r>
    <r>
      <rPr>
        <b/>
        <sz val="14"/>
        <color rgb="FFFF0000"/>
        <rFont val="ＭＳ ゴシック"/>
        <family val="3"/>
        <charset val="128"/>
      </rPr>
      <t>要望書からの変更はできません。</t>
    </r>
    <r>
      <rPr>
        <sz val="14"/>
        <rFont val="ＭＳ ゴシック"/>
        <family val="3"/>
        <charset val="128"/>
      </rPr>
      <t xml:space="preserve">
　要望書の記載内容をそのままコピーペーストしてください。</t>
    </r>
    <phoneticPr fontId="8"/>
  </si>
  <si>
    <r>
      <t>活動名に変更がある場合、数式を削除し、</t>
    </r>
    <r>
      <rPr>
        <b/>
        <sz val="11"/>
        <color rgb="FFC00000"/>
        <rFont val="ＭＳ ゴシック"/>
        <family val="3"/>
        <charset val="128"/>
      </rPr>
      <t>変更前</t>
    </r>
    <r>
      <rPr>
        <b/>
        <sz val="11"/>
        <rFont val="ＭＳ ゴシック"/>
        <family val="3"/>
        <charset val="128"/>
      </rPr>
      <t>の活動名を記入ください。</t>
    </r>
    <rPh sb="0" eb="3">
      <t>カツドウメイ</t>
    </rPh>
    <rPh sb="4" eb="6">
      <t>ヘンコウ</t>
    </rPh>
    <rPh sb="9" eb="11">
      <t>バアイ</t>
    </rPh>
    <rPh sb="12" eb="14">
      <t>スウシキ</t>
    </rPh>
    <rPh sb="15" eb="17">
      <t>サクジョ</t>
    </rPh>
    <rPh sb="19" eb="21">
      <t>ヘンコウ</t>
    </rPh>
    <rPh sb="21" eb="22">
      <t>マエ</t>
    </rPh>
    <rPh sb="23" eb="26">
      <t>カツドウメイ</t>
    </rPh>
    <rPh sb="27" eb="29">
      <t>キニュウ</t>
    </rPh>
    <phoneticPr fontId="41"/>
  </si>
  <si>
    <t>複数年計画支援の場合は表示されません</t>
    <rPh sb="11" eb="13">
      <t>ヒョウジ</t>
    </rPh>
    <phoneticPr fontId="8"/>
  </si>
  <si>
    <t>複数年の場合のみ表示されます</t>
    <phoneticPr fontId="8"/>
  </si>
  <si>
    <t>複数年の場合は表示されません</t>
    <phoneticPr fontId="8"/>
  </si>
  <si>
    <t>複数年の場合は表示されません</t>
    <rPh sb="7" eb="9">
      <t>ヒョウジ</t>
    </rPh>
    <phoneticPr fontId="8"/>
  </si>
  <si>
    <t>招待券枚数がない場合は「0」と入力ください。</t>
    <rPh sb="15" eb="17">
      <t>ニュウリョク</t>
    </rPh>
    <phoneticPr fontId="9"/>
  </si>
  <si>
    <t>売止席数がない場合は「0」と入力ください。</t>
    <rPh sb="14" eb="16">
      <t>ニュウリョク</t>
    </rPh>
    <phoneticPr fontId="9"/>
  </si>
  <si>
    <r>
      <rPr>
        <b/>
        <sz val="12"/>
        <rFont val="ＭＳ ゴシック"/>
        <family val="3"/>
        <charset val="128"/>
      </rPr>
      <t>【入場料収入について】</t>
    </r>
    <r>
      <rPr>
        <b/>
        <sz val="12"/>
        <color rgb="FFFF0000"/>
        <rFont val="ＭＳ ゴシック"/>
        <family val="3"/>
        <charset val="128"/>
      </rPr>
      <t xml:space="preserve">
・複数会場で公演が行われる場合はセルH5の「□」を選択し、シート「別紙　入場料詳細に会場毎に入力してください。
</t>
    </r>
    <r>
      <rPr>
        <sz val="12"/>
        <rFont val="ＭＳ ゴシック"/>
        <family val="3"/>
        <charset val="128"/>
      </rPr>
      <t>・会場の席数には、会場の最大収容人数（いわゆる定員）を入力してください。</t>
    </r>
    <r>
      <rPr>
        <sz val="12"/>
        <color rgb="FFFF0000"/>
        <rFont val="ＭＳ ゴシック"/>
        <family val="3"/>
        <charset val="128"/>
      </rPr>
      <t xml:space="preserve">
</t>
    </r>
    <r>
      <rPr>
        <sz val="12"/>
        <rFont val="ＭＳ ゴシック"/>
        <family val="3"/>
        <charset val="128"/>
      </rPr>
      <t xml:space="preserve">
・販売枚数については、全公演の合計数を入力してください。招待券についても同様です。
　ペアチケット5,000円を20枚予定の場合、下記のように記載をお願いいたします。
　</t>
    </r>
    <r>
      <rPr>
        <u/>
        <sz val="12"/>
        <rFont val="ＭＳ ゴシック"/>
        <family val="3"/>
        <charset val="128"/>
      </rPr>
      <t xml:space="preserve">券種　ペアチケット（5,000円）　単価　2,500　枚数　40
</t>
    </r>
    <r>
      <rPr>
        <sz val="12"/>
        <rFont val="ＭＳ ゴシック"/>
        <family val="3"/>
        <charset val="128"/>
      </rPr>
      <t xml:space="preserve">
・割引販売等により実際の販売価格が小計額と異なる場合は、セルH30（割引額の合計額）にに差額を入力してください。
　※差額が「10,000円」の場合は「-10,000」と入力。
・売止席数や招待券枚数がない場合は「0」と入力してください。</t>
    </r>
    <rPh sb="1" eb="4">
      <t>ニュウジョウリョウ</t>
    </rPh>
    <rPh sb="4" eb="6">
      <t>シュウニュウ</t>
    </rPh>
    <phoneticPr fontId="8"/>
  </si>
  <si>
    <r>
      <t xml:space="preserve">【助成対象経費の要件】
①公演初日の本番前までに係る経費であること
</t>
    </r>
    <r>
      <rPr>
        <sz val="14"/>
        <color theme="1"/>
        <rFont val="ＭＳ ゴシック"/>
        <family val="3"/>
        <charset val="128"/>
      </rPr>
      <t xml:space="preserve">　公演初日にゲネプロが行われる場合は按分
</t>
    </r>
    <r>
      <rPr>
        <b/>
        <sz val="14"/>
        <color theme="1"/>
        <rFont val="ＭＳ ゴシック"/>
        <family val="3"/>
        <charset val="128"/>
      </rPr>
      <t xml:space="preserve">
②助成対象活動の創造活動のみに係る経費であること
</t>
    </r>
    <r>
      <rPr>
        <sz val="14"/>
        <color theme="1"/>
        <rFont val="ＭＳ ゴシック"/>
        <family val="3"/>
        <charset val="128"/>
      </rPr>
      <t xml:space="preserve">　同一の経費を本番あるいは助成対象活動以外の活動と共通して用いる場合は、使用時間等で按分
</t>
    </r>
    <r>
      <rPr>
        <b/>
        <sz val="14"/>
        <color theme="1"/>
        <rFont val="ＭＳ ゴシック"/>
        <family val="3"/>
        <charset val="128"/>
      </rPr>
      <t xml:space="preserve">
③当年度中に助成対象団体が自ら支払った経費であること</t>
    </r>
    <rPh sb="1" eb="7">
      <t>ジョセイタイショウケイヒ</t>
    </rPh>
    <rPh sb="8" eb="10">
      <t>ヨウケン</t>
    </rPh>
    <rPh sb="53" eb="55">
      <t>アンブン</t>
    </rPh>
    <rPh sb="129" eb="130">
      <t>トウ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</si>
</sst>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176" formatCode="000"/>
    <numFmt numFmtId="177" formatCode="yyyy/m/d;@"/>
    <numFmt numFmtId="178" formatCode="&quot;外&quot;#&quot;件&quot;;;"/>
    <numFmt numFmtId="179" formatCode="#,##0_ "/>
    <numFmt numFmtId="180" formatCode="#,##0_ ;[Red]\-#,##0\ "/>
    <numFmt numFmtId="181" formatCode="m/d;@"/>
    <numFmt numFmtId="182" formatCode="General&quot;回&quot;"/>
    <numFmt numFmtId="183" formatCode="General;;"/>
    <numFmt numFmtId="184" formatCode="General&quot;ヶ所&quot;"/>
    <numFmt numFmtId="185" formatCode="#,##0_);[Red]\(#,##0\)"/>
    <numFmt numFmtId="186" formatCode="0_);[Red]\(0\)"/>
    <numFmt numFmtId="187" formatCode="#,##0;&quot;△ &quot;#,##0"/>
    <numFmt numFmtId="188" formatCode="0.0%"/>
    <numFmt numFmtId="189" formatCode="&quot;¥&quot;#,##0_);[Red]\(&quot;¥&quot;#,##0\)"/>
    <numFmt numFmtId="190" formatCode="#,##0_ &quot;席&quot;"/>
    <numFmt numFmtId="191" formatCode="#,##0\ &quot;席&quot;\ ;[Red]\-#,##0\ &quot;席&quot;"/>
    <numFmt numFmtId="192" formatCode="#,##0_ &quot;枚&quot;"/>
    <numFmt numFmtId="193" formatCode="\(0.0%\)"/>
    <numFmt numFmtId="194" formatCode="#,##0;&quot;▲ &quot;#,##0"/>
    <numFmt numFmtId="195" formatCode="0&quot;回&quot;"/>
    <numFmt numFmtId="196" formatCode="General\ &quot;回&quot;"/>
  </numFmts>
  <fonts count="6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4"/>
      <color theme="1"/>
      <name val="ＭＳ ゴシック"/>
      <family val="3"/>
      <charset val="128"/>
    </font>
    <font>
      <sz val="6"/>
      <name val="Yu Gothic"/>
      <family val="3"/>
      <charset val="128"/>
      <scheme val="minor"/>
    </font>
    <font>
      <sz val="6"/>
      <name val="游ゴシック"/>
      <family val="3"/>
      <charset val="128"/>
    </font>
    <font>
      <sz val="11"/>
      <color theme="1"/>
      <name val="ＭＳ ゴシック"/>
      <family val="3"/>
      <charset val="128"/>
    </font>
    <font>
      <b/>
      <sz val="16"/>
      <color theme="1"/>
      <name val="ＭＳ ゴシック"/>
      <family val="3"/>
      <charset val="128"/>
    </font>
    <font>
      <sz val="16"/>
      <color theme="1"/>
      <name val="ＭＳ ゴシック"/>
      <family val="3"/>
      <charset val="128"/>
    </font>
    <font>
      <sz val="22"/>
      <color theme="1"/>
      <name val="ＭＳ ゴシック"/>
      <family val="3"/>
      <charset val="128"/>
    </font>
    <font>
      <sz val="18"/>
      <color theme="1"/>
      <name val="ＭＳ ゴシック"/>
      <family val="3"/>
      <charset val="128"/>
    </font>
    <font>
      <sz val="20"/>
      <color theme="1"/>
      <name val="ＭＳ ゴシック"/>
      <family val="3"/>
      <charset val="128"/>
    </font>
    <font>
      <b/>
      <sz val="14"/>
      <name val="ＭＳ ゴシック"/>
      <family val="3"/>
      <charset val="128"/>
    </font>
    <font>
      <sz val="14"/>
      <name val="ＭＳ ゴシック"/>
      <family val="3"/>
      <charset val="128"/>
    </font>
    <font>
      <sz val="12"/>
      <name val="ＭＳ ゴシック"/>
      <family val="3"/>
      <charset val="128"/>
    </font>
    <font>
      <b/>
      <sz val="11"/>
      <color theme="1"/>
      <name val="ＭＳ ゴシック"/>
      <family val="3"/>
      <charset val="128"/>
    </font>
    <font>
      <sz val="11"/>
      <name val="Yu Gothic"/>
      <family val="3"/>
      <charset val="128"/>
      <scheme val="minor"/>
    </font>
    <font>
      <sz val="10"/>
      <color theme="1"/>
      <name val="ＭＳ ゴシック"/>
      <family val="3"/>
      <charset val="128"/>
    </font>
    <font>
      <sz val="11"/>
      <name val="ＭＳ ゴシック"/>
      <family val="3"/>
      <charset val="128"/>
    </font>
    <font>
      <b/>
      <sz val="14"/>
      <color rgb="FFFF0000"/>
      <name val="ＭＳ ゴシック"/>
      <family val="3"/>
      <charset val="128"/>
    </font>
    <font>
      <b/>
      <sz val="14"/>
      <color theme="1"/>
      <name val="ＭＳ ゴシック"/>
      <family val="3"/>
      <charset val="128"/>
    </font>
    <font>
      <sz val="9"/>
      <color theme="1"/>
      <name val="ＭＳ ゴシック"/>
      <family val="3"/>
      <charset val="128"/>
    </font>
    <font>
      <sz val="10"/>
      <name val="ＭＳ ゴシック"/>
      <family val="3"/>
      <charset val="128"/>
    </font>
    <font>
      <sz val="12"/>
      <color theme="1"/>
      <name val="ＭＳ ゴシック"/>
      <family val="3"/>
      <charset val="128"/>
    </font>
    <font>
      <sz val="11"/>
      <color theme="1"/>
      <name val="Yu Gothic"/>
      <family val="3"/>
      <charset val="128"/>
      <scheme val="minor"/>
    </font>
    <font>
      <b/>
      <sz val="12"/>
      <color theme="1"/>
      <name val="ＭＳ ゴシック"/>
      <family val="3"/>
      <charset val="128"/>
    </font>
    <font>
      <sz val="14"/>
      <color indexed="81"/>
      <name val="MS P ゴシック"/>
      <family val="3"/>
      <charset val="128"/>
    </font>
    <font>
      <b/>
      <sz val="20"/>
      <color theme="1"/>
      <name val="ＭＳ ゴシック"/>
      <family val="3"/>
      <charset val="128"/>
    </font>
    <font>
      <sz val="12"/>
      <color theme="1"/>
      <name val="Yu Gothic"/>
      <family val="3"/>
      <charset val="128"/>
      <scheme val="minor"/>
    </font>
    <font>
      <sz val="6"/>
      <name val="ＭＳ Ｐゴシック"/>
      <family val="3"/>
      <charset val="128"/>
    </font>
    <font>
      <sz val="10.5"/>
      <color theme="1"/>
      <name val="ＭＳ ゴシック"/>
      <family val="3"/>
      <charset val="128"/>
    </font>
    <font>
      <sz val="12"/>
      <color theme="0"/>
      <name val="ＭＳ ゴシック"/>
      <family val="3"/>
      <charset val="128"/>
    </font>
    <font>
      <sz val="9"/>
      <color indexed="81"/>
      <name val="MS P ゴシック"/>
      <family val="3"/>
      <charset val="128"/>
    </font>
    <font>
      <sz val="10"/>
      <color indexed="81"/>
      <name val="ＭＳ Ｐゴシック"/>
      <family val="3"/>
      <charset val="128"/>
    </font>
    <font>
      <sz val="11"/>
      <name val="ＭＳ Ｐゴシック"/>
      <family val="3"/>
      <charset val="128"/>
    </font>
    <font>
      <sz val="22"/>
      <name val="ＭＳ ゴシック"/>
      <family val="3"/>
      <charset val="128"/>
    </font>
    <font>
      <b/>
      <sz val="12"/>
      <name val="ＭＳ ゴシック"/>
      <family val="3"/>
      <charset val="128"/>
    </font>
    <font>
      <sz val="6"/>
      <name val="Yu Gothic"/>
      <family val="2"/>
      <charset val="128"/>
      <scheme val="minor"/>
    </font>
    <font>
      <b/>
      <sz val="16"/>
      <color rgb="FFFF0000"/>
      <name val="ＭＳ ゴシック"/>
      <family val="3"/>
      <charset val="128"/>
    </font>
    <font>
      <sz val="11"/>
      <color theme="1"/>
      <name val="游ゴシック"/>
      <family val="3"/>
      <charset val="128"/>
    </font>
    <font>
      <sz val="8"/>
      <color theme="1"/>
      <name val="ＭＳ ゴシック"/>
      <family val="3"/>
      <charset val="128"/>
    </font>
    <font>
      <sz val="12"/>
      <color rgb="FFFF0000"/>
      <name val="ＭＳ ゴシック"/>
      <family val="3"/>
      <charset val="128"/>
    </font>
    <font>
      <b/>
      <sz val="18"/>
      <name val="ＭＳ ゴシック"/>
      <family val="3"/>
      <charset val="128"/>
    </font>
    <font>
      <sz val="11"/>
      <name val="Yu Gothic"/>
      <family val="2"/>
      <scheme val="minor"/>
    </font>
    <font>
      <b/>
      <sz val="11"/>
      <name val="ＭＳ ゴシック"/>
      <family val="3"/>
      <charset val="128"/>
    </font>
    <font>
      <b/>
      <sz val="12"/>
      <color rgb="FFFF0000"/>
      <name val="ＭＳ ゴシック"/>
      <family val="3"/>
      <charset val="128"/>
    </font>
    <font>
      <b/>
      <sz val="16"/>
      <name val="ＭＳ ゴシック"/>
      <family val="3"/>
      <charset val="128"/>
    </font>
    <font>
      <b/>
      <sz val="11"/>
      <color theme="1"/>
      <name val="Yu Gothic"/>
      <family val="3"/>
      <charset val="128"/>
      <scheme val="minor"/>
    </font>
    <font>
      <b/>
      <sz val="9"/>
      <color indexed="81"/>
      <name val="MS P ゴシック"/>
      <family val="3"/>
      <charset val="128"/>
    </font>
    <font>
      <sz val="14"/>
      <color rgb="FFFF0000"/>
      <name val="ＭＳ ゴシック"/>
      <family val="3"/>
      <charset val="128"/>
    </font>
    <font>
      <sz val="12"/>
      <color indexed="81"/>
      <name val="ＭＳ Ｐゴシック"/>
      <family val="3"/>
      <charset val="128"/>
    </font>
    <font>
      <b/>
      <sz val="12"/>
      <color indexed="81"/>
      <name val="ＭＳ Ｐゴシック"/>
      <family val="3"/>
      <charset val="128"/>
    </font>
    <font>
      <sz val="12"/>
      <color indexed="81"/>
      <name val="MS P ゴシック"/>
      <family val="3"/>
      <charset val="128"/>
    </font>
    <font>
      <sz val="11"/>
      <color indexed="81"/>
      <name val="MS P ゴシック"/>
      <family val="3"/>
      <charset val="128"/>
    </font>
    <font>
      <b/>
      <sz val="14"/>
      <color theme="0" tint="-0.249977111117893"/>
      <name val="ＭＳ ゴシック"/>
      <family val="3"/>
      <charset val="128"/>
    </font>
    <font>
      <sz val="14"/>
      <color theme="0" tint="-0.249977111117893"/>
      <name val="ＭＳ ゴシック"/>
      <family val="3"/>
      <charset val="128"/>
    </font>
    <font>
      <b/>
      <u/>
      <sz val="16"/>
      <color indexed="81"/>
      <name val="MS P ゴシック"/>
      <family val="3"/>
      <charset val="128"/>
    </font>
    <font>
      <u/>
      <sz val="12"/>
      <name val="ＭＳ ゴシック"/>
      <family val="3"/>
      <charset val="128"/>
    </font>
    <font>
      <b/>
      <sz val="11"/>
      <color rgb="FFC00000"/>
      <name val="ＭＳ ゴシック"/>
      <family val="3"/>
      <charset val="128"/>
    </font>
    <font>
      <b/>
      <sz val="6"/>
      <color theme="1"/>
      <name val="ＭＳ ゴシック"/>
      <family val="3"/>
      <charset val="128"/>
    </font>
    <font>
      <sz val="14"/>
      <color theme="2"/>
      <name val="ＭＳ ゴシック"/>
      <family val="3"/>
      <charset val="128"/>
    </font>
  </fonts>
  <fills count="14">
    <fill>
      <patternFill patternType="none"/>
    </fill>
    <fill>
      <patternFill patternType="gray125"/>
    </fill>
    <fill>
      <patternFill patternType="solid">
        <fgColor rgb="FFEAEAEA"/>
        <bgColor indexed="64"/>
      </patternFill>
    </fill>
    <fill>
      <patternFill patternType="solid">
        <fgColor theme="2"/>
        <bgColor indexed="64"/>
      </patternFill>
    </fill>
    <fill>
      <patternFill patternType="solid">
        <fgColor rgb="FFCCFFFF"/>
        <bgColor indexed="64"/>
      </patternFill>
    </fill>
    <fill>
      <patternFill patternType="solid">
        <fgColor rgb="FFC0C0C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249977111117893"/>
        <bgColor indexed="64"/>
      </patternFill>
    </fill>
  </fills>
  <borders count="2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bottom/>
      <diagonal/>
    </border>
    <border>
      <left style="hair">
        <color indexed="64"/>
      </left>
      <right/>
      <top/>
      <bottom/>
      <diagonal/>
    </border>
    <border>
      <left style="thin">
        <color indexed="64"/>
      </left>
      <right style="hair">
        <color indexed="64"/>
      </right>
      <top/>
      <bottom style="dotted">
        <color indexed="64"/>
      </bottom>
      <diagonal/>
    </border>
    <border>
      <left style="hair">
        <color indexed="64"/>
      </left>
      <right/>
      <top/>
      <bottom style="dotted">
        <color indexed="64"/>
      </bottom>
      <diagonal/>
    </border>
    <border>
      <left/>
      <right/>
      <top/>
      <bottom style="dotted">
        <color indexed="64"/>
      </bottom>
      <diagonal/>
    </border>
    <border>
      <left style="thin">
        <color indexed="64"/>
      </left>
      <right style="hair">
        <color indexed="64"/>
      </right>
      <top style="dotted">
        <color indexed="64"/>
      </top>
      <bottom/>
      <diagonal/>
    </border>
    <border>
      <left style="thin">
        <color indexed="64"/>
      </left>
      <right style="hair">
        <color indexed="64"/>
      </right>
      <top/>
      <bottom style="thin">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style="hair">
        <color indexed="64"/>
      </left>
      <right style="thin">
        <color indexed="64"/>
      </right>
      <top/>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medium">
        <color indexed="64"/>
      </left>
      <right/>
      <top style="medium">
        <color indexed="64"/>
      </top>
      <bottom style="medium">
        <color indexed="64"/>
      </bottom>
      <diagonal style="hair">
        <color indexed="64"/>
      </diagonal>
    </border>
    <border diagonalUp="1">
      <left/>
      <right/>
      <top style="medium">
        <color indexed="64"/>
      </top>
      <bottom style="medium">
        <color indexed="64"/>
      </bottom>
      <diagonal style="hair">
        <color indexed="64"/>
      </diagonal>
    </border>
    <border diagonalUp="1">
      <left/>
      <right style="thin">
        <color indexed="64"/>
      </right>
      <top style="medium">
        <color indexed="64"/>
      </top>
      <bottom style="medium">
        <color indexed="64"/>
      </bottom>
      <diagonal style="hair">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hair">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n">
        <color indexed="64"/>
      </left>
      <right style="thick">
        <color indexed="64"/>
      </right>
      <top style="thin">
        <color indexed="64"/>
      </top>
      <bottom style="hair">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right style="thin">
        <color indexed="64"/>
      </right>
      <top/>
      <bottom style="thick">
        <color indexed="64"/>
      </bottom>
      <diagonal/>
    </border>
    <border>
      <left style="thin">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ck">
        <color indexed="64"/>
      </right>
      <top style="medium">
        <color indexed="64"/>
      </top>
      <bottom style="hair">
        <color indexed="64"/>
      </bottom>
      <diagonal/>
    </border>
    <border>
      <left/>
      <right style="thick">
        <color indexed="64"/>
      </right>
      <top style="hair">
        <color indexed="64"/>
      </top>
      <bottom/>
      <diagonal/>
    </border>
    <border>
      <left/>
      <right style="thick">
        <color indexed="64"/>
      </right>
      <top/>
      <bottom style="dotted">
        <color indexed="64"/>
      </bottom>
      <diagonal/>
    </border>
    <border>
      <left style="hair">
        <color indexed="64"/>
      </left>
      <right style="thick">
        <color indexed="64"/>
      </right>
      <top style="thin">
        <color indexed="64"/>
      </top>
      <bottom style="hair">
        <color indexed="64"/>
      </bottom>
      <diagonal/>
    </border>
    <border>
      <left style="hair">
        <color indexed="64"/>
      </left>
      <right style="thick">
        <color indexed="64"/>
      </right>
      <top style="hair">
        <color indexed="64"/>
      </top>
      <bottom style="thin">
        <color indexed="64"/>
      </bottom>
      <diagonal/>
    </border>
    <border>
      <left style="hair">
        <color indexed="64"/>
      </left>
      <right style="thick">
        <color indexed="64"/>
      </right>
      <top style="hair">
        <color indexed="64"/>
      </top>
      <bottom style="hair">
        <color indexed="64"/>
      </bottom>
      <diagonal/>
    </border>
    <border>
      <left/>
      <right style="thick">
        <color indexed="64"/>
      </right>
      <top style="hair">
        <color indexed="64"/>
      </top>
      <bottom style="thin">
        <color indexed="64"/>
      </bottom>
      <diagonal/>
    </border>
    <border>
      <left/>
      <right style="thick">
        <color indexed="64"/>
      </right>
      <top style="thin">
        <color indexed="64"/>
      </top>
      <bottom style="hair">
        <color indexed="64"/>
      </bottom>
      <diagonal/>
    </border>
    <border>
      <left style="thick">
        <color indexed="64"/>
      </left>
      <right/>
      <top style="thin">
        <color indexed="64"/>
      </top>
      <bottom/>
      <diagonal/>
    </border>
    <border>
      <left style="hair">
        <color indexed="64"/>
      </left>
      <right style="thick">
        <color indexed="64"/>
      </right>
      <top style="thin">
        <color indexed="64"/>
      </top>
      <bottom style="thin">
        <color indexed="64"/>
      </bottom>
      <diagonal/>
    </border>
    <border>
      <left style="thick">
        <color indexed="64"/>
      </left>
      <right/>
      <top/>
      <bottom/>
      <diagonal/>
    </border>
    <border>
      <left style="thick">
        <color indexed="64"/>
      </left>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ck">
        <color indexed="64"/>
      </top>
      <bottom/>
      <diagonal/>
    </border>
    <border>
      <left/>
      <right style="thick">
        <color indexed="64"/>
      </right>
      <top style="thick">
        <color indexed="64"/>
      </top>
      <bottom/>
      <diagonal/>
    </border>
    <border>
      <left style="thin">
        <color indexed="64"/>
      </left>
      <right style="thin">
        <color indexed="64"/>
      </right>
      <top style="hair">
        <color indexed="64"/>
      </top>
      <bottom style="medium">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right/>
      <top style="medium">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ck">
        <color indexed="64"/>
      </top>
      <bottom/>
      <diagonal/>
    </border>
    <border>
      <left style="thick">
        <color indexed="64"/>
      </left>
      <right style="medium">
        <color indexed="64"/>
      </right>
      <top style="medium">
        <color indexed="64"/>
      </top>
      <bottom style="medium">
        <color indexed="64"/>
      </bottom>
      <diagonal/>
    </border>
    <border>
      <left style="thin">
        <color indexed="64"/>
      </left>
      <right/>
      <top style="thick">
        <color indexed="64"/>
      </top>
      <bottom style="medium">
        <color indexed="64"/>
      </bottom>
      <diagonal/>
    </border>
    <border>
      <left/>
      <right style="thin">
        <color indexed="64"/>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ck">
        <color indexed="64"/>
      </left>
      <right style="thin">
        <color indexed="64"/>
      </right>
      <top/>
      <bottom style="thin">
        <color indexed="64"/>
      </bottom>
      <diagonal/>
    </border>
    <border>
      <left/>
      <right style="hair">
        <color indexed="64"/>
      </right>
      <top style="hair">
        <color indexed="64"/>
      </top>
      <bottom/>
      <diagonal/>
    </border>
    <border>
      <left style="thin">
        <color indexed="64"/>
      </left>
      <right/>
      <top style="hair">
        <color indexed="64"/>
      </top>
      <bottom style="thick">
        <color indexed="64"/>
      </bottom>
      <diagonal/>
    </border>
    <border>
      <left/>
      <right style="thin">
        <color indexed="64"/>
      </right>
      <top style="hair">
        <color indexed="64"/>
      </top>
      <bottom style="thick">
        <color indexed="64"/>
      </bottom>
      <diagonal/>
    </border>
    <border>
      <left/>
      <right/>
      <top style="hair">
        <color indexed="64"/>
      </top>
      <bottom style="thick">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right style="thick">
        <color indexed="64"/>
      </right>
      <top style="hair">
        <color indexed="64"/>
      </top>
      <bottom style="thick">
        <color indexed="64"/>
      </bottom>
      <diagonal/>
    </border>
    <border>
      <left style="hair">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hair">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style="double">
        <color indexed="64"/>
      </top>
      <bottom style="double">
        <color indexed="64"/>
      </bottom>
      <diagonal/>
    </border>
    <border>
      <left/>
      <right style="hair">
        <color indexed="64"/>
      </right>
      <top style="medium">
        <color indexed="64"/>
      </top>
      <bottom style="medium">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double">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hair">
        <color indexed="64"/>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style="double">
        <color indexed="64"/>
      </top>
      <bottom style="double">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21">
    <xf numFmtId="0" fontId="0" fillId="0" borderId="0"/>
    <xf numFmtId="38" fontId="6" fillId="0" borderId="0" applyFont="0" applyFill="0" applyBorder="0" applyAlignment="0" applyProtection="0">
      <alignment vertical="center"/>
    </xf>
    <xf numFmtId="0" fontId="28" fillId="0" borderId="0">
      <alignment vertical="center"/>
    </xf>
    <xf numFmtId="38" fontId="28" fillId="0" borderId="0" applyFont="0" applyFill="0" applyBorder="0" applyAlignment="0" applyProtection="0">
      <alignment vertical="center"/>
    </xf>
    <xf numFmtId="0" fontId="38" fillId="0" borderId="0"/>
    <xf numFmtId="38" fontId="38" fillId="0" borderId="0" applyFont="0" applyFill="0" applyBorder="0" applyAlignment="0" applyProtection="0"/>
    <xf numFmtId="0" fontId="5" fillId="0" borderId="0">
      <alignment vertical="center"/>
    </xf>
    <xf numFmtId="38" fontId="5"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9" fontId="28" fillId="0" borderId="0" applyFont="0" applyFill="0" applyBorder="0" applyAlignment="0" applyProtection="0">
      <alignment vertical="center"/>
    </xf>
    <xf numFmtId="0" fontId="2" fillId="0" borderId="0">
      <alignment vertical="center"/>
    </xf>
    <xf numFmtId="0" fontId="6"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1192">
    <xf numFmtId="0" fontId="0" fillId="0" borderId="0" xfId="0"/>
    <xf numFmtId="0" fontId="7" fillId="0" borderId="0" xfId="0" applyFont="1" applyAlignment="1">
      <alignment vertical="center" wrapText="1"/>
    </xf>
    <xf numFmtId="0" fontId="10" fillId="0" borderId="0" xfId="0" applyFont="1" applyAlignment="1">
      <alignment vertical="center"/>
    </xf>
    <xf numFmtId="0" fontId="10" fillId="0" borderId="0" xfId="0" applyFont="1" applyAlignment="1">
      <alignment vertical="center" wrapText="1"/>
    </xf>
    <xf numFmtId="0" fontId="12" fillId="0" borderId="0" xfId="0" applyFont="1" applyAlignment="1">
      <alignment vertical="center"/>
    </xf>
    <xf numFmtId="0" fontId="14" fillId="0" borderId="0" xfId="0" applyFont="1" applyAlignment="1">
      <alignment vertical="center" wrapText="1"/>
    </xf>
    <xf numFmtId="0" fontId="14" fillId="0" borderId="0" xfId="0" applyFont="1" applyAlignment="1">
      <alignment vertical="center"/>
    </xf>
    <xf numFmtId="0" fontId="15" fillId="0" borderId="0" xfId="0" applyFont="1" applyAlignment="1">
      <alignment horizontal="center" vertical="top" wrapText="1"/>
    </xf>
    <xf numFmtId="0" fontId="15" fillId="0" borderId="0" xfId="0" applyFont="1" applyAlignment="1">
      <alignment vertical="top" shrinkToFit="1"/>
    </xf>
    <xf numFmtId="0" fontId="7" fillId="0" borderId="0" xfId="0" applyFont="1" applyAlignment="1">
      <alignment vertical="top"/>
    </xf>
    <xf numFmtId="49" fontId="14" fillId="0" borderId="0" xfId="0" applyNumberFormat="1" applyFont="1" applyAlignment="1">
      <alignment vertical="center"/>
    </xf>
    <xf numFmtId="0" fontId="7" fillId="2" borderId="1" xfId="0" applyFont="1" applyFill="1" applyBorder="1" applyAlignment="1">
      <alignment horizontal="center" vertical="center"/>
    </xf>
    <xf numFmtId="49" fontId="10" fillId="0" borderId="0" xfId="0" applyNumberFormat="1" applyFont="1" applyAlignment="1">
      <alignment vertical="center"/>
    </xf>
    <xf numFmtId="0" fontId="17" fillId="2" borderId="1" xfId="0" applyFont="1" applyFill="1" applyBorder="1" applyAlignment="1">
      <alignment horizontal="center" vertical="center"/>
    </xf>
    <xf numFmtId="0" fontId="22" fillId="2" borderId="3" xfId="0" applyFont="1" applyFill="1" applyBorder="1" applyAlignment="1">
      <alignment horizontal="center" vertical="center" wrapText="1"/>
    </xf>
    <xf numFmtId="0" fontId="10" fillId="0" borderId="0" xfId="0" applyFont="1" applyAlignment="1">
      <alignment vertical="top"/>
    </xf>
    <xf numFmtId="0" fontId="10" fillId="2" borderId="14"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5" xfId="0" applyFont="1" applyFill="1" applyBorder="1" applyAlignment="1">
      <alignment horizontal="center" vertical="center"/>
    </xf>
    <xf numFmtId="0" fontId="25" fillId="2" borderId="5" xfId="0" applyFont="1" applyFill="1" applyBorder="1" applyAlignment="1">
      <alignment horizontal="right" vertical="center"/>
    </xf>
    <xf numFmtId="0" fontId="25" fillId="2" borderId="6" xfId="0" applyFont="1" applyFill="1" applyBorder="1" applyAlignment="1">
      <alignment horizontal="left" vertical="center"/>
    </xf>
    <xf numFmtId="0" fontId="7" fillId="0" borderId="0" xfId="0" applyFont="1" applyAlignment="1">
      <alignment vertical="center"/>
    </xf>
    <xf numFmtId="0" fontId="24" fillId="0" borderId="0" xfId="0" applyFont="1" applyAlignment="1">
      <alignment vertical="center"/>
    </xf>
    <xf numFmtId="0" fontId="19" fillId="0" borderId="0" xfId="0" applyFont="1" applyAlignment="1">
      <alignment vertical="center"/>
    </xf>
    <xf numFmtId="0" fontId="31" fillId="0" borderId="0" xfId="0" applyFont="1" applyAlignment="1">
      <alignment vertical="center"/>
    </xf>
    <xf numFmtId="0" fontId="19" fillId="0" borderId="0" xfId="0" applyFont="1" applyAlignment="1">
      <alignment vertical="center" shrinkToFit="1"/>
    </xf>
    <xf numFmtId="180" fontId="19" fillId="0" borderId="0" xfId="0" applyNumberFormat="1" applyFont="1" applyAlignment="1">
      <alignment horizontal="right" vertical="center" shrinkToFit="1"/>
    </xf>
    <xf numFmtId="180" fontId="19" fillId="0" borderId="0" xfId="0" applyNumberFormat="1" applyFont="1" applyAlignment="1">
      <alignment vertical="center"/>
    </xf>
    <xf numFmtId="180" fontId="19" fillId="0" borderId="0" xfId="1" applyNumberFormat="1" applyFont="1" applyBorder="1" applyAlignment="1" applyProtection="1">
      <alignment vertical="center"/>
    </xf>
    <xf numFmtId="180" fontId="24" fillId="0" borderId="0" xfId="1" applyNumberFormat="1" applyFont="1" applyBorder="1" applyAlignment="1" applyProtection="1">
      <alignment horizontal="center" vertical="center"/>
    </xf>
    <xf numFmtId="0" fontId="7" fillId="0" borderId="0" xfId="0" applyFont="1" applyAlignment="1">
      <alignment horizontal="right" vertical="center" shrinkToFit="1"/>
    </xf>
    <xf numFmtId="0" fontId="7" fillId="0" borderId="0" xfId="0" applyFont="1" applyAlignment="1">
      <alignment vertical="center" shrinkToFit="1"/>
    </xf>
    <xf numFmtId="180" fontId="7" fillId="0" borderId="0" xfId="0" applyNumberFormat="1" applyFont="1" applyAlignment="1">
      <alignment horizontal="right" vertical="center" shrinkToFit="1"/>
    </xf>
    <xf numFmtId="180" fontId="7" fillId="0" borderId="0" xfId="0" applyNumberFormat="1" applyFont="1" applyAlignment="1">
      <alignment horizontal="right" shrinkToFit="1"/>
    </xf>
    <xf numFmtId="180" fontId="7" fillId="0" borderId="0" xfId="0" applyNumberFormat="1" applyFont="1" applyAlignment="1">
      <alignment vertical="center"/>
    </xf>
    <xf numFmtId="180" fontId="24" fillId="0" borderId="0" xfId="1" applyNumberFormat="1" applyFont="1" applyBorder="1" applyAlignment="1" applyProtection="1">
      <alignment vertical="center"/>
    </xf>
    <xf numFmtId="180" fontId="7" fillId="0" borderId="0" xfId="1" applyNumberFormat="1" applyFont="1" applyBorder="1" applyAlignment="1" applyProtection="1">
      <alignment horizontal="center" vertical="center"/>
    </xf>
    <xf numFmtId="180" fontId="24" fillId="0" borderId="0" xfId="0" applyNumberFormat="1" applyFont="1" applyAlignment="1">
      <alignment horizontal="right" shrinkToFit="1"/>
    </xf>
    <xf numFmtId="180" fontId="24" fillId="0" borderId="0" xfId="0" applyNumberFormat="1" applyFont="1" applyAlignment="1">
      <alignment vertical="center"/>
    </xf>
    <xf numFmtId="0" fontId="24" fillId="0" borderId="0" xfId="0" applyFont="1" applyAlignment="1">
      <alignment vertical="center" shrinkToFit="1"/>
    </xf>
    <xf numFmtId="0" fontId="7" fillId="0" borderId="0" xfId="2" applyFont="1">
      <alignment vertical="center"/>
    </xf>
    <xf numFmtId="0" fontId="24" fillId="5" borderId="59" xfId="2" applyFont="1" applyFill="1" applyBorder="1">
      <alignment vertical="center"/>
    </xf>
    <xf numFmtId="0" fontId="24" fillId="5" borderId="57" xfId="2" applyFont="1" applyFill="1" applyBorder="1">
      <alignment vertical="center"/>
    </xf>
    <xf numFmtId="0" fontId="24" fillId="5" borderId="60" xfId="2" applyFont="1" applyFill="1" applyBorder="1" applyAlignment="1">
      <alignment vertical="center" shrinkToFit="1"/>
    </xf>
    <xf numFmtId="0" fontId="24" fillId="5" borderId="27" xfId="2" applyFont="1" applyFill="1" applyBorder="1">
      <alignment vertical="center"/>
    </xf>
    <xf numFmtId="0" fontId="24" fillId="5" borderId="25" xfId="2" applyFont="1" applyFill="1" applyBorder="1">
      <alignment vertical="center"/>
    </xf>
    <xf numFmtId="180" fontId="24" fillId="5" borderId="1" xfId="1" applyNumberFormat="1" applyFont="1" applyFill="1" applyBorder="1" applyAlignment="1" applyProtection="1">
      <alignment horizontal="center" vertical="center" shrinkToFit="1"/>
    </xf>
    <xf numFmtId="180" fontId="24" fillId="0" borderId="0" xfId="3" applyNumberFormat="1" applyFont="1" applyBorder="1" applyAlignment="1" applyProtection="1">
      <alignment vertical="center"/>
    </xf>
    <xf numFmtId="0" fontId="24" fillId="5" borderId="4" xfId="2" applyFont="1" applyFill="1" applyBorder="1">
      <alignment vertical="center"/>
    </xf>
    <xf numFmtId="0" fontId="24" fillId="3" borderId="17" xfId="2" applyFont="1" applyFill="1" applyBorder="1" applyAlignment="1">
      <alignment horizontal="left" vertical="center"/>
    </xf>
    <xf numFmtId="0" fontId="24" fillId="3" borderId="47" xfId="2" applyFont="1" applyFill="1" applyBorder="1">
      <alignment vertical="center"/>
    </xf>
    <xf numFmtId="0" fontId="24" fillId="3" borderId="61" xfId="0" applyFont="1" applyFill="1" applyBorder="1" applyAlignment="1">
      <alignment vertical="center" shrinkToFit="1"/>
    </xf>
    <xf numFmtId="0" fontId="24" fillId="3" borderId="16" xfId="2" applyFont="1" applyFill="1" applyBorder="1" applyAlignment="1">
      <alignment horizontal="left" vertical="center"/>
    </xf>
    <xf numFmtId="0" fontId="24" fillId="3" borderId="11" xfId="2" applyFont="1" applyFill="1" applyBorder="1" applyAlignment="1">
      <alignment horizontal="left" vertical="center"/>
    </xf>
    <xf numFmtId="180" fontId="24" fillId="0" borderId="0" xfId="3" applyNumberFormat="1" applyFont="1" applyBorder="1" applyAlignment="1" applyProtection="1">
      <alignment horizontal="left" vertical="center"/>
    </xf>
    <xf numFmtId="0" fontId="24" fillId="3" borderId="21" xfId="2" applyFont="1" applyFill="1" applyBorder="1" applyAlignment="1">
      <alignment horizontal="left" vertical="center"/>
    </xf>
    <xf numFmtId="0" fontId="24" fillId="3" borderId="51" xfId="2" applyFont="1" applyFill="1" applyBorder="1">
      <alignment vertical="center"/>
    </xf>
    <xf numFmtId="0" fontId="24" fillId="3" borderId="58" xfId="0" applyFont="1" applyFill="1" applyBorder="1" applyAlignment="1">
      <alignment vertical="center" shrinkToFit="1"/>
    </xf>
    <xf numFmtId="0" fontId="24" fillId="3" borderId="19" xfId="2" applyFont="1" applyFill="1" applyBorder="1" applyAlignment="1">
      <alignment horizontal="left" vertical="center"/>
    </xf>
    <xf numFmtId="0" fontId="24" fillId="3" borderId="20" xfId="2" applyFont="1" applyFill="1" applyBorder="1" applyAlignment="1">
      <alignment horizontal="left" vertical="center"/>
    </xf>
    <xf numFmtId="0" fontId="24" fillId="3" borderId="36" xfId="2" applyFont="1" applyFill="1" applyBorder="1" applyAlignment="1">
      <alignment horizontal="left" vertical="center"/>
    </xf>
    <xf numFmtId="0" fontId="24" fillId="3" borderId="62" xfId="2" applyFont="1" applyFill="1" applyBorder="1">
      <alignment vertical="center"/>
    </xf>
    <xf numFmtId="0" fontId="24" fillId="3" borderId="37" xfId="0" applyFont="1" applyFill="1" applyBorder="1" applyAlignment="1">
      <alignment vertical="center" shrinkToFit="1"/>
    </xf>
    <xf numFmtId="0" fontId="24" fillId="3" borderId="38" xfId="2" applyFont="1" applyFill="1" applyBorder="1" applyAlignment="1">
      <alignment horizontal="left" vertical="center"/>
    </xf>
    <xf numFmtId="0" fontId="24" fillId="3" borderId="63" xfId="2" applyFont="1" applyFill="1" applyBorder="1" applyAlignment="1">
      <alignment horizontal="left" vertical="center"/>
    </xf>
    <xf numFmtId="0" fontId="24" fillId="3" borderId="59" xfId="2" applyFont="1" applyFill="1" applyBorder="1" applyAlignment="1">
      <alignment horizontal="left" vertical="center"/>
    </xf>
    <xf numFmtId="0" fontId="24" fillId="3" borderId="60" xfId="0" applyFont="1" applyFill="1" applyBorder="1" applyAlignment="1">
      <alignment vertical="center" shrinkToFit="1"/>
    </xf>
    <xf numFmtId="0" fontId="24" fillId="3" borderId="27" xfId="2" applyFont="1" applyFill="1" applyBorder="1" applyAlignment="1">
      <alignment horizontal="left" vertical="center"/>
    </xf>
    <xf numFmtId="0" fontId="24" fillId="3" borderId="25" xfId="2" applyFont="1" applyFill="1" applyBorder="1" applyAlignment="1">
      <alignment horizontal="left" vertical="center"/>
    </xf>
    <xf numFmtId="0" fontId="24" fillId="3" borderId="39" xfId="2" applyFont="1" applyFill="1" applyBorder="1" applyAlignment="1">
      <alignment horizontal="left" vertical="center"/>
    </xf>
    <xf numFmtId="0" fontId="24" fillId="3" borderId="58" xfId="0" applyFont="1" applyFill="1" applyBorder="1" applyAlignment="1">
      <alignment vertical="center"/>
    </xf>
    <xf numFmtId="0" fontId="24" fillId="3" borderId="10" xfId="2" applyFont="1" applyFill="1" applyBorder="1" applyAlignment="1">
      <alignment vertical="center" shrinkToFit="1"/>
    </xf>
    <xf numFmtId="0" fontId="24" fillId="0" borderId="1" xfId="0" applyFont="1" applyBorder="1" applyAlignment="1">
      <alignment horizontal="center" vertical="center" shrinkToFit="1"/>
    </xf>
    <xf numFmtId="0" fontId="24" fillId="3" borderId="45" xfId="2" applyFont="1" applyFill="1" applyBorder="1" applyAlignment="1">
      <alignment horizontal="left" vertical="center"/>
    </xf>
    <xf numFmtId="0" fontId="24" fillId="3" borderId="32" xfId="0" applyFont="1" applyFill="1" applyBorder="1" applyAlignment="1">
      <alignment vertical="center"/>
    </xf>
    <xf numFmtId="0" fontId="24" fillId="3" borderId="29" xfId="2" applyFont="1" applyFill="1" applyBorder="1" applyAlignment="1">
      <alignment vertical="center" shrinkToFit="1"/>
    </xf>
    <xf numFmtId="0" fontId="24" fillId="3" borderId="30" xfId="2" applyFont="1" applyFill="1" applyBorder="1" applyAlignment="1">
      <alignment horizontal="left" vertical="center"/>
    </xf>
    <xf numFmtId="0" fontId="24" fillId="3" borderId="23" xfId="2" applyFont="1" applyFill="1" applyBorder="1" applyAlignment="1">
      <alignment horizontal="left" vertical="center"/>
    </xf>
    <xf numFmtId="0" fontId="24" fillId="4" borderId="1" xfId="0" applyFont="1" applyFill="1" applyBorder="1" applyAlignment="1">
      <alignment horizontal="center" vertical="center"/>
    </xf>
    <xf numFmtId="0" fontId="24" fillId="3" borderId="52" xfId="2" applyFont="1" applyFill="1" applyBorder="1" applyAlignment="1">
      <alignment horizontal="left" vertical="center"/>
    </xf>
    <xf numFmtId="0" fontId="24" fillId="3" borderId="15" xfId="2" applyFont="1" applyFill="1" applyBorder="1">
      <alignment vertical="center"/>
    </xf>
    <xf numFmtId="0" fontId="24" fillId="3" borderId="53" xfId="0" applyFont="1" applyFill="1" applyBorder="1" applyAlignment="1">
      <alignment vertical="center" shrinkToFit="1"/>
    </xf>
    <xf numFmtId="0" fontId="24" fillId="3" borderId="6" xfId="2" applyFont="1" applyFill="1" applyBorder="1" applyAlignment="1">
      <alignment horizontal="left" vertical="center"/>
    </xf>
    <xf numFmtId="0" fontId="24" fillId="3" borderId="7" xfId="2" applyFont="1" applyFill="1" applyBorder="1" applyAlignment="1">
      <alignment horizontal="left" vertical="center"/>
    </xf>
    <xf numFmtId="0" fontId="24" fillId="3" borderId="64" xfId="2" applyFont="1" applyFill="1" applyBorder="1" applyAlignment="1">
      <alignment horizontal="left" vertical="center"/>
    </xf>
    <xf numFmtId="0" fontId="24" fillId="0" borderId="0" xfId="2" applyFont="1" applyAlignment="1">
      <alignment horizontal="left" vertical="center"/>
    </xf>
    <xf numFmtId="0" fontId="24" fillId="0" borderId="6" xfId="2" applyFont="1" applyBorder="1">
      <alignment vertical="center"/>
    </xf>
    <xf numFmtId="180" fontId="24" fillId="0" borderId="0" xfId="3" applyNumberFormat="1" applyFont="1" applyFill="1" applyBorder="1" applyAlignment="1" applyProtection="1">
      <alignment vertical="center"/>
    </xf>
    <xf numFmtId="185" fontId="24" fillId="0" borderId="0" xfId="3" applyNumberFormat="1" applyFont="1" applyBorder="1" applyAlignment="1" applyProtection="1">
      <alignment horizontal="left" vertical="center" wrapText="1"/>
    </xf>
    <xf numFmtId="180" fontId="24" fillId="0" borderId="0" xfId="3" applyNumberFormat="1" applyFont="1" applyBorder="1" applyAlignment="1" applyProtection="1">
      <alignment horizontal="left" vertical="center" shrinkToFit="1"/>
    </xf>
    <xf numFmtId="180" fontId="24" fillId="0" borderId="0" xfId="3" applyNumberFormat="1" applyFont="1" applyBorder="1" applyAlignment="1" applyProtection="1">
      <alignment horizontal="left" vertical="center" wrapText="1"/>
    </xf>
    <xf numFmtId="180" fontId="24" fillId="0" borderId="0" xfId="1" applyNumberFormat="1" applyFont="1" applyFill="1" applyBorder="1" applyAlignment="1" applyProtection="1">
      <alignment vertical="center"/>
    </xf>
    <xf numFmtId="0" fontId="24" fillId="5" borderId="1" xfId="0" applyFont="1" applyFill="1" applyBorder="1" applyAlignment="1">
      <alignment horizontal="center" vertical="center" shrinkToFit="1"/>
    </xf>
    <xf numFmtId="180" fontId="24" fillId="5" borderId="1" xfId="0" applyNumberFormat="1" applyFont="1" applyFill="1" applyBorder="1" applyAlignment="1">
      <alignment horizontal="center" vertical="center" shrinkToFit="1"/>
    </xf>
    <xf numFmtId="0" fontId="24" fillId="5" borderId="24" xfId="0" applyFont="1" applyFill="1" applyBorder="1" applyAlignment="1">
      <alignment vertical="center"/>
    </xf>
    <xf numFmtId="0" fontId="24" fillId="5" borderId="27" xfId="0" applyFont="1" applyFill="1" applyBorder="1" applyAlignment="1">
      <alignment horizontal="center" vertical="center" shrinkToFit="1"/>
    </xf>
    <xf numFmtId="180" fontId="24" fillId="5" borderId="27" xfId="0" applyNumberFormat="1" applyFont="1" applyFill="1" applyBorder="1" applyAlignment="1">
      <alignment horizontal="center" vertical="center" shrinkToFit="1"/>
    </xf>
    <xf numFmtId="180" fontId="24" fillId="5" borderId="27" xfId="0" applyNumberFormat="1" applyFont="1" applyFill="1" applyBorder="1" applyAlignment="1">
      <alignment horizontal="right" vertical="center" shrinkToFit="1"/>
    </xf>
    <xf numFmtId="180" fontId="24" fillId="5" borderId="27" xfId="1" applyNumberFormat="1" applyFont="1" applyFill="1" applyBorder="1" applyAlignment="1" applyProtection="1">
      <alignment horizontal="right" vertical="center" shrinkToFit="1"/>
    </xf>
    <xf numFmtId="0" fontId="24" fillId="5" borderId="25" xfId="0" applyFont="1" applyFill="1" applyBorder="1" applyAlignment="1">
      <alignment horizontal="center" vertical="center" shrinkToFit="1"/>
    </xf>
    <xf numFmtId="0" fontId="24" fillId="2" borderId="24" xfId="0" applyFont="1" applyFill="1" applyBorder="1" applyAlignment="1">
      <alignment vertical="center"/>
    </xf>
    <xf numFmtId="0" fontId="24" fillId="2" borderId="27" xfId="0" applyFont="1" applyFill="1" applyBorder="1" applyAlignment="1">
      <alignment vertical="center"/>
    </xf>
    <xf numFmtId="0" fontId="24" fillId="2" borderId="27" xfId="0" applyFont="1" applyFill="1" applyBorder="1" applyAlignment="1">
      <alignment vertical="center" shrinkToFit="1"/>
    </xf>
    <xf numFmtId="180" fontId="24" fillId="2" borderId="27" xfId="0" applyNumberFormat="1" applyFont="1" applyFill="1" applyBorder="1" applyAlignment="1">
      <alignment vertical="center" shrinkToFit="1"/>
    </xf>
    <xf numFmtId="180" fontId="24" fillId="2" borderId="27" xfId="0" applyNumberFormat="1" applyFont="1" applyFill="1" applyBorder="1" applyAlignment="1">
      <alignment vertical="center"/>
    </xf>
    <xf numFmtId="180" fontId="24" fillId="2" borderId="27" xfId="0" applyNumberFormat="1" applyFont="1" applyFill="1" applyBorder="1" applyAlignment="1">
      <alignment horizontal="right" vertical="center"/>
    </xf>
    <xf numFmtId="180" fontId="24" fillId="2" borderId="27" xfId="1" applyNumberFormat="1" applyFont="1" applyFill="1" applyBorder="1" applyAlignment="1" applyProtection="1">
      <alignment horizontal="right" vertical="center"/>
    </xf>
    <xf numFmtId="0" fontId="24" fillId="2" borderId="25" xfId="0" applyFont="1" applyFill="1" applyBorder="1" applyAlignment="1">
      <alignment vertical="center"/>
    </xf>
    <xf numFmtId="0" fontId="7" fillId="0" borderId="0" xfId="0" applyFont="1" applyAlignment="1">
      <alignment horizontal="center" vertical="center"/>
    </xf>
    <xf numFmtId="0" fontId="7" fillId="2" borderId="2" xfId="0" applyFont="1" applyFill="1" applyBorder="1" applyAlignment="1">
      <alignment vertical="center"/>
    </xf>
    <xf numFmtId="0" fontId="7" fillId="0" borderId="17" xfId="0" applyFont="1" applyBorder="1" applyAlignment="1" applyProtection="1">
      <alignment vertical="center" shrinkToFit="1"/>
      <protection locked="0"/>
    </xf>
    <xf numFmtId="0" fontId="7" fillId="0" borderId="47" xfId="0" applyFont="1" applyBorder="1" applyAlignment="1" applyProtection="1">
      <alignment vertical="center" shrinkToFit="1"/>
      <protection locked="0"/>
    </xf>
    <xf numFmtId="180" fontId="7" fillId="0" borderId="47" xfId="0" applyNumberFormat="1" applyFont="1" applyBorder="1" applyAlignment="1" applyProtection="1">
      <alignment horizontal="right" vertical="center" shrinkToFit="1"/>
      <protection locked="0"/>
    </xf>
    <xf numFmtId="186" fontId="7" fillId="0" borderId="47" xfId="1" applyNumberFormat="1" applyFont="1" applyBorder="1" applyAlignment="1" applyProtection="1">
      <alignment horizontal="right" vertical="center"/>
      <protection locked="0"/>
    </xf>
    <xf numFmtId="180" fontId="7" fillId="0" borderId="47" xfId="0" applyNumberFormat="1" applyFont="1" applyBorder="1" applyAlignment="1" applyProtection="1">
      <alignment vertical="center"/>
      <protection locked="0"/>
    </xf>
    <xf numFmtId="180" fontId="7" fillId="0" borderId="47" xfId="0" applyNumberFormat="1" applyFont="1" applyBorder="1" applyAlignment="1" applyProtection="1">
      <alignment horizontal="right" vertical="center"/>
      <protection locked="0"/>
    </xf>
    <xf numFmtId="180" fontId="7" fillId="4" borderId="61" xfId="0" applyNumberFormat="1" applyFont="1" applyFill="1" applyBorder="1" applyAlignment="1">
      <alignment horizontal="right" vertical="center" shrinkToFit="1"/>
    </xf>
    <xf numFmtId="180" fontId="24" fillId="4" borderId="3" xfId="1" applyNumberFormat="1" applyFont="1" applyFill="1" applyBorder="1" applyAlignment="1" applyProtection="1">
      <alignment horizontal="right" vertical="center"/>
    </xf>
    <xf numFmtId="0" fontId="7" fillId="0" borderId="11" xfId="0" applyFont="1" applyBorder="1" applyAlignment="1" applyProtection="1">
      <alignment horizontal="center" vertical="center" shrinkToFit="1"/>
      <protection locked="0"/>
    </xf>
    <xf numFmtId="180" fontId="7" fillId="4" borderId="1" xfId="0" applyNumberFormat="1" applyFont="1" applyFill="1" applyBorder="1" applyAlignment="1">
      <alignment vertical="center"/>
    </xf>
    <xf numFmtId="0" fontId="7" fillId="0" borderId="51" xfId="0" applyFont="1" applyBorder="1" applyAlignment="1" applyProtection="1">
      <alignment vertical="center" shrinkToFit="1"/>
      <protection locked="0"/>
    </xf>
    <xf numFmtId="180" fontId="7" fillId="0" borderId="51" xfId="0" applyNumberFormat="1" applyFont="1" applyBorder="1" applyAlignment="1" applyProtection="1">
      <alignment horizontal="right" vertical="center" shrinkToFit="1"/>
      <protection locked="0"/>
    </xf>
    <xf numFmtId="186" fontId="7" fillId="0" borderId="51" xfId="1" applyNumberFormat="1" applyFont="1" applyBorder="1" applyAlignment="1" applyProtection="1">
      <alignment horizontal="right" vertical="center"/>
      <protection locked="0"/>
    </xf>
    <xf numFmtId="180" fontId="7" fillId="0" borderId="51" xfId="0" applyNumberFormat="1" applyFont="1" applyBorder="1" applyAlignment="1" applyProtection="1">
      <alignment vertical="center"/>
      <protection locked="0"/>
    </xf>
    <xf numFmtId="180" fontId="7" fillId="0" borderId="51" xfId="0" applyNumberFormat="1" applyFont="1" applyBorder="1" applyAlignment="1" applyProtection="1">
      <alignment horizontal="right" vertical="center"/>
      <protection locked="0"/>
    </xf>
    <xf numFmtId="180" fontId="7" fillId="4" borderId="58" xfId="0" applyNumberFormat="1" applyFont="1" applyFill="1" applyBorder="1" applyAlignment="1">
      <alignment horizontal="right" vertical="center" shrinkToFit="1"/>
    </xf>
    <xf numFmtId="180" fontId="24" fillId="4" borderId="4" xfId="1" applyNumberFormat="1" applyFont="1" applyFill="1" applyBorder="1" applyAlignment="1" applyProtection="1">
      <alignment horizontal="right" vertical="center"/>
    </xf>
    <xf numFmtId="0" fontId="7" fillId="0" borderId="20" xfId="0" applyFont="1" applyBorder="1" applyAlignment="1" applyProtection="1">
      <alignment horizontal="center" vertical="center" shrinkToFit="1"/>
      <protection locked="0"/>
    </xf>
    <xf numFmtId="0" fontId="7" fillId="0" borderId="28" xfId="0" applyFont="1" applyBorder="1" applyAlignment="1">
      <alignment vertical="center" shrinkToFit="1"/>
    </xf>
    <xf numFmtId="0" fontId="7" fillId="0" borderId="33" xfId="0" applyFont="1" applyBorder="1" applyAlignment="1" applyProtection="1">
      <alignment vertical="center" shrinkToFit="1"/>
      <protection locked="0"/>
    </xf>
    <xf numFmtId="180" fontId="7" fillId="0" borderId="33" xfId="0" applyNumberFormat="1" applyFont="1" applyBorder="1" applyAlignment="1" applyProtection="1">
      <alignment horizontal="right" vertical="center" shrinkToFit="1"/>
      <protection locked="0"/>
    </xf>
    <xf numFmtId="186" fontId="7" fillId="0" borderId="33" xfId="1" applyNumberFormat="1" applyFont="1" applyBorder="1" applyAlignment="1" applyProtection="1">
      <alignment horizontal="right" vertical="center"/>
      <protection locked="0"/>
    </xf>
    <xf numFmtId="180" fontId="7" fillId="0" borderId="33" xfId="0" applyNumberFormat="1" applyFont="1" applyBorder="1" applyAlignment="1" applyProtection="1">
      <alignment vertical="center"/>
      <protection locked="0"/>
    </xf>
    <xf numFmtId="180" fontId="7" fillId="0" borderId="33" xfId="0" applyNumberFormat="1" applyFont="1" applyBorder="1" applyAlignment="1" applyProtection="1">
      <alignment horizontal="right" vertical="center"/>
      <protection locked="0"/>
    </xf>
    <xf numFmtId="180" fontId="7" fillId="4" borderId="32" xfId="0" applyNumberFormat="1" applyFont="1" applyFill="1" applyBorder="1" applyAlignment="1">
      <alignment horizontal="right" vertical="center" shrinkToFit="1"/>
    </xf>
    <xf numFmtId="180" fontId="24" fillId="4" borderId="9" xfId="1" applyNumberFormat="1" applyFont="1" applyFill="1" applyBorder="1" applyAlignment="1" applyProtection="1">
      <alignment horizontal="right" vertical="center"/>
    </xf>
    <xf numFmtId="0" fontId="7" fillId="0" borderId="23" xfId="0" applyFont="1" applyBorder="1" applyAlignment="1" applyProtection="1">
      <alignment horizontal="center" vertical="center" shrinkToFit="1"/>
      <protection locked="0"/>
    </xf>
    <xf numFmtId="0" fontId="7" fillId="2" borderId="27" xfId="0" applyFont="1" applyFill="1" applyBorder="1" applyAlignment="1">
      <alignment vertical="center"/>
    </xf>
    <xf numFmtId="0" fontId="7" fillId="2" borderId="27" xfId="0" applyFont="1" applyFill="1" applyBorder="1" applyAlignment="1">
      <alignment vertical="center" shrinkToFit="1"/>
    </xf>
    <xf numFmtId="180" fontId="7" fillId="2" borderId="27" xfId="0" applyNumberFormat="1" applyFont="1" applyFill="1" applyBorder="1" applyAlignment="1">
      <alignment horizontal="right" vertical="center" shrinkToFit="1"/>
    </xf>
    <xf numFmtId="186" fontId="7" fillId="2" borderId="27" xfId="1" applyNumberFormat="1" applyFont="1" applyFill="1" applyBorder="1" applyAlignment="1" applyProtection="1">
      <alignment horizontal="right" vertical="center"/>
    </xf>
    <xf numFmtId="180" fontId="7" fillId="2" borderId="27" xfId="0" applyNumberFormat="1" applyFont="1" applyFill="1" applyBorder="1" applyAlignment="1">
      <alignment vertical="center"/>
    </xf>
    <xf numFmtId="180" fontId="7" fillId="2" borderId="27" xfId="0" applyNumberFormat="1" applyFont="1" applyFill="1" applyBorder="1" applyAlignment="1">
      <alignment horizontal="right" vertical="center"/>
    </xf>
    <xf numFmtId="0" fontId="7" fillId="2" borderId="25" xfId="0" applyFont="1" applyFill="1" applyBorder="1" applyAlignment="1">
      <alignment vertical="center"/>
    </xf>
    <xf numFmtId="180" fontId="7" fillId="0" borderId="0" xfId="0" applyNumberFormat="1" applyFont="1" applyAlignment="1">
      <alignment horizontal="center" vertical="center"/>
    </xf>
    <xf numFmtId="0" fontId="7" fillId="2" borderId="25" xfId="0" applyFont="1" applyFill="1" applyBorder="1" applyAlignment="1">
      <alignment vertical="center" shrinkToFit="1"/>
    </xf>
    <xf numFmtId="0" fontId="7" fillId="0" borderId="27" xfId="0" applyFont="1" applyBorder="1" applyAlignment="1">
      <alignment vertical="center" shrinkToFit="1"/>
    </xf>
    <xf numFmtId="0" fontId="24" fillId="3" borderId="24" xfId="0" applyFont="1" applyFill="1" applyBorder="1" applyAlignment="1">
      <alignment vertical="center"/>
    </xf>
    <xf numFmtId="0" fontId="24" fillId="7" borderId="16" xfId="0" applyFont="1" applyFill="1" applyBorder="1" applyAlignment="1">
      <alignment vertical="center"/>
    </xf>
    <xf numFmtId="0" fontId="24" fillId="3" borderId="6" xfId="0" applyFont="1" applyFill="1" applyBorder="1" applyAlignment="1">
      <alignment vertical="center" shrinkToFit="1"/>
    </xf>
    <xf numFmtId="0" fontId="24" fillId="3" borderId="6" xfId="0" applyFont="1" applyFill="1" applyBorder="1" applyAlignment="1">
      <alignment vertical="center"/>
    </xf>
    <xf numFmtId="180" fontId="7" fillId="3" borderId="6" xfId="0" applyNumberFormat="1" applyFont="1" applyFill="1" applyBorder="1" applyAlignment="1">
      <alignment horizontal="right" vertical="center" shrinkToFit="1"/>
    </xf>
    <xf numFmtId="186" fontId="7" fillId="3" borderId="6" xfId="1" applyNumberFormat="1" applyFont="1" applyFill="1" applyBorder="1" applyAlignment="1">
      <alignment horizontal="right" vertical="center"/>
    </xf>
    <xf numFmtId="180" fontId="7" fillId="3" borderId="6" xfId="0" applyNumberFormat="1" applyFont="1" applyFill="1" applyBorder="1" applyAlignment="1">
      <alignment vertical="center"/>
    </xf>
    <xf numFmtId="180" fontId="7" fillId="3" borderId="6" xfId="0" applyNumberFormat="1" applyFont="1" applyFill="1" applyBorder="1" applyAlignment="1">
      <alignment horizontal="right" vertical="center"/>
    </xf>
    <xf numFmtId="180" fontId="7" fillId="3" borderId="6" xfId="1" applyNumberFormat="1" applyFont="1" applyFill="1" applyBorder="1" applyAlignment="1">
      <alignment horizontal="right" vertical="center"/>
    </xf>
    <xf numFmtId="0" fontId="7" fillId="3" borderId="7" xfId="0" applyFont="1" applyFill="1" applyBorder="1" applyAlignment="1" applyProtection="1">
      <alignment vertical="center" shrinkToFit="1"/>
      <protection locked="0"/>
    </xf>
    <xf numFmtId="0" fontId="7" fillId="3" borderId="39" xfId="0" applyFont="1" applyFill="1" applyBorder="1" applyAlignment="1">
      <alignment vertical="center"/>
    </xf>
    <xf numFmtId="0" fontId="7" fillId="6" borderId="58" xfId="0" applyFont="1" applyFill="1" applyBorder="1" applyAlignment="1">
      <alignment vertical="center"/>
    </xf>
    <xf numFmtId="0" fontId="7" fillId="6" borderId="47" xfId="0" applyFont="1" applyFill="1" applyBorder="1" applyAlignment="1" applyProtection="1">
      <alignment vertical="center" shrinkToFit="1"/>
      <protection locked="0"/>
    </xf>
    <xf numFmtId="180" fontId="7" fillId="4" borderId="61" xfId="0" applyNumberFormat="1" applyFont="1" applyFill="1" applyBorder="1" applyAlignment="1">
      <alignment horizontal="right" vertical="center"/>
    </xf>
    <xf numFmtId="180" fontId="16" fillId="4" borderId="3" xfId="1" applyNumberFormat="1" applyFont="1" applyFill="1" applyBorder="1" applyAlignment="1">
      <alignment horizontal="right" vertical="center"/>
    </xf>
    <xf numFmtId="180" fontId="10" fillId="0" borderId="0" xfId="0" applyNumberFormat="1" applyFont="1" applyAlignment="1">
      <alignment vertical="center"/>
    </xf>
    <xf numFmtId="0" fontId="7" fillId="6" borderId="51" xfId="0" applyFont="1" applyFill="1" applyBorder="1" applyAlignment="1" applyProtection="1">
      <alignment vertical="center" shrinkToFit="1"/>
      <protection locked="0"/>
    </xf>
    <xf numFmtId="180" fontId="7" fillId="4" borderId="58" xfId="0" applyNumberFormat="1" applyFont="1" applyFill="1" applyBorder="1" applyAlignment="1">
      <alignment horizontal="right" vertical="center"/>
    </xf>
    <xf numFmtId="180" fontId="24" fillId="4" borderId="4" xfId="1" applyNumberFormat="1" applyFont="1" applyFill="1" applyBorder="1" applyAlignment="1">
      <alignment horizontal="right" vertical="center"/>
    </xf>
    <xf numFmtId="180" fontId="7" fillId="4" borderId="4" xfId="1" applyNumberFormat="1" applyFont="1" applyFill="1" applyBorder="1" applyAlignment="1">
      <alignment horizontal="right" vertical="center"/>
    </xf>
    <xf numFmtId="0" fontId="32" fillId="0" borderId="0" xfId="0" applyFont="1" applyAlignment="1">
      <alignment vertical="center" wrapText="1"/>
    </xf>
    <xf numFmtId="0" fontId="7" fillId="6" borderId="0" xfId="0" applyFont="1" applyFill="1" applyAlignment="1">
      <alignment vertical="center"/>
    </xf>
    <xf numFmtId="0" fontId="7" fillId="6" borderId="0" xfId="0" applyFont="1" applyFill="1" applyAlignment="1">
      <alignment vertical="center" shrinkToFit="1"/>
    </xf>
    <xf numFmtId="180" fontId="7" fillId="0" borderId="0" xfId="0" applyNumberFormat="1" applyFont="1" applyAlignment="1">
      <alignment vertical="center" shrinkToFit="1"/>
    </xf>
    <xf numFmtId="180" fontId="7" fillId="0" borderId="0" xfId="1" applyNumberFormat="1" applyFont="1" applyBorder="1" applyAlignment="1">
      <alignment vertical="center"/>
    </xf>
    <xf numFmtId="180" fontId="19" fillId="0" borderId="0" xfId="0" applyNumberFormat="1" applyFont="1" applyAlignment="1">
      <alignment vertical="center" shrinkToFit="1"/>
    </xf>
    <xf numFmtId="0" fontId="10" fillId="0" borderId="0" xfId="0" applyFont="1" applyAlignment="1">
      <alignment vertical="center" shrinkToFit="1"/>
    </xf>
    <xf numFmtId="0" fontId="21" fillId="0" borderId="0" xfId="0" applyFont="1" applyAlignment="1">
      <alignment horizontal="center" vertical="center"/>
    </xf>
    <xf numFmtId="180" fontId="24" fillId="0" borderId="1" xfId="3" applyNumberFormat="1" applyFont="1" applyBorder="1" applyAlignment="1">
      <alignment horizontal="center" vertical="center" shrinkToFit="1"/>
    </xf>
    <xf numFmtId="0" fontId="34" fillId="0" borderId="0" xfId="0" applyFont="1"/>
    <xf numFmtId="0" fontId="25" fillId="0" borderId="0" xfId="0" applyFont="1"/>
    <xf numFmtId="0" fontId="34" fillId="0" borderId="0" xfId="0" applyFont="1" applyAlignment="1">
      <alignment shrinkToFit="1"/>
    </xf>
    <xf numFmtId="0" fontId="25" fillId="0" borderId="0" xfId="0" applyFont="1" applyAlignment="1">
      <alignment horizontal="center" vertical="center"/>
    </xf>
    <xf numFmtId="0" fontId="25" fillId="0" borderId="0" xfId="0" applyFont="1" applyAlignment="1">
      <alignment horizontal="center" vertical="center" shrinkToFit="1"/>
    </xf>
    <xf numFmtId="0" fontId="27" fillId="0" borderId="0" xfId="0" applyFont="1" applyAlignment="1">
      <alignment vertical="center"/>
    </xf>
    <xf numFmtId="0" fontId="27" fillId="2" borderId="3" xfId="0" applyFont="1" applyFill="1" applyBorder="1" applyAlignment="1">
      <alignment horizontal="center" vertical="center" shrinkToFit="1"/>
    </xf>
    <xf numFmtId="0" fontId="35" fillId="0" borderId="0" xfId="0" applyFont="1" applyAlignment="1" applyProtection="1">
      <alignment vertical="center"/>
      <protection locked="0"/>
    </xf>
    <xf numFmtId="38" fontId="27" fillId="4" borderId="3" xfId="3" applyFont="1" applyFill="1" applyBorder="1" applyAlignment="1">
      <alignment horizontal="right" vertical="center" shrinkToFit="1"/>
    </xf>
    <xf numFmtId="38" fontId="27" fillId="0" borderId="69" xfId="0" applyNumberFormat="1" applyFont="1" applyBorder="1" applyAlignment="1" applyProtection="1">
      <alignment horizontal="right" vertical="center" shrinkToFit="1"/>
      <protection locked="0"/>
    </xf>
    <xf numFmtId="38" fontId="27" fillId="4" borderId="4" xfId="3" applyFont="1" applyFill="1" applyBorder="1" applyAlignment="1">
      <alignment horizontal="right" vertical="center" shrinkToFit="1"/>
    </xf>
    <xf numFmtId="38" fontId="27" fillId="0" borderId="71" xfId="0" applyNumberFormat="1" applyFont="1" applyBorder="1" applyAlignment="1" applyProtection="1">
      <alignment horizontal="right" vertical="center" shrinkToFit="1"/>
      <protection locked="0"/>
    </xf>
    <xf numFmtId="0" fontId="27" fillId="2" borderId="61" xfId="0" applyFont="1" applyFill="1" applyBorder="1" applyAlignment="1">
      <alignment horizontal="center" vertical="center" shrinkToFit="1"/>
    </xf>
    <xf numFmtId="0" fontId="27" fillId="4" borderId="4" xfId="0" applyFont="1" applyFill="1" applyBorder="1" applyAlignment="1">
      <alignment horizontal="right" vertical="center" shrinkToFit="1"/>
    </xf>
    <xf numFmtId="38" fontId="27" fillId="0" borderId="71" xfId="3" applyFont="1" applyFill="1" applyBorder="1" applyAlignment="1" applyProtection="1">
      <alignment horizontal="right" vertical="center" shrinkToFit="1"/>
      <protection locked="0"/>
    </xf>
    <xf numFmtId="0" fontId="27" fillId="2" borderId="51" xfId="0" applyFont="1" applyFill="1" applyBorder="1" applyAlignment="1">
      <alignment horizontal="center" vertical="center"/>
    </xf>
    <xf numFmtId="38" fontId="27" fillId="0" borderId="77" xfId="3" applyFont="1" applyFill="1" applyBorder="1" applyAlignment="1" applyProtection="1">
      <alignment horizontal="right" vertical="center" shrinkToFit="1"/>
      <protection locked="0"/>
    </xf>
    <xf numFmtId="38" fontId="27" fillId="4" borderId="9" xfId="3" applyFont="1" applyFill="1" applyBorder="1" applyAlignment="1">
      <alignment horizontal="right" vertical="center" shrinkToFit="1"/>
    </xf>
    <xf numFmtId="0" fontId="27" fillId="2" borderId="51" xfId="0" applyFont="1" applyFill="1" applyBorder="1" applyAlignment="1">
      <alignment horizontal="center" vertical="center" shrinkToFit="1"/>
    </xf>
    <xf numFmtId="188" fontId="27" fillId="4" borderId="75" xfId="0" applyNumberFormat="1" applyFont="1" applyFill="1" applyBorder="1" applyAlignment="1">
      <alignment horizontal="right" vertical="center"/>
    </xf>
    <xf numFmtId="38" fontId="27" fillId="0" borderId="69" xfId="3" applyFont="1" applyFill="1" applyBorder="1" applyAlignment="1" applyProtection="1">
      <alignment horizontal="right" vertical="center" shrinkToFit="1"/>
      <protection locked="0"/>
    </xf>
    <xf numFmtId="0" fontId="27" fillId="2" borderId="33" xfId="0" applyFont="1" applyFill="1" applyBorder="1" applyAlignment="1">
      <alignment horizontal="center" vertical="center" shrinkToFit="1"/>
    </xf>
    <xf numFmtId="188" fontId="27" fillId="4" borderId="72" xfId="3" applyNumberFormat="1" applyFont="1" applyFill="1" applyBorder="1" applyAlignment="1" applyProtection="1">
      <alignment horizontal="right" vertical="center"/>
    </xf>
    <xf numFmtId="38" fontId="27" fillId="2" borderId="75" xfId="3" applyFont="1" applyFill="1" applyBorder="1" applyAlignment="1" applyProtection="1">
      <alignment horizontal="center" vertical="center" wrapText="1"/>
    </xf>
    <xf numFmtId="187" fontId="27" fillId="0" borderId="51" xfId="3" applyNumberFormat="1" applyFont="1" applyFill="1" applyBorder="1" applyAlignment="1" applyProtection="1">
      <alignment horizontal="right" vertical="center"/>
      <protection locked="0"/>
    </xf>
    <xf numFmtId="38" fontId="27" fillId="2" borderId="51" xfId="3" applyFont="1" applyFill="1" applyBorder="1" applyAlignment="1" applyProtection="1">
      <alignment horizontal="center" vertical="center"/>
    </xf>
    <xf numFmtId="187" fontId="27" fillId="4" borderId="75" xfId="3" applyNumberFormat="1" applyFont="1" applyFill="1" applyBorder="1" applyAlignment="1" applyProtection="1">
      <alignment horizontal="right" vertical="center"/>
    </xf>
    <xf numFmtId="38" fontId="27" fillId="4" borderId="4" xfId="0" applyNumberFormat="1" applyFont="1" applyFill="1" applyBorder="1" applyAlignment="1">
      <alignment horizontal="right" vertical="center" shrinkToFit="1"/>
    </xf>
    <xf numFmtId="38" fontId="27" fillId="4" borderId="2" xfId="3" applyFont="1" applyFill="1" applyBorder="1" applyAlignment="1">
      <alignment horizontal="right" vertical="center" shrinkToFit="1"/>
    </xf>
    <xf numFmtId="0" fontId="27" fillId="4" borderId="2" xfId="0" applyFont="1" applyFill="1" applyBorder="1" applyAlignment="1">
      <alignment horizontal="right" vertical="center" shrinkToFit="1"/>
    </xf>
    <xf numFmtId="38" fontId="27" fillId="4" borderId="9" xfId="0" applyNumberFormat="1" applyFont="1" applyFill="1" applyBorder="1" applyAlignment="1">
      <alignment vertical="center" shrinkToFit="1"/>
    </xf>
    <xf numFmtId="38" fontId="27" fillId="0" borderId="75" xfId="3" applyFont="1" applyFill="1" applyBorder="1" applyAlignment="1" applyProtection="1">
      <alignment horizontal="right" vertical="center"/>
      <protection locked="0"/>
    </xf>
    <xf numFmtId="38" fontId="27" fillId="4" borderId="1" xfId="3" applyFont="1" applyFill="1" applyBorder="1" applyAlignment="1">
      <alignment horizontal="right" vertical="center" shrinkToFit="1"/>
    </xf>
    <xf numFmtId="187" fontId="27" fillId="4" borderId="72" xfId="3" applyNumberFormat="1" applyFont="1" applyFill="1" applyBorder="1" applyAlignment="1" applyProtection="1">
      <alignment horizontal="right" vertical="center"/>
    </xf>
    <xf numFmtId="0" fontId="27" fillId="0" borderId="0" xfId="0" applyFont="1" applyAlignment="1">
      <alignment vertical="center" shrinkToFit="1"/>
    </xf>
    <xf numFmtId="38" fontId="27" fillId="4" borderId="26" xfId="3" applyFont="1" applyFill="1" applyBorder="1" applyAlignment="1">
      <alignment horizontal="right" vertical="center" shrinkToFit="1"/>
    </xf>
    <xf numFmtId="38" fontId="27" fillId="4" borderId="0" xfId="3" applyFont="1" applyFill="1" applyBorder="1" applyAlignment="1">
      <alignment horizontal="right" vertical="center" shrinkToFit="1"/>
    </xf>
    <xf numFmtId="38" fontId="27" fillId="4" borderId="28" xfId="3" applyFont="1" applyFill="1" applyBorder="1" applyAlignment="1">
      <alignment horizontal="right" vertical="center" shrinkToFit="1"/>
    </xf>
    <xf numFmtId="0" fontId="25" fillId="0" borderId="27" xfId="0" applyFont="1" applyBorder="1" applyAlignment="1">
      <alignment horizontal="center" vertical="center" wrapText="1"/>
    </xf>
    <xf numFmtId="0" fontId="25" fillId="0" borderId="27" xfId="0" applyFont="1" applyBorder="1" applyAlignment="1">
      <alignment horizontal="center" vertical="center" shrinkToFit="1"/>
    </xf>
    <xf numFmtId="0" fontId="39" fillId="0" borderId="0" xfId="4" applyFont="1" applyAlignment="1">
      <alignment vertical="center"/>
    </xf>
    <xf numFmtId="0" fontId="26" fillId="0" borderId="0" xfId="4" applyFont="1" applyAlignment="1">
      <alignment vertical="center"/>
    </xf>
    <xf numFmtId="0" fontId="26" fillId="0" borderId="0" xfId="4" applyFont="1"/>
    <xf numFmtId="0" fontId="21" fillId="0" borderId="0" xfId="4" applyFont="1" applyAlignment="1">
      <alignment horizontal="center" vertical="center"/>
    </xf>
    <xf numFmtId="38" fontId="21" fillId="0" borderId="0" xfId="5" applyFont="1" applyFill="1" applyBorder="1" applyAlignment="1">
      <alignment horizontal="center" vertical="center"/>
    </xf>
    <xf numFmtId="0" fontId="26" fillId="0" borderId="0" xfId="4" applyFont="1" applyAlignment="1">
      <alignment horizontal="center"/>
    </xf>
    <xf numFmtId="0" fontId="18" fillId="2" borderId="15" xfId="4" applyFont="1" applyFill="1" applyBorder="1" applyAlignment="1">
      <alignment horizontal="center" vertical="center" shrinkToFit="1"/>
    </xf>
    <xf numFmtId="38" fontId="18" fillId="0" borderId="0" xfId="4" applyNumberFormat="1" applyFont="1" applyAlignment="1">
      <alignment vertical="center"/>
    </xf>
    <xf numFmtId="0" fontId="27" fillId="0" borderId="0" xfId="4" applyFont="1" applyAlignment="1">
      <alignment horizontal="center" vertical="center"/>
    </xf>
    <xf numFmtId="0" fontId="27" fillId="0" borderId="0" xfId="4" applyFont="1" applyAlignment="1">
      <alignment horizontal="right" vertical="center"/>
    </xf>
    <xf numFmtId="38" fontId="27" fillId="0" borderId="0" xfId="4" applyNumberFormat="1" applyFont="1" applyAlignment="1">
      <alignment vertical="center"/>
    </xf>
    <xf numFmtId="0" fontId="18" fillId="0" borderId="0" xfId="4" applyFont="1" applyAlignment="1">
      <alignment vertical="center"/>
    </xf>
    <xf numFmtId="0" fontId="18" fillId="0" borderId="0" xfId="4" applyFont="1"/>
    <xf numFmtId="180" fontId="18" fillId="4" borderId="71" xfId="4" applyNumberFormat="1" applyFont="1" applyFill="1" applyBorder="1" applyAlignment="1">
      <alignment vertical="center" shrinkToFit="1"/>
    </xf>
    <xf numFmtId="190" fontId="18" fillId="0" borderId="0" xfId="4" applyNumberFormat="1" applyFont="1" applyAlignment="1">
      <alignment vertical="center"/>
    </xf>
    <xf numFmtId="188" fontId="18" fillId="4" borderId="67" xfId="4" applyNumberFormat="1" applyFont="1" applyFill="1" applyBorder="1" applyAlignment="1">
      <alignment vertical="center" shrinkToFit="1"/>
    </xf>
    <xf numFmtId="188" fontId="18" fillId="0" borderId="0" xfId="4" applyNumberFormat="1" applyFont="1" applyAlignment="1">
      <alignment vertical="center"/>
    </xf>
    <xf numFmtId="188" fontId="18" fillId="4" borderId="77" xfId="4" applyNumberFormat="1" applyFont="1" applyFill="1" applyBorder="1" applyAlignment="1">
      <alignment vertical="center" shrinkToFit="1"/>
    </xf>
    <xf numFmtId="0" fontId="27" fillId="0" borderId="0" xfId="4" applyFont="1" applyAlignment="1">
      <alignment vertical="center"/>
    </xf>
    <xf numFmtId="0" fontId="27" fillId="0" borderId="0" xfId="2" applyFont="1" applyAlignment="1">
      <alignment horizontal="left" vertical="top" wrapText="1"/>
    </xf>
    <xf numFmtId="0" fontId="18" fillId="2" borderId="15" xfId="4" applyFont="1" applyFill="1" applyBorder="1" applyAlignment="1">
      <alignment horizontal="center" vertical="center"/>
    </xf>
    <xf numFmtId="188" fontId="18" fillId="4" borderId="67" xfId="3" applyNumberFormat="1" applyFont="1" applyFill="1" applyBorder="1" applyAlignment="1">
      <alignment vertical="center"/>
    </xf>
    <xf numFmtId="188" fontId="18" fillId="4" borderId="77" xfId="3" applyNumberFormat="1" applyFont="1" applyFill="1" applyBorder="1" applyAlignment="1">
      <alignment vertical="center"/>
    </xf>
    <xf numFmtId="38" fontId="18" fillId="2" borderId="67" xfId="5" applyFont="1" applyFill="1" applyBorder="1" applyAlignment="1" applyProtection="1">
      <alignment horizontal="center" vertical="center" wrapText="1"/>
    </xf>
    <xf numFmtId="38" fontId="18" fillId="0" borderId="49" xfId="3" applyFont="1" applyBorder="1" applyAlignment="1" applyProtection="1">
      <alignment horizontal="right" vertical="center"/>
      <protection locked="0"/>
    </xf>
    <xf numFmtId="38" fontId="18" fillId="2" borderId="49" xfId="5" applyFont="1" applyFill="1" applyBorder="1" applyAlignment="1" applyProtection="1">
      <alignment horizontal="center" vertical="center"/>
    </xf>
    <xf numFmtId="38" fontId="18" fillId="0" borderId="49" xfId="3" applyFont="1" applyFill="1" applyBorder="1" applyAlignment="1" applyProtection="1">
      <alignment horizontal="right" vertical="center"/>
      <protection locked="0"/>
    </xf>
    <xf numFmtId="38" fontId="18" fillId="4" borderId="80" xfId="5" applyFont="1" applyFill="1" applyBorder="1" applyAlignment="1" applyProtection="1">
      <alignment horizontal="right" vertical="center"/>
    </xf>
    <xf numFmtId="38" fontId="18" fillId="0" borderId="51" xfId="3" applyFont="1" applyBorder="1" applyAlignment="1" applyProtection="1">
      <alignment horizontal="right" vertical="center"/>
      <protection locked="0"/>
    </xf>
    <xf numFmtId="38" fontId="18" fillId="2" borderId="51" xfId="5" applyFont="1" applyFill="1" applyBorder="1" applyAlignment="1" applyProtection="1">
      <alignment horizontal="center" vertical="center"/>
    </xf>
    <xf numFmtId="38" fontId="18" fillId="4" borderId="75" xfId="5" applyFont="1" applyFill="1" applyBorder="1" applyAlignment="1" applyProtection="1">
      <alignment horizontal="right" vertical="center"/>
    </xf>
    <xf numFmtId="38" fontId="18" fillId="2" borderId="62" xfId="5" applyFont="1" applyFill="1" applyBorder="1" applyAlignment="1" applyProtection="1">
      <alignment horizontal="center" vertical="center"/>
    </xf>
    <xf numFmtId="38" fontId="18" fillId="0" borderId="62" xfId="3" applyFont="1" applyBorder="1" applyAlignment="1" applyProtection="1">
      <alignment horizontal="right" vertical="center"/>
      <protection locked="0"/>
    </xf>
    <xf numFmtId="38" fontId="18" fillId="4" borderId="81" xfId="5" applyFont="1" applyFill="1" applyBorder="1" applyAlignment="1" applyProtection="1">
      <alignment horizontal="right" vertical="center"/>
    </xf>
    <xf numFmtId="38" fontId="18" fillId="4" borderId="67" xfId="5" applyFont="1" applyFill="1" applyBorder="1" applyAlignment="1" applyProtection="1">
      <alignment horizontal="right" vertical="center"/>
    </xf>
    <xf numFmtId="38" fontId="18" fillId="0" borderId="71" xfId="5" applyFont="1" applyFill="1" applyBorder="1" applyAlignment="1" applyProtection="1">
      <alignment horizontal="right" vertical="center"/>
      <protection locked="0"/>
    </xf>
    <xf numFmtId="0" fontId="27" fillId="0" borderId="0" xfId="2" applyFont="1" applyAlignment="1">
      <alignment vertical="top" wrapText="1"/>
    </xf>
    <xf numFmtId="0" fontId="11" fillId="0" borderId="0" xfId="0" applyFont="1" applyAlignment="1">
      <alignment vertical="center"/>
    </xf>
    <xf numFmtId="180" fontId="27" fillId="0" borderId="0" xfId="0" applyNumberFormat="1" applyFont="1" applyAlignment="1">
      <alignment vertical="center"/>
    </xf>
    <xf numFmtId="180" fontId="42" fillId="0" borderId="0" xfId="0" applyNumberFormat="1" applyFont="1" applyAlignment="1">
      <alignment vertical="center"/>
    </xf>
    <xf numFmtId="180" fontId="43" fillId="0" borderId="0" xfId="0" applyNumberFormat="1" applyFont="1" applyAlignment="1">
      <alignment vertical="center"/>
    </xf>
    <xf numFmtId="0" fontId="43" fillId="0" borderId="0" xfId="0" applyFont="1" applyAlignment="1">
      <alignment vertical="center"/>
    </xf>
    <xf numFmtId="0" fontId="10" fillId="2" borderId="86" xfId="0" applyFont="1" applyFill="1" applyBorder="1" applyAlignment="1">
      <alignment horizontal="center" vertical="center"/>
    </xf>
    <xf numFmtId="180" fontId="21" fillId="2" borderId="87" xfId="0" applyNumberFormat="1" applyFont="1" applyFill="1" applyBorder="1" applyAlignment="1">
      <alignment horizontal="center" vertical="center"/>
    </xf>
    <xf numFmtId="180" fontId="10" fillId="2" borderId="5" xfId="0" applyNumberFormat="1" applyFont="1" applyFill="1" applyBorder="1" applyAlignment="1">
      <alignment horizontal="center" vertical="center"/>
    </xf>
    <xf numFmtId="180" fontId="44" fillId="2" borderId="5" xfId="0" applyNumberFormat="1" applyFont="1" applyFill="1" applyBorder="1" applyAlignment="1">
      <alignment horizontal="center" vertical="center" wrapText="1"/>
    </xf>
    <xf numFmtId="180" fontId="10" fillId="2" borderId="88" xfId="0" applyNumberFormat="1" applyFont="1" applyFill="1" applyBorder="1" applyAlignment="1">
      <alignment horizontal="center" vertical="center"/>
    </xf>
    <xf numFmtId="0" fontId="27" fillId="0" borderId="86" xfId="0" applyFont="1" applyBorder="1" applyAlignment="1">
      <alignment horizontal="center" vertical="center" shrinkToFit="1"/>
    </xf>
    <xf numFmtId="180" fontId="27" fillId="0" borderId="87" xfId="0" applyNumberFormat="1" applyFont="1" applyBorder="1" applyAlignment="1">
      <alignment horizontal="right" vertical="center"/>
    </xf>
    <xf numFmtId="180" fontId="44" fillId="2" borderId="5" xfId="0" applyNumberFormat="1" applyFont="1" applyFill="1" applyBorder="1" applyAlignment="1">
      <alignment horizontal="center" vertical="center"/>
    </xf>
    <xf numFmtId="180" fontId="27" fillId="4" borderId="88" xfId="0" applyNumberFormat="1" applyFont="1" applyFill="1" applyBorder="1" applyAlignment="1">
      <alignment horizontal="right" vertical="center"/>
    </xf>
    <xf numFmtId="180" fontId="27" fillId="0" borderId="6" xfId="0" applyNumberFormat="1" applyFont="1" applyBorder="1" applyAlignment="1">
      <alignment horizontal="right" vertical="center"/>
    </xf>
    <xf numFmtId="180" fontId="27" fillId="4" borderId="5" xfId="0" applyNumberFormat="1" applyFont="1" applyFill="1" applyBorder="1" applyAlignment="1">
      <alignment horizontal="right" vertical="center"/>
    </xf>
    <xf numFmtId="180" fontId="27" fillId="2" borderId="90" xfId="0" applyNumberFormat="1" applyFont="1" applyFill="1" applyBorder="1" applyAlignment="1">
      <alignment vertical="center"/>
    </xf>
    <xf numFmtId="0" fontId="10" fillId="0" borderId="89" xfId="0" applyFont="1" applyBorder="1" applyAlignment="1">
      <alignment horizontal="left" vertical="center" wrapText="1"/>
    </xf>
    <xf numFmtId="0" fontId="10" fillId="0" borderId="90" xfId="0" applyFont="1" applyBorder="1" applyAlignment="1">
      <alignment horizontal="left" vertical="center" wrapText="1"/>
    </xf>
    <xf numFmtId="0" fontId="27" fillId="0" borderId="91" xfId="0" applyFont="1" applyBorder="1" applyAlignment="1">
      <alignment horizontal="center" vertical="center" shrinkToFit="1"/>
    </xf>
    <xf numFmtId="180" fontId="27" fillId="0" borderId="94" xfId="0" applyNumberFormat="1" applyFont="1" applyBorder="1" applyAlignment="1">
      <alignment horizontal="right" vertical="center"/>
    </xf>
    <xf numFmtId="180" fontId="44" fillId="2" borderId="92" xfId="0" applyNumberFormat="1" applyFont="1" applyFill="1" applyBorder="1" applyAlignment="1">
      <alignment horizontal="center" vertical="center"/>
    </xf>
    <xf numFmtId="180" fontId="27" fillId="4" borderId="95" xfId="0" applyNumberFormat="1" applyFont="1" applyFill="1" applyBorder="1" applyAlignment="1">
      <alignment horizontal="right" vertical="center"/>
    </xf>
    <xf numFmtId="180" fontId="27" fillId="0" borderId="93" xfId="0" applyNumberFormat="1" applyFont="1" applyBorder="1" applyAlignment="1">
      <alignment horizontal="right" vertical="center"/>
    </xf>
    <xf numFmtId="180" fontId="27" fillId="4" borderId="92" xfId="0" applyNumberFormat="1" applyFont="1" applyFill="1" applyBorder="1" applyAlignment="1">
      <alignment horizontal="right" vertical="center"/>
    </xf>
    <xf numFmtId="180" fontId="27" fillId="2" borderId="96" xfId="0" applyNumberFormat="1" applyFont="1" applyFill="1" applyBorder="1" applyAlignment="1">
      <alignment vertical="center"/>
    </xf>
    <xf numFmtId="0" fontId="10" fillId="0" borderId="96" xfId="0" applyFont="1" applyBorder="1" applyAlignment="1">
      <alignment horizontal="left" vertical="center" wrapText="1"/>
    </xf>
    <xf numFmtId="0" fontId="10" fillId="0" borderId="0" xfId="0" applyFont="1" applyAlignment="1">
      <alignment horizontal="center" vertical="center"/>
    </xf>
    <xf numFmtId="180" fontId="10" fillId="0" borderId="0" xfId="0" applyNumberFormat="1" applyFont="1" applyAlignment="1">
      <alignment horizontal="right" vertical="center"/>
    </xf>
    <xf numFmtId="0" fontId="21" fillId="0" borderId="0" xfId="0" applyFont="1" applyAlignment="1">
      <alignment vertical="center" wrapText="1"/>
    </xf>
    <xf numFmtId="180" fontId="27" fillId="2" borderId="103" xfId="0" applyNumberFormat="1" applyFont="1" applyFill="1" applyBorder="1" applyAlignment="1">
      <alignment horizontal="right" vertical="center"/>
    </xf>
    <xf numFmtId="180" fontId="27" fillId="2" borderId="99" xfId="0" applyNumberFormat="1" applyFont="1" applyFill="1" applyBorder="1" applyAlignment="1">
      <alignment horizontal="right" vertical="center"/>
    </xf>
    <xf numFmtId="180" fontId="27" fillId="2" borderId="104" xfId="0" applyNumberFormat="1" applyFont="1" applyFill="1" applyBorder="1" applyAlignment="1">
      <alignmen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5" fillId="0" borderId="27" xfId="0" applyFont="1" applyBorder="1" applyAlignment="1">
      <alignment horizontal="justify" vertical="center" wrapText="1"/>
    </xf>
    <xf numFmtId="0" fontId="23" fillId="0" borderId="0" xfId="2" applyFont="1" applyAlignment="1">
      <alignment horizontal="left" vertical="center" shrinkToFit="1"/>
    </xf>
    <xf numFmtId="0" fontId="40" fillId="0" borderId="0" xfId="4" applyFont="1" applyAlignment="1">
      <alignment vertical="center"/>
    </xf>
    <xf numFmtId="38" fontId="27" fillId="4" borderId="9" xfId="0" applyNumberFormat="1" applyFont="1" applyFill="1" applyBorder="1" applyAlignment="1">
      <alignment horizontal="right" vertical="center" shrinkToFit="1"/>
    </xf>
    <xf numFmtId="0" fontId="10" fillId="0" borderId="0" xfId="0" applyFont="1"/>
    <xf numFmtId="0" fontId="17" fillId="0" borderId="0" xfId="0" applyFont="1" applyAlignment="1">
      <alignment vertical="center"/>
    </xf>
    <xf numFmtId="0" fontId="46" fillId="0" borderId="0" xfId="0" applyFont="1" applyAlignment="1">
      <alignment horizontal="left" vertical="center"/>
    </xf>
    <xf numFmtId="0" fontId="22" fillId="0" borderId="0" xfId="0" applyFont="1" applyAlignment="1">
      <alignment vertical="center"/>
    </xf>
    <xf numFmtId="0" fontId="48" fillId="0" borderId="0" xfId="0" applyFont="1" applyAlignment="1">
      <alignment vertical="center"/>
    </xf>
    <xf numFmtId="0" fontId="17" fillId="2" borderId="33" xfId="0" applyFont="1" applyFill="1" applyBorder="1" applyAlignment="1">
      <alignment horizontal="center" vertical="center"/>
    </xf>
    <xf numFmtId="182" fontId="17" fillId="0" borderId="49" xfId="0" applyNumberFormat="1" applyFont="1" applyBorder="1" applyAlignment="1" applyProtection="1">
      <alignment horizontal="center" vertical="center" shrinkToFit="1"/>
      <protection locked="0"/>
    </xf>
    <xf numFmtId="181" fontId="17" fillId="0" borderId="51" xfId="0" applyNumberFormat="1" applyFont="1" applyBorder="1" applyAlignment="1" applyProtection="1">
      <alignment horizontal="center" vertical="center" shrinkToFit="1"/>
      <protection locked="0"/>
    </xf>
    <xf numFmtId="182" fontId="17" fillId="0" borderId="51" xfId="0" applyNumberFormat="1" applyFont="1" applyBorder="1" applyAlignment="1" applyProtection="1">
      <alignment horizontal="center" vertical="center" shrinkToFit="1"/>
      <protection locked="0"/>
    </xf>
    <xf numFmtId="0" fontId="17" fillId="2" borderId="52" xfId="0" applyFont="1" applyFill="1" applyBorder="1" applyAlignment="1">
      <alignment horizontal="center" vertical="center" shrinkToFit="1"/>
    </xf>
    <xf numFmtId="0" fontId="17" fillId="2" borderId="15" xfId="0" applyFont="1" applyFill="1" applyBorder="1" applyAlignment="1">
      <alignment horizontal="center" vertical="center" shrinkToFit="1"/>
    </xf>
    <xf numFmtId="0" fontId="48" fillId="0" borderId="0" xfId="0" applyFont="1" applyAlignment="1">
      <alignment horizontal="center" vertical="center"/>
    </xf>
    <xf numFmtId="0" fontId="17" fillId="0" borderId="0" xfId="0" applyFont="1" applyAlignment="1">
      <alignment vertical="top" wrapText="1"/>
    </xf>
    <xf numFmtId="0" fontId="7" fillId="6" borderId="32" xfId="0" applyFont="1" applyFill="1" applyBorder="1" applyAlignment="1">
      <alignment vertical="center"/>
    </xf>
    <xf numFmtId="0" fontId="7" fillId="6" borderId="33" xfId="0" applyFont="1" applyFill="1" applyBorder="1" applyAlignment="1" applyProtection="1">
      <alignment vertical="center" shrinkToFit="1"/>
      <protection locked="0"/>
    </xf>
    <xf numFmtId="180" fontId="7" fillId="4" borderId="32" xfId="0" applyNumberFormat="1" applyFont="1" applyFill="1" applyBorder="1" applyAlignment="1">
      <alignment horizontal="right" vertical="center"/>
    </xf>
    <xf numFmtId="180" fontId="7" fillId="4" borderId="9" xfId="1" applyNumberFormat="1" applyFont="1" applyFill="1" applyBorder="1" applyAlignment="1">
      <alignment horizontal="right" vertical="center"/>
    </xf>
    <xf numFmtId="38" fontId="27" fillId="0" borderId="77" xfId="0" applyNumberFormat="1" applyFont="1" applyBorder="1" applyAlignment="1" applyProtection="1">
      <alignment horizontal="right" vertical="center" shrinkToFit="1"/>
      <protection locked="0"/>
    </xf>
    <xf numFmtId="38" fontId="27" fillId="4" borderId="3" xfId="0" applyNumberFormat="1" applyFont="1" applyFill="1" applyBorder="1" applyAlignment="1">
      <alignment horizontal="right" vertical="center" shrinkToFit="1"/>
    </xf>
    <xf numFmtId="0" fontId="16" fillId="3" borderId="116" xfId="0" applyFont="1" applyFill="1" applyBorder="1" applyAlignment="1">
      <alignment horizontal="center" vertical="center"/>
    </xf>
    <xf numFmtId="0" fontId="17" fillId="2" borderId="127" xfId="0" applyFont="1" applyFill="1" applyBorder="1" applyAlignment="1">
      <alignment horizontal="center" vertical="center" shrinkToFit="1"/>
    </xf>
    <xf numFmtId="0" fontId="17" fillId="0" borderId="131" xfId="2" applyFont="1" applyBorder="1" applyAlignment="1">
      <alignment horizontal="center" vertical="center"/>
    </xf>
    <xf numFmtId="0" fontId="47" fillId="0" borderId="131" xfId="0" applyFont="1" applyBorder="1" applyAlignment="1">
      <alignment vertical="center"/>
    </xf>
    <xf numFmtId="0" fontId="7" fillId="0" borderId="0" xfId="0" applyFont="1" applyAlignment="1">
      <alignment horizontal="center" vertical="center" shrinkToFit="1"/>
    </xf>
    <xf numFmtId="0" fontId="0" fillId="0" borderId="0" xfId="0" applyAlignment="1">
      <alignment vertical="center"/>
    </xf>
    <xf numFmtId="0" fontId="28" fillId="0" borderId="0" xfId="2">
      <alignment vertical="center"/>
    </xf>
    <xf numFmtId="0" fontId="28" fillId="0" borderId="0" xfId="2" applyAlignment="1">
      <alignment vertical="center" shrinkToFit="1"/>
    </xf>
    <xf numFmtId="0" fontId="28" fillId="0" borderId="1" xfId="2" applyBorder="1">
      <alignment vertical="center"/>
    </xf>
    <xf numFmtId="0" fontId="0" fillId="0" borderId="1" xfId="2" applyFont="1" applyBorder="1" applyAlignment="1">
      <alignment vertical="center" shrinkToFit="1"/>
    </xf>
    <xf numFmtId="0" fontId="0" fillId="0" borderId="1" xfId="2" applyFont="1" applyBorder="1" applyAlignment="1">
      <alignment vertical="top"/>
    </xf>
    <xf numFmtId="0" fontId="0" fillId="0" borderId="1" xfId="2" applyFont="1" applyBorder="1" applyAlignment="1">
      <alignment vertical="top" shrinkToFit="1"/>
    </xf>
    <xf numFmtId="0" fontId="28" fillId="0" borderId="1" xfId="2" applyBorder="1" applyAlignment="1">
      <alignment vertical="top"/>
    </xf>
    <xf numFmtId="0" fontId="0" fillId="0" borderId="1" xfId="2" applyFont="1" applyBorder="1" applyAlignment="1">
      <alignment horizontal="left" vertical="top" shrinkToFit="1"/>
    </xf>
    <xf numFmtId="0" fontId="0" fillId="9" borderId="1" xfId="2" applyFont="1" applyFill="1" applyBorder="1" applyAlignment="1">
      <alignment vertical="top"/>
    </xf>
    <xf numFmtId="0" fontId="0" fillId="10" borderId="1" xfId="2" applyFont="1" applyFill="1" applyBorder="1" applyAlignment="1">
      <alignment vertical="top"/>
    </xf>
    <xf numFmtId="0" fontId="0" fillId="11" borderId="1" xfId="2" applyFont="1" applyFill="1" applyBorder="1" applyAlignment="1">
      <alignment vertical="top"/>
    </xf>
    <xf numFmtId="0" fontId="0" fillId="0" borderId="1" xfId="2" applyFont="1" applyBorder="1">
      <alignment vertical="center"/>
    </xf>
    <xf numFmtId="0" fontId="28" fillId="0" borderId="1" xfId="2" applyBorder="1" applyAlignment="1">
      <alignment horizontal="center" vertical="center"/>
    </xf>
    <xf numFmtId="0" fontId="51" fillId="0" borderId="1" xfId="2" applyFont="1" applyBorder="1" applyAlignment="1">
      <alignment horizontal="center" vertical="center" shrinkToFit="1"/>
    </xf>
    <xf numFmtId="0" fontId="51" fillId="0" borderId="1" xfId="2" applyFont="1" applyBorder="1" applyAlignment="1">
      <alignment horizontal="center" vertical="center"/>
    </xf>
    <xf numFmtId="0" fontId="10" fillId="0" borderId="128" xfId="0" applyFont="1" applyBorder="1"/>
    <xf numFmtId="0" fontId="10" fillId="0" borderId="133" xfId="0" applyFont="1" applyBorder="1"/>
    <xf numFmtId="0" fontId="10" fillId="0" borderId="133" xfId="0" applyFont="1" applyBorder="1" applyAlignment="1">
      <alignment vertical="center"/>
    </xf>
    <xf numFmtId="180" fontId="12" fillId="0" borderId="0" xfId="0" applyNumberFormat="1" applyFont="1" applyAlignment="1">
      <alignment horizontal="center" vertical="center"/>
    </xf>
    <xf numFmtId="0" fontId="21" fillId="0" borderId="133" xfId="0" applyFont="1" applyBorder="1" applyAlignment="1">
      <alignment vertical="center"/>
    </xf>
    <xf numFmtId="0" fontId="27" fillId="0" borderId="133" xfId="0" applyFont="1" applyBorder="1" applyAlignment="1">
      <alignment vertical="center"/>
    </xf>
    <xf numFmtId="0" fontId="10" fillId="0" borderId="141" xfId="0" applyFont="1" applyBorder="1" applyAlignment="1">
      <alignment vertical="center"/>
    </xf>
    <xf numFmtId="0" fontId="24" fillId="2" borderId="104" xfId="0" applyFont="1" applyFill="1" applyBorder="1" applyAlignment="1">
      <alignment horizontal="center" vertical="center"/>
    </xf>
    <xf numFmtId="0" fontId="27" fillId="0" borderId="141" xfId="0" applyFont="1" applyBorder="1" applyAlignment="1">
      <alignment vertical="center"/>
    </xf>
    <xf numFmtId="0" fontId="24" fillId="2" borderId="144" xfId="0" applyFont="1" applyFill="1" applyBorder="1" applyAlignment="1">
      <alignment horizontal="center" vertical="center"/>
    </xf>
    <xf numFmtId="0" fontId="11" fillId="0" borderId="140" xfId="0" applyFont="1" applyBorder="1" applyAlignment="1">
      <alignment horizontal="center" vertical="center"/>
    </xf>
    <xf numFmtId="0" fontId="24" fillId="5" borderId="6" xfId="0" applyFont="1" applyFill="1" applyBorder="1" applyAlignment="1">
      <alignment vertical="center" wrapText="1"/>
    </xf>
    <xf numFmtId="0" fontId="11" fillId="0" borderId="1" xfId="0" applyFont="1" applyBorder="1" applyAlignment="1">
      <alignment horizontal="center" vertical="center" shrinkToFit="1"/>
    </xf>
    <xf numFmtId="180" fontId="11" fillId="0" borderId="1" xfId="0" applyNumberFormat="1" applyFont="1" applyBorder="1" applyAlignment="1">
      <alignment horizontal="center" vertical="center"/>
    </xf>
    <xf numFmtId="183" fontId="53" fillId="2" borderId="30" xfId="0" applyNumberFormat="1" applyFont="1" applyFill="1" applyBorder="1" applyAlignment="1">
      <alignment horizontal="left" vertical="center"/>
    </xf>
    <xf numFmtId="183" fontId="53" fillId="2" borderId="124" xfId="0" applyNumberFormat="1" applyFont="1" applyFill="1" applyBorder="1" applyAlignment="1">
      <alignment horizontal="left" vertical="center"/>
    </xf>
    <xf numFmtId="181" fontId="7" fillId="0" borderId="16" xfId="0" applyNumberFormat="1" applyFont="1" applyBorder="1" applyAlignment="1" applyProtection="1">
      <alignment horizontal="right" vertical="center" shrinkToFit="1"/>
      <protection locked="0"/>
    </xf>
    <xf numFmtId="0" fontId="7" fillId="0" borderId="47" xfId="0" applyFont="1" applyBorder="1" applyAlignment="1" applyProtection="1">
      <alignment vertical="center" wrapText="1" shrinkToFit="1"/>
      <protection locked="0"/>
    </xf>
    <xf numFmtId="0" fontId="7" fillId="0" borderId="51" xfId="0" applyFont="1" applyBorder="1" applyAlignment="1" applyProtection="1">
      <alignment vertical="center" wrapText="1" shrinkToFit="1"/>
      <protection locked="0"/>
    </xf>
    <xf numFmtId="0" fontId="7" fillId="0" borderId="33" xfId="0" applyFont="1" applyBorder="1" applyAlignment="1" applyProtection="1">
      <alignment vertical="center" wrapText="1" shrinkToFit="1"/>
      <protection locked="0"/>
    </xf>
    <xf numFmtId="0" fontId="7" fillId="0" borderId="73" xfId="0" applyFont="1" applyBorder="1" applyAlignment="1" applyProtection="1">
      <alignment vertical="center" wrapText="1" shrinkToFit="1"/>
      <protection locked="0"/>
    </xf>
    <xf numFmtId="0" fontId="7" fillId="2" borderId="27" xfId="0" applyFont="1" applyFill="1" applyBorder="1" applyAlignment="1">
      <alignment vertical="center" wrapText="1"/>
    </xf>
    <xf numFmtId="0" fontId="7" fillId="2" borderId="27" xfId="0" applyFont="1" applyFill="1" applyBorder="1" applyAlignment="1">
      <alignment vertical="center" wrapText="1" shrinkToFit="1"/>
    </xf>
    <xf numFmtId="0" fontId="24" fillId="3" borderId="6" xfId="0" applyFont="1" applyFill="1" applyBorder="1" applyAlignment="1">
      <alignment vertical="center" wrapText="1"/>
    </xf>
    <xf numFmtId="0" fontId="24" fillId="3" borderId="6" xfId="0" applyFont="1" applyFill="1" applyBorder="1" applyAlignment="1">
      <alignment vertical="center" wrapText="1" shrinkToFit="1"/>
    </xf>
    <xf numFmtId="0" fontId="28" fillId="9" borderId="1" xfId="2" applyFill="1" applyBorder="1" applyAlignment="1">
      <alignment vertical="top"/>
    </xf>
    <xf numFmtId="0" fontId="0" fillId="12" borderId="1" xfId="2" applyFont="1" applyFill="1" applyBorder="1" applyAlignment="1">
      <alignment vertical="top"/>
    </xf>
    <xf numFmtId="0" fontId="7" fillId="4" borderId="1" xfId="0" applyFont="1" applyFill="1" applyBorder="1" applyAlignment="1">
      <alignment horizontal="left" vertical="center" wrapText="1"/>
    </xf>
    <xf numFmtId="0" fontId="7" fillId="4" borderId="5" xfId="0" applyFont="1" applyFill="1" applyBorder="1" applyAlignment="1">
      <alignment horizontal="center" vertical="center" wrapText="1" shrinkToFit="1"/>
    </xf>
    <xf numFmtId="0" fontId="7" fillId="4" borderId="6" xfId="0" applyFont="1" applyFill="1" applyBorder="1" applyAlignment="1">
      <alignment horizontal="center" vertical="center" wrapText="1" shrinkToFit="1"/>
    </xf>
    <xf numFmtId="0" fontId="17" fillId="2" borderId="32" xfId="0" applyFont="1" applyFill="1" applyBorder="1" applyAlignment="1">
      <alignment horizontal="center" vertical="center"/>
    </xf>
    <xf numFmtId="0" fontId="17" fillId="2" borderId="31" xfId="0" applyFont="1" applyFill="1" applyBorder="1" applyAlignment="1">
      <alignment horizontal="center" vertical="center"/>
    </xf>
    <xf numFmtId="0" fontId="17" fillId="2" borderId="15" xfId="0" applyFont="1" applyFill="1" applyBorder="1" applyAlignment="1">
      <alignment horizontal="center" vertical="center"/>
    </xf>
    <xf numFmtId="0" fontId="16" fillId="2" borderId="52" xfId="0" applyFont="1" applyFill="1" applyBorder="1" applyAlignment="1">
      <alignment horizontal="center" vertical="center"/>
    </xf>
    <xf numFmtId="0" fontId="16" fillId="2" borderId="67" xfId="0" applyFont="1" applyFill="1" applyBorder="1" applyAlignment="1">
      <alignment horizontal="center" vertical="center"/>
    </xf>
    <xf numFmtId="49" fontId="7" fillId="0" borderId="7" xfId="0" applyNumberFormat="1" applyFont="1" applyBorder="1" applyAlignment="1" applyProtection="1">
      <alignment horizontal="center" vertical="center"/>
      <protection locked="0"/>
    </xf>
    <xf numFmtId="0" fontId="16" fillId="2" borderId="110" xfId="0" applyFont="1" applyFill="1" applyBorder="1" applyAlignment="1">
      <alignment horizontal="center" vertical="top" textRotation="255"/>
    </xf>
    <xf numFmtId="0" fontId="16" fillId="2" borderId="128" xfId="0" applyFont="1" applyFill="1" applyBorder="1" applyAlignment="1">
      <alignment horizontal="center" vertical="top" textRotation="255"/>
    </xf>
    <xf numFmtId="0" fontId="17" fillId="0" borderId="55" xfId="0" applyFont="1" applyBorder="1" applyAlignment="1" applyProtection="1">
      <alignment horizontal="center" vertical="center" shrinkToFit="1"/>
      <protection locked="0"/>
    </xf>
    <xf numFmtId="0" fontId="17" fillId="0" borderId="121" xfId="0" applyFont="1" applyBorder="1" applyAlignment="1" applyProtection="1">
      <alignment horizontal="center" vertical="center" shrinkToFit="1"/>
      <protection locked="0"/>
    </xf>
    <xf numFmtId="0" fontId="17" fillId="0" borderId="21" xfId="0" applyFont="1" applyBorder="1" applyAlignment="1" applyProtection="1">
      <alignment horizontal="center" vertical="center" shrinkToFit="1"/>
      <protection locked="0"/>
    </xf>
    <xf numFmtId="0" fontId="17" fillId="0" borderId="51" xfId="0" applyFont="1" applyBorder="1" applyAlignment="1" applyProtection="1">
      <alignment horizontal="center" vertical="center" shrinkToFit="1"/>
      <protection locked="0"/>
    </xf>
    <xf numFmtId="0" fontId="17" fillId="0" borderId="123" xfId="0" applyFont="1" applyBorder="1" applyAlignment="1" applyProtection="1">
      <alignment horizontal="center" vertical="center" shrinkToFit="1"/>
      <protection locked="0"/>
    </xf>
    <xf numFmtId="0" fontId="17" fillId="0" borderId="22" xfId="0" applyFont="1" applyBorder="1" applyAlignment="1" applyProtection="1">
      <alignment horizontal="center" vertical="center" shrinkToFit="1"/>
      <protection locked="0"/>
    </xf>
    <xf numFmtId="0" fontId="17" fillId="0" borderId="33" xfId="0" applyFont="1" applyBorder="1" applyAlignment="1" applyProtection="1">
      <alignment horizontal="center" vertical="center" shrinkToFit="1"/>
      <protection locked="0"/>
    </xf>
    <xf numFmtId="0" fontId="17" fillId="0" borderId="122" xfId="0" applyFont="1" applyBorder="1" applyAlignment="1" applyProtection="1">
      <alignment horizontal="center" vertical="center" shrinkToFit="1"/>
      <protection locked="0"/>
    </xf>
    <xf numFmtId="0" fontId="22" fillId="2" borderId="33" xfId="0" applyFont="1" applyFill="1" applyBorder="1" applyAlignment="1">
      <alignment horizontal="right" vertical="center"/>
    </xf>
    <xf numFmtId="0" fontId="22" fillId="2" borderId="15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154" xfId="0" applyFont="1" applyFill="1" applyBorder="1" applyAlignment="1">
      <alignment horizontal="center" vertical="center" wrapText="1"/>
    </xf>
    <xf numFmtId="0" fontId="17" fillId="2" borderId="107" xfId="0" applyFont="1" applyFill="1" applyBorder="1" applyAlignment="1">
      <alignment horizontal="center" vertical="center" wrapText="1"/>
    </xf>
    <xf numFmtId="0" fontId="17" fillId="2" borderId="157" xfId="0" applyFont="1" applyFill="1" applyBorder="1" applyAlignment="1">
      <alignment horizontal="center" vertical="center"/>
    </xf>
    <xf numFmtId="0" fontId="17" fillId="2" borderId="161" xfId="0" applyFont="1" applyFill="1" applyBorder="1" applyAlignment="1">
      <alignment horizontal="center" vertical="center" wrapText="1"/>
    </xf>
    <xf numFmtId="180" fontId="42" fillId="0" borderId="0" xfId="0" applyNumberFormat="1" applyFont="1" applyAlignment="1">
      <alignment horizontal="center" vertical="center"/>
    </xf>
    <xf numFmtId="180" fontId="27" fillId="0" borderId="5" xfId="0" applyNumberFormat="1" applyFont="1" applyBorder="1" applyAlignment="1">
      <alignment horizontal="center" vertical="center"/>
    </xf>
    <xf numFmtId="180" fontId="27" fillId="0" borderId="92" xfId="0" applyNumberFormat="1" applyFont="1" applyBorder="1" applyAlignment="1">
      <alignment horizontal="center" vertical="center"/>
    </xf>
    <xf numFmtId="180" fontId="10" fillId="0" borderId="0" xfId="0" applyNumberFormat="1" applyFont="1" applyAlignment="1">
      <alignment horizontal="center" vertical="center"/>
    </xf>
    <xf numFmtId="0" fontId="27" fillId="0" borderId="0" xfId="0" applyFont="1" applyAlignment="1">
      <alignment horizontal="center" vertical="center" wrapText="1"/>
    </xf>
    <xf numFmtId="180" fontId="43" fillId="0" borderId="0" xfId="0" applyNumberFormat="1" applyFont="1" applyAlignment="1">
      <alignment horizontal="center" vertical="center"/>
    </xf>
    <xf numFmtId="180" fontId="27" fillId="0" borderId="0" xfId="0" applyNumberFormat="1" applyFont="1" applyAlignment="1">
      <alignment horizontal="center" vertical="center"/>
    </xf>
    <xf numFmtId="38" fontId="17" fillId="4" borderId="108" xfId="1" applyFont="1" applyFill="1" applyBorder="1" applyAlignment="1">
      <alignment horizontal="right" vertical="center"/>
    </xf>
    <xf numFmtId="193" fontId="18" fillId="4" borderId="108" xfId="8" applyNumberFormat="1" applyFont="1" applyFill="1" applyBorder="1" applyAlignment="1">
      <alignment horizontal="center" vertical="center"/>
    </xf>
    <xf numFmtId="38" fontId="17" fillId="4" borderId="19" xfId="1" applyFont="1" applyFill="1" applyBorder="1" applyAlignment="1">
      <alignment horizontal="right" vertical="center"/>
    </xf>
    <xf numFmtId="193" fontId="18" fillId="4" borderId="19" xfId="8" applyNumberFormat="1" applyFont="1" applyFill="1" applyBorder="1" applyAlignment="1">
      <alignment horizontal="center" vertical="center"/>
    </xf>
    <xf numFmtId="38" fontId="17" fillId="4" borderId="38" xfId="1" applyFont="1" applyFill="1" applyBorder="1" applyAlignment="1">
      <alignment horizontal="right" vertical="center"/>
    </xf>
    <xf numFmtId="193" fontId="18" fillId="4" borderId="38" xfId="8" applyNumberFormat="1" applyFont="1" applyFill="1" applyBorder="1" applyAlignment="1">
      <alignment horizontal="center" vertical="center"/>
    </xf>
    <xf numFmtId="38" fontId="17" fillId="4" borderId="139" xfId="1" applyFont="1" applyFill="1" applyBorder="1" applyAlignment="1">
      <alignment horizontal="right" vertical="center"/>
    </xf>
    <xf numFmtId="0" fontId="18" fillId="4" borderId="66" xfId="0" applyFont="1" applyFill="1" applyBorder="1" applyAlignment="1">
      <alignment horizontal="center" vertical="center"/>
    </xf>
    <xf numFmtId="181" fontId="17" fillId="0" borderId="49" xfId="0" applyNumberFormat="1" applyFont="1" applyBorder="1" applyAlignment="1" applyProtection="1">
      <alignment horizontal="center" vertical="center" shrinkToFit="1"/>
      <protection locked="0"/>
    </xf>
    <xf numFmtId="181" fontId="17" fillId="0" borderId="56" xfId="0" applyNumberFormat="1" applyFont="1" applyBorder="1" applyAlignment="1" applyProtection="1">
      <alignment horizontal="center" vertical="center" shrinkToFit="1"/>
      <protection locked="0"/>
    </xf>
    <xf numFmtId="49" fontId="17" fillId="0" borderId="48" xfId="0" applyNumberFormat="1" applyFont="1" applyBorder="1" applyAlignment="1" applyProtection="1">
      <alignment horizontal="center" vertical="center" shrinkToFit="1"/>
      <protection locked="0"/>
    </xf>
    <xf numFmtId="181" fontId="17" fillId="0" borderId="58" xfId="0" applyNumberFormat="1" applyFont="1" applyBorder="1" applyAlignment="1" applyProtection="1">
      <alignment horizontal="center" vertical="center" shrinkToFit="1"/>
      <protection locked="0"/>
    </xf>
    <xf numFmtId="49" fontId="17" fillId="0" borderId="50" xfId="0" applyNumberFormat="1" applyFont="1" applyBorder="1" applyAlignment="1" applyProtection="1">
      <alignment horizontal="center" vertical="center" shrinkToFit="1"/>
      <protection locked="0"/>
    </xf>
    <xf numFmtId="0" fontId="16" fillId="2" borderId="110" xfId="0" applyFont="1" applyFill="1" applyBorder="1" applyAlignment="1">
      <alignment vertical="top" textRotation="255"/>
    </xf>
    <xf numFmtId="0" fontId="16" fillId="2" borderId="109" xfId="0" applyFont="1" applyFill="1" applyBorder="1" applyAlignment="1">
      <alignment vertical="top" textRotation="255"/>
    </xf>
    <xf numFmtId="183" fontId="7" fillId="0" borderId="125" xfId="0" applyNumberFormat="1" applyFont="1" applyBorder="1" applyAlignment="1">
      <alignment horizontal="left" vertical="center"/>
    </xf>
    <xf numFmtId="49" fontId="7" fillId="2" borderId="1" xfId="0" applyNumberFormat="1" applyFont="1" applyFill="1" applyBorder="1" applyAlignment="1">
      <alignment horizontal="center" vertical="center"/>
    </xf>
    <xf numFmtId="14" fontId="17" fillId="0" borderId="55" xfId="0" applyNumberFormat="1" applyFont="1" applyBorder="1" applyAlignment="1" applyProtection="1">
      <alignment horizontal="center" vertical="center" shrinkToFit="1"/>
      <protection locked="0"/>
    </xf>
    <xf numFmtId="14" fontId="17" fillId="0" borderId="49" xfId="0" applyNumberFormat="1" applyFont="1" applyBorder="1" applyAlignment="1" applyProtection="1">
      <alignment horizontal="center" vertical="center" shrinkToFit="1"/>
      <protection locked="0"/>
    </xf>
    <xf numFmtId="183" fontId="17" fillId="0" borderId="49" xfId="0" applyNumberFormat="1" applyFont="1" applyBorder="1" applyAlignment="1" applyProtection="1">
      <alignment vertical="center" shrinkToFit="1"/>
      <protection locked="0"/>
    </xf>
    <xf numFmtId="181" fontId="17" fillId="2" borderId="33" xfId="0" applyNumberFormat="1" applyFont="1" applyFill="1" applyBorder="1" applyAlignment="1">
      <alignment horizontal="center" vertical="center" shrinkToFit="1"/>
    </xf>
    <xf numFmtId="182" fontId="17" fillId="4" borderId="33" xfId="0" applyNumberFormat="1" applyFont="1" applyFill="1" applyBorder="1" applyAlignment="1" applyProtection="1">
      <alignment horizontal="center" vertical="center" shrinkToFit="1"/>
      <protection locked="0"/>
    </xf>
    <xf numFmtId="184" fontId="17" fillId="4" borderId="32" xfId="0" applyNumberFormat="1" applyFont="1" applyFill="1" applyBorder="1" applyAlignment="1" applyProtection="1">
      <alignment horizontal="center" vertical="center" shrinkToFit="1"/>
      <protection locked="0"/>
    </xf>
    <xf numFmtId="184" fontId="53" fillId="2" borderId="32" xfId="0" applyNumberFormat="1" applyFont="1" applyFill="1" applyBorder="1" applyAlignment="1">
      <alignment horizontal="center" vertical="center"/>
    </xf>
    <xf numFmtId="181" fontId="16" fillId="2" borderId="17" xfId="0" applyNumberFormat="1" applyFont="1" applyFill="1" applyBorder="1" applyAlignment="1">
      <alignment horizontal="center" vertical="center" shrinkToFit="1"/>
    </xf>
    <xf numFmtId="0" fontId="7" fillId="0" borderId="136" xfId="0" applyFont="1" applyBorder="1" applyAlignment="1" applyProtection="1">
      <alignment vertical="top"/>
      <protection locked="0"/>
    </xf>
    <xf numFmtId="0" fontId="7" fillId="0" borderId="137" xfId="0" applyFont="1" applyBorder="1" applyAlignment="1" applyProtection="1">
      <alignment vertical="top"/>
      <protection locked="0"/>
    </xf>
    <xf numFmtId="0" fontId="7" fillId="0" borderId="138" xfId="0" applyFont="1" applyBorder="1" applyAlignment="1" applyProtection="1">
      <alignment vertical="top"/>
      <protection locked="0"/>
    </xf>
    <xf numFmtId="0" fontId="7" fillId="0" borderId="128" xfId="0" applyFont="1" applyBorder="1" applyAlignment="1" applyProtection="1">
      <alignment vertical="top"/>
      <protection locked="0"/>
    </xf>
    <xf numFmtId="0" fontId="7" fillId="0" borderId="0" xfId="0" applyFont="1" applyAlignment="1" applyProtection="1">
      <alignment vertical="top"/>
      <protection locked="0"/>
    </xf>
    <xf numFmtId="0" fontId="7" fillId="0" borderId="113" xfId="0" applyFont="1" applyBorder="1" applyAlignment="1" applyProtection="1">
      <alignment vertical="top"/>
      <protection locked="0"/>
    </xf>
    <xf numFmtId="0" fontId="7" fillId="0" borderId="130" xfId="0" applyFont="1" applyBorder="1" applyAlignment="1" applyProtection="1">
      <alignment vertical="top"/>
      <protection locked="0"/>
    </xf>
    <xf numFmtId="0" fontId="7" fillId="0" borderId="131" xfId="0" applyFont="1" applyBorder="1" applyAlignment="1" applyProtection="1">
      <alignment vertical="top"/>
      <protection locked="0"/>
    </xf>
    <xf numFmtId="0" fontId="7" fillId="0" borderId="132" xfId="0" applyFont="1" applyBorder="1" applyAlignment="1" applyProtection="1">
      <alignment vertical="top"/>
      <protection locked="0"/>
    </xf>
    <xf numFmtId="38" fontId="27" fillId="0" borderId="69" xfId="0" applyNumberFormat="1" applyFont="1" applyBorder="1" applyAlignment="1" applyProtection="1">
      <alignment horizontal="right" vertical="center"/>
      <protection locked="0"/>
    </xf>
    <xf numFmtId="38" fontId="27" fillId="0" borderId="71" xfId="0" applyNumberFormat="1" applyFont="1" applyBorder="1" applyAlignment="1" applyProtection="1">
      <alignment horizontal="right" vertical="center"/>
      <protection locked="0"/>
    </xf>
    <xf numFmtId="38" fontId="27" fillId="0" borderId="71" xfId="3" applyFont="1" applyFill="1" applyBorder="1" applyAlignment="1" applyProtection="1">
      <alignment horizontal="right" vertical="center"/>
      <protection locked="0"/>
    </xf>
    <xf numFmtId="38" fontId="27" fillId="0" borderId="77" xfId="3" applyFont="1" applyFill="1" applyBorder="1" applyAlignment="1" applyProtection="1">
      <alignment horizontal="right" vertical="center"/>
      <protection locked="0"/>
    </xf>
    <xf numFmtId="49" fontId="7" fillId="0" borderId="6" xfId="0" applyNumberFormat="1" applyFont="1" applyBorder="1" applyAlignment="1" applyProtection="1">
      <alignment horizontal="center" vertical="center"/>
      <protection locked="0"/>
    </xf>
    <xf numFmtId="180" fontId="10" fillId="2" borderId="5" xfId="0" applyNumberFormat="1" applyFont="1" applyFill="1" applyBorder="1" applyAlignment="1">
      <alignment horizontal="center" vertical="center" wrapText="1"/>
    </xf>
    <xf numFmtId="190" fontId="27" fillId="0" borderId="77" xfId="0" applyNumberFormat="1" applyFont="1" applyBorder="1" applyAlignment="1" applyProtection="1">
      <alignment horizontal="center" vertical="center"/>
      <protection locked="0"/>
    </xf>
    <xf numFmtId="190" fontId="27" fillId="4" borderId="75" xfId="3" applyNumberFormat="1" applyFont="1" applyFill="1" applyBorder="1" applyAlignment="1" applyProtection="1">
      <alignment horizontal="center" vertical="center"/>
    </xf>
    <xf numFmtId="191" fontId="27" fillId="0" borderId="79" xfId="0" applyNumberFormat="1" applyFont="1" applyBorder="1" applyAlignment="1" applyProtection="1">
      <alignment horizontal="center" vertical="center" shrinkToFit="1"/>
      <protection locked="0"/>
    </xf>
    <xf numFmtId="187" fontId="27" fillId="0" borderId="62" xfId="3" applyNumberFormat="1" applyFont="1" applyFill="1" applyBorder="1" applyAlignment="1" applyProtection="1">
      <alignment horizontal="right" vertical="center"/>
      <protection locked="0"/>
    </xf>
    <xf numFmtId="38" fontId="27" fillId="2" borderId="62" xfId="3" applyFont="1" applyFill="1" applyBorder="1" applyAlignment="1" applyProtection="1">
      <alignment horizontal="center" vertical="center"/>
    </xf>
    <xf numFmtId="187" fontId="27" fillId="4" borderId="81" xfId="3" applyNumberFormat="1" applyFont="1" applyFill="1" applyBorder="1" applyAlignment="1" applyProtection="1">
      <alignment horizontal="right" vertical="center"/>
    </xf>
    <xf numFmtId="187" fontId="27" fillId="3" borderId="74" xfId="3" applyNumberFormat="1" applyFont="1" applyFill="1" applyBorder="1" applyAlignment="1" applyProtection="1">
      <alignment horizontal="center" vertical="center"/>
    </xf>
    <xf numFmtId="38" fontId="18" fillId="0" borderId="33" xfId="3" applyFont="1" applyBorder="1" applyAlignment="1" applyProtection="1">
      <alignment horizontal="right" vertical="center"/>
      <protection locked="0"/>
    </xf>
    <xf numFmtId="38" fontId="18" fillId="3" borderId="74" xfId="5" applyFont="1" applyFill="1" applyBorder="1" applyAlignment="1" applyProtection="1">
      <alignment horizontal="center" vertical="center"/>
    </xf>
    <xf numFmtId="0" fontId="18" fillId="2" borderId="54" xfId="4" applyFont="1" applyFill="1" applyBorder="1" applyAlignment="1">
      <alignment vertical="center"/>
    </xf>
    <xf numFmtId="38" fontId="18" fillId="2" borderId="78" xfId="5" applyFont="1" applyFill="1" applyBorder="1" applyAlignment="1" applyProtection="1">
      <alignment horizontal="center" vertical="center"/>
    </xf>
    <xf numFmtId="0" fontId="58" fillId="13" borderId="2" xfId="0" applyFont="1" applyFill="1" applyBorder="1" applyAlignment="1">
      <alignment vertical="center"/>
    </xf>
    <xf numFmtId="0" fontId="59" fillId="5" borderId="2" xfId="0" applyFont="1" applyFill="1" applyBorder="1" applyAlignment="1">
      <alignment vertical="center"/>
    </xf>
    <xf numFmtId="0" fontId="59" fillId="5" borderId="4" xfId="0" applyFont="1" applyFill="1" applyBorder="1" applyAlignment="1">
      <alignment horizontal="center" vertical="center"/>
    </xf>
    <xf numFmtId="0" fontId="7" fillId="0" borderId="27" xfId="0" applyFont="1" applyBorder="1" applyAlignment="1">
      <alignment vertical="center"/>
    </xf>
    <xf numFmtId="0" fontId="17" fillId="0" borderId="113" xfId="0" applyFont="1" applyBorder="1" applyAlignment="1">
      <alignment vertical="center"/>
    </xf>
    <xf numFmtId="0" fontId="27" fillId="2" borderId="73" xfId="0" applyFont="1" applyFill="1" applyBorder="1" applyAlignment="1">
      <alignment horizontal="center" vertical="center"/>
    </xf>
    <xf numFmtId="0" fontId="22" fillId="2" borderId="0" xfId="0" applyFont="1" applyFill="1" applyAlignment="1">
      <alignment vertical="center"/>
    </xf>
    <xf numFmtId="191" fontId="18" fillId="8" borderId="23" xfId="4" applyNumberFormat="1" applyFont="1" applyFill="1" applyBorder="1" applyAlignment="1" applyProtection="1">
      <alignment horizontal="center" vertical="center"/>
      <protection locked="0"/>
    </xf>
    <xf numFmtId="191" fontId="18" fillId="8" borderId="72" xfId="4" applyNumberFormat="1" applyFont="1" applyFill="1" applyBorder="1" applyAlignment="1" applyProtection="1">
      <alignment horizontal="center" vertical="center"/>
      <protection locked="0"/>
    </xf>
    <xf numFmtId="192" fontId="27" fillId="8" borderId="37" xfId="3" applyNumberFormat="1" applyFont="1" applyFill="1" applyBorder="1" applyAlignment="1" applyProtection="1">
      <alignment horizontal="center" vertical="center"/>
      <protection locked="0"/>
    </xf>
    <xf numFmtId="192" fontId="18" fillId="0" borderId="37" xfId="3" applyNumberFormat="1" applyFont="1" applyBorder="1" applyAlignment="1" applyProtection="1">
      <alignment horizontal="center" vertical="center"/>
      <protection locked="0"/>
    </xf>
    <xf numFmtId="192" fontId="18" fillId="0" borderId="81" xfId="3" applyNumberFormat="1" applyFont="1" applyBorder="1" applyAlignment="1" applyProtection="1">
      <alignment horizontal="center" vertical="center"/>
      <protection locked="0"/>
    </xf>
    <xf numFmtId="0" fontId="7" fillId="0" borderId="17" xfId="0" applyFont="1" applyBorder="1" applyAlignment="1" applyProtection="1">
      <alignment vertical="center" wrapText="1"/>
      <protection locked="0"/>
    </xf>
    <xf numFmtId="0" fontId="7" fillId="0" borderId="21" xfId="0" applyFont="1" applyBorder="1" applyAlignment="1" applyProtection="1">
      <alignment vertical="center" wrapText="1"/>
      <protection locked="0"/>
    </xf>
    <xf numFmtId="0" fontId="7" fillId="0" borderId="22" xfId="0" applyFont="1" applyBorder="1" applyAlignment="1" applyProtection="1">
      <alignment vertical="center" wrapText="1"/>
      <protection locked="0"/>
    </xf>
    <xf numFmtId="0" fontId="22" fillId="0" borderId="133" xfId="0" applyFont="1" applyBorder="1" applyAlignment="1">
      <alignment vertical="center"/>
    </xf>
    <xf numFmtId="180" fontId="27" fillId="0" borderId="67" xfId="0" applyNumberFormat="1" applyFont="1" applyBorder="1" applyAlignment="1">
      <alignment horizontal="center" vertical="center"/>
    </xf>
    <xf numFmtId="180" fontId="27" fillId="0" borderId="171" xfId="0" applyNumberFormat="1" applyFont="1" applyBorder="1" applyAlignment="1">
      <alignment horizontal="center" vertical="center"/>
    </xf>
    <xf numFmtId="182" fontId="18" fillId="4" borderId="74" xfId="3" applyNumberFormat="1" applyFont="1" applyFill="1" applyBorder="1" applyAlignment="1" applyProtection="1">
      <alignment vertical="center"/>
      <protection locked="0"/>
    </xf>
    <xf numFmtId="182" fontId="18" fillId="0" borderId="74" xfId="3" applyNumberFormat="1" applyFont="1" applyFill="1" applyBorder="1" applyAlignment="1" applyProtection="1">
      <alignment vertical="center"/>
      <protection locked="0"/>
    </xf>
    <xf numFmtId="192" fontId="27" fillId="8" borderId="81" xfId="3" applyNumberFormat="1" applyFont="1" applyFill="1" applyBorder="1" applyAlignment="1" applyProtection="1">
      <alignment horizontal="center" vertical="center"/>
      <protection locked="0"/>
    </xf>
    <xf numFmtId="187" fontId="27" fillId="3" borderId="47" xfId="3" applyNumberFormat="1" applyFont="1" applyFill="1" applyBorder="1" applyAlignment="1" applyProtection="1">
      <alignment horizontal="center" vertical="center"/>
    </xf>
    <xf numFmtId="38" fontId="18" fillId="3" borderId="49" xfId="3" applyFont="1" applyFill="1" applyBorder="1" applyAlignment="1" applyProtection="1">
      <alignment horizontal="center" vertical="center"/>
    </xf>
    <xf numFmtId="0" fontId="13" fillId="0" borderId="0" xfId="0" applyFont="1" applyAlignment="1">
      <alignment horizontal="center" vertical="top" wrapText="1"/>
    </xf>
    <xf numFmtId="49" fontId="7" fillId="0" borderId="0" xfId="0" applyNumberFormat="1" applyFont="1" applyAlignment="1" applyProtection="1">
      <alignment horizontal="right" vertical="center"/>
      <protection locked="0"/>
    </xf>
    <xf numFmtId="0" fontId="12" fillId="0" borderId="0" xfId="0" applyFont="1" applyAlignment="1">
      <alignment vertical="center" wrapText="1"/>
    </xf>
    <xf numFmtId="188" fontId="17" fillId="4" borderId="172" xfId="8" applyNumberFormat="1" applyFont="1" applyFill="1" applyBorder="1" applyAlignment="1">
      <alignment horizontal="right" vertical="center"/>
    </xf>
    <xf numFmtId="0" fontId="17" fillId="0" borderId="0" xfId="0" applyFont="1" applyAlignment="1">
      <alignment vertical="center" wrapText="1"/>
    </xf>
    <xf numFmtId="0" fontId="22" fillId="0" borderId="0" xfId="0" applyFont="1" applyAlignment="1">
      <alignment vertical="top" wrapText="1"/>
    </xf>
    <xf numFmtId="0" fontId="53" fillId="0" borderId="0" xfId="0" applyFont="1" applyAlignment="1">
      <alignment vertical="center" wrapText="1"/>
    </xf>
    <xf numFmtId="0" fontId="22" fillId="0" borderId="0" xfId="0" applyFont="1" applyAlignment="1">
      <alignment vertical="center" wrapText="1"/>
    </xf>
    <xf numFmtId="0" fontId="22" fillId="0" borderId="128" xfId="0" applyFont="1" applyBorder="1" applyAlignment="1">
      <alignment vertical="center"/>
    </xf>
    <xf numFmtId="0" fontId="17" fillId="0" borderId="0" xfId="0" applyFont="1" applyAlignment="1">
      <alignment horizontal="left" vertical="top" wrapText="1"/>
    </xf>
    <xf numFmtId="0" fontId="17" fillId="0" borderId="128" xfId="0" applyFont="1" applyBorder="1" applyAlignment="1">
      <alignment vertical="top" wrapText="1"/>
    </xf>
    <xf numFmtId="0" fontId="27" fillId="0" borderId="2" xfId="0" applyFont="1" applyBorder="1" applyAlignment="1">
      <alignment vertical="top" wrapText="1"/>
    </xf>
    <xf numFmtId="0" fontId="18" fillId="0" borderId="2" xfId="0" applyFont="1" applyBorder="1" applyAlignment="1">
      <alignment vertical="top" wrapText="1"/>
    </xf>
    <xf numFmtId="0" fontId="25" fillId="0" borderId="0" xfId="0" applyFont="1" applyAlignment="1">
      <alignment vertical="center"/>
    </xf>
    <xf numFmtId="0" fontId="10" fillId="0" borderId="0" xfId="19" applyFont="1">
      <alignment vertical="center"/>
    </xf>
    <xf numFmtId="0" fontId="12" fillId="0" borderId="0" xfId="19" applyFont="1" applyAlignment="1">
      <alignment horizontal="center" vertical="center"/>
    </xf>
    <xf numFmtId="0" fontId="44" fillId="0" borderId="0" xfId="19" applyFont="1" applyAlignment="1">
      <alignment vertical="top"/>
    </xf>
    <xf numFmtId="0" fontId="14" fillId="0" borderId="0" xfId="19" applyFont="1" applyAlignment="1">
      <alignment horizontal="center" vertical="center"/>
    </xf>
    <xf numFmtId="0" fontId="62" fillId="0" borderId="0" xfId="19" applyFont="1">
      <alignment vertical="center"/>
    </xf>
    <xf numFmtId="0" fontId="27" fillId="0" borderId="0" xfId="20" applyFont="1">
      <alignment vertical="center"/>
    </xf>
    <xf numFmtId="0" fontId="27" fillId="0" borderId="0" xfId="19" applyFont="1">
      <alignment vertical="center"/>
    </xf>
    <xf numFmtId="0" fontId="27" fillId="0" borderId="0" xfId="19" applyFont="1" applyAlignment="1">
      <alignment horizontal="right" vertical="center"/>
    </xf>
    <xf numFmtId="0" fontId="48" fillId="0" borderId="0" xfId="20" applyFont="1">
      <alignment vertical="center"/>
    </xf>
    <xf numFmtId="0" fontId="27" fillId="0" borderId="0" xfId="19" applyFont="1" applyAlignment="1">
      <alignment horizontal="center" vertical="center"/>
    </xf>
    <xf numFmtId="0" fontId="27" fillId="0" borderId="0" xfId="20" applyFont="1" applyAlignment="1">
      <alignment horizontal="center" vertical="center"/>
    </xf>
    <xf numFmtId="0" fontId="40" fillId="0" borderId="0" xfId="20" applyFont="1">
      <alignment vertical="center"/>
    </xf>
    <xf numFmtId="0" fontId="27" fillId="0" borderId="0" xfId="19" applyFont="1" applyAlignment="1">
      <alignment vertical="center" wrapText="1"/>
    </xf>
    <xf numFmtId="0" fontId="10" fillId="0" borderId="0" xfId="20" applyFont="1">
      <alignment vertical="center"/>
    </xf>
    <xf numFmtId="0" fontId="12" fillId="0" borderId="0" xfId="20" applyFont="1" applyAlignment="1">
      <alignment horizontal="center" vertical="center"/>
    </xf>
    <xf numFmtId="0" fontId="44" fillId="0" borderId="0" xfId="20" applyFont="1" applyAlignment="1">
      <alignment vertical="top"/>
    </xf>
    <xf numFmtId="0" fontId="14" fillId="0" borderId="0" xfId="20" applyFont="1" applyAlignment="1">
      <alignment horizontal="center" vertical="center"/>
    </xf>
    <xf numFmtId="0" fontId="27" fillId="0" borderId="0" xfId="20" applyFont="1" applyAlignment="1">
      <alignment horizontal="right" vertical="center"/>
    </xf>
    <xf numFmtId="0" fontId="27" fillId="0" borderId="0" xfId="20" applyFont="1" applyAlignment="1">
      <alignment vertical="center" wrapText="1"/>
    </xf>
    <xf numFmtId="195" fontId="17" fillId="0" borderId="49" xfId="0" applyNumberFormat="1" applyFont="1" applyBorder="1" applyAlignment="1" applyProtection="1">
      <alignment horizontal="center" vertical="center" shrinkToFit="1"/>
      <protection locked="0"/>
    </xf>
    <xf numFmtId="195" fontId="17" fillId="0" borderId="51" xfId="0" applyNumberFormat="1" applyFont="1" applyBorder="1" applyAlignment="1" applyProtection="1">
      <alignment horizontal="center" vertical="center" shrinkToFit="1"/>
      <protection locked="0"/>
    </xf>
    <xf numFmtId="49" fontId="17" fillId="0" borderId="31" xfId="0" applyNumberFormat="1" applyFont="1" applyBorder="1" applyAlignment="1" applyProtection="1">
      <alignment vertical="center" shrinkToFit="1"/>
      <protection locked="0"/>
    </xf>
    <xf numFmtId="49" fontId="17" fillId="0" borderId="50" xfId="0" applyNumberFormat="1" applyFont="1" applyBorder="1" applyAlignment="1" applyProtection="1">
      <alignment vertical="center" shrinkToFit="1"/>
      <protection locked="0"/>
    </xf>
    <xf numFmtId="0" fontId="63" fillId="5" borderId="1" xfId="0" applyFont="1" applyFill="1" applyBorder="1" applyAlignment="1">
      <alignment horizontal="left" vertical="center" shrinkToFit="1"/>
    </xf>
    <xf numFmtId="0" fontId="23" fillId="0" borderId="0" xfId="0" applyFont="1" applyAlignment="1">
      <alignment vertical="center" wrapText="1"/>
    </xf>
    <xf numFmtId="0" fontId="26" fillId="2" borderId="22" xfId="0" applyFont="1" applyFill="1" applyBorder="1" applyAlignment="1">
      <alignment horizontal="center" vertical="center"/>
    </xf>
    <xf numFmtId="181" fontId="17" fillId="0" borderId="17" xfId="0" applyNumberFormat="1" applyFont="1" applyBorder="1" applyAlignment="1">
      <alignment horizontal="center" vertical="center" shrinkToFit="1"/>
    </xf>
    <xf numFmtId="181" fontId="17" fillId="0" borderId="50" xfId="0" applyNumberFormat="1" applyFont="1" applyBorder="1" applyAlignment="1">
      <alignment horizontal="center" vertical="center" shrinkToFit="1"/>
    </xf>
    <xf numFmtId="0" fontId="16" fillId="2" borderId="54" xfId="0" applyFont="1" applyFill="1" applyBorder="1" applyAlignment="1">
      <alignment horizontal="center" vertical="center"/>
    </xf>
    <xf numFmtId="181" fontId="17" fillId="4" borderId="49" xfId="0" applyNumberFormat="1" applyFont="1" applyFill="1" applyBorder="1" applyAlignment="1">
      <alignment horizontal="center" vertical="center" shrinkToFit="1"/>
    </xf>
    <xf numFmtId="181" fontId="17" fillId="4" borderId="51" xfId="0" applyNumberFormat="1" applyFont="1" applyFill="1" applyBorder="1" applyAlignment="1">
      <alignment horizontal="center" vertical="center" shrinkToFit="1"/>
    </xf>
    <xf numFmtId="14" fontId="17" fillId="4" borderId="80" xfId="0" applyNumberFormat="1" applyFont="1" applyFill="1" applyBorder="1" applyAlignment="1">
      <alignment horizontal="center" vertical="center" shrinkToFit="1"/>
    </xf>
    <xf numFmtId="0" fontId="16" fillId="2" borderId="53" xfId="0" applyFont="1" applyFill="1" applyBorder="1" applyAlignment="1">
      <alignment horizontal="center" vertical="center"/>
    </xf>
    <xf numFmtId="14" fontId="17" fillId="0" borderId="56" xfId="0" applyNumberFormat="1" applyFont="1" applyBorder="1" applyAlignment="1" applyProtection="1">
      <alignment horizontal="center" vertical="center" shrinkToFit="1"/>
      <protection locked="0"/>
    </xf>
    <xf numFmtId="14" fontId="17" fillId="0" borderId="51" xfId="0" applyNumberFormat="1" applyFont="1" applyBorder="1" applyAlignment="1" applyProtection="1">
      <alignment horizontal="center" vertical="center" shrinkToFit="1"/>
      <protection locked="0"/>
    </xf>
    <xf numFmtId="196" fontId="27" fillId="4" borderId="74" xfId="0" applyNumberFormat="1" applyFont="1" applyFill="1" applyBorder="1" applyAlignment="1" applyProtection="1">
      <alignment horizontal="center" vertical="center"/>
      <protection locked="0"/>
    </xf>
    <xf numFmtId="49" fontId="17" fillId="0" borderId="49" xfId="0" applyNumberFormat="1" applyFont="1" applyBorder="1" applyAlignment="1" applyProtection="1">
      <alignment horizontal="left" vertical="center" shrinkToFit="1"/>
      <protection locked="0"/>
    </xf>
    <xf numFmtId="0" fontId="7" fillId="0" borderId="0" xfId="0" applyFont="1" applyAlignment="1">
      <alignment horizontal="left" vertical="center" wrapText="1"/>
    </xf>
    <xf numFmtId="0" fontId="7" fillId="2" borderId="64" xfId="0" applyFont="1" applyFill="1" applyBorder="1" applyAlignment="1">
      <alignment vertical="center"/>
    </xf>
    <xf numFmtId="178" fontId="7" fillId="4" borderId="64" xfId="0" applyNumberFormat="1" applyFont="1" applyFill="1" applyBorder="1" applyAlignment="1" applyProtection="1">
      <alignment horizontal="center" vertical="center" shrinkToFit="1"/>
      <protection locked="0"/>
    </xf>
    <xf numFmtId="179" fontId="26" fillId="3" borderId="195" xfId="0" applyNumberFormat="1" applyFont="1" applyFill="1" applyBorder="1" applyAlignment="1">
      <alignment horizontal="center" vertical="center"/>
    </xf>
    <xf numFmtId="179" fontId="26" fillId="3" borderId="199" xfId="0" applyNumberFormat="1" applyFont="1" applyFill="1" applyBorder="1" applyAlignment="1">
      <alignment horizontal="center" vertical="center"/>
    </xf>
    <xf numFmtId="179" fontId="26" fillId="3" borderId="194" xfId="0" applyNumberFormat="1" applyFont="1" applyFill="1" applyBorder="1" applyAlignment="1">
      <alignment horizontal="center" vertical="center"/>
    </xf>
    <xf numFmtId="38" fontId="17" fillId="4" borderId="200" xfId="1" applyFont="1" applyFill="1" applyBorder="1" applyAlignment="1">
      <alignment horizontal="right" vertical="center"/>
    </xf>
    <xf numFmtId="38" fontId="17" fillId="4" borderId="195" xfId="1" applyFont="1" applyFill="1" applyBorder="1" applyAlignment="1">
      <alignment horizontal="right" vertical="center"/>
    </xf>
    <xf numFmtId="38" fontId="50" fillId="4" borderId="201" xfId="1" applyFont="1" applyFill="1" applyBorder="1" applyAlignment="1">
      <alignment horizontal="right" vertical="center"/>
    </xf>
    <xf numFmtId="38" fontId="17" fillId="8" borderId="201" xfId="1" applyFont="1" applyFill="1" applyBorder="1" applyAlignment="1">
      <alignment horizontal="right" vertical="center"/>
    </xf>
    <xf numFmtId="38" fontId="17" fillId="4" borderId="199" xfId="1" applyFont="1" applyFill="1" applyBorder="1" applyAlignment="1">
      <alignment horizontal="right" vertical="center"/>
    </xf>
    <xf numFmtId="38" fontId="17" fillId="4" borderId="66" xfId="1" applyFont="1" applyFill="1" applyBorder="1" applyAlignment="1">
      <alignment horizontal="right" vertical="center"/>
    </xf>
    <xf numFmtId="194" fontId="17" fillId="4" borderId="204" xfId="1" applyNumberFormat="1" applyFont="1" applyFill="1" applyBorder="1" applyAlignment="1">
      <alignment horizontal="right" vertical="center"/>
    </xf>
    <xf numFmtId="0" fontId="18" fillId="4" borderId="205" xfId="0" applyFont="1" applyFill="1" applyBorder="1" applyAlignment="1">
      <alignment horizontal="center" vertical="center"/>
    </xf>
    <xf numFmtId="0" fontId="64" fillId="2" borderId="2" xfId="0" applyFont="1" applyFill="1" applyBorder="1" applyAlignment="1">
      <alignment horizontal="center" vertical="center" wrapText="1"/>
    </xf>
    <xf numFmtId="0" fontId="7" fillId="3" borderId="159" xfId="0" applyFont="1" applyFill="1" applyBorder="1" applyAlignment="1" applyProtection="1">
      <alignment horizontal="center" vertical="center" wrapText="1"/>
      <protection locked="0"/>
    </xf>
    <xf numFmtId="0" fontId="17" fillId="2" borderId="8" xfId="0" applyFont="1" applyFill="1" applyBorder="1" applyAlignment="1">
      <alignment horizontal="center" vertical="center" wrapText="1"/>
    </xf>
    <xf numFmtId="0" fontId="27" fillId="0" borderId="0" xfId="2" applyFont="1" applyAlignment="1">
      <alignment vertical="top"/>
    </xf>
    <xf numFmtId="0" fontId="7" fillId="0" borderId="0" xfId="0" applyFont="1" applyAlignment="1">
      <alignment horizontal="left" vertical="center" wrapText="1"/>
    </xf>
    <xf numFmtId="58" fontId="12" fillId="0" borderId="0" xfId="0" applyNumberFormat="1" applyFont="1" applyAlignment="1">
      <alignment horizontal="center" vertical="center" wrapText="1"/>
    </xf>
    <xf numFmtId="0" fontId="12" fillId="0" borderId="0" xfId="0" applyFont="1" applyAlignment="1">
      <alignment horizontal="center" vertical="center" wrapText="1"/>
    </xf>
    <xf numFmtId="179" fontId="17" fillId="2" borderId="99" xfId="0" applyNumberFormat="1" applyFont="1" applyFill="1" applyBorder="1" applyAlignment="1">
      <alignment horizontal="left" vertical="center"/>
    </xf>
    <xf numFmtId="179" fontId="17" fillId="2" borderId="139" xfId="0" applyNumberFormat="1" applyFont="1" applyFill="1" applyBorder="1" applyAlignment="1">
      <alignment horizontal="left" vertical="center"/>
    </xf>
    <xf numFmtId="179" fontId="17" fillId="2" borderId="179" xfId="0" applyNumberFormat="1" applyFont="1" applyFill="1" applyBorder="1" applyAlignment="1">
      <alignment horizontal="left" vertical="center"/>
    </xf>
    <xf numFmtId="49" fontId="17" fillId="0" borderId="5" xfId="0" applyNumberFormat="1" applyFont="1" applyBorder="1" applyAlignment="1" applyProtection="1">
      <alignment horizontal="left" vertical="center" wrapText="1"/>
      <protection locked="0"/>
    </xf>
    <xf numFmtId="49" fontId="17" fillId="0" borderId="6" xfId="0" applyNumberFormat="1" applyFont="1" applyBorder="1" applyAlignment="1" applyProtection="1">
      <alignment horizontal="left" vertical="center" wrapText="1"/>
      <protection locked="0"/>
    </xf>
    <xf numFmtId="49" fontId="17" fillId="0" borderId="64" xfId="0" applyNumberFormat="1" applyFont="1" applyBorder="1" applyAlignment="1" applyProtection="1">
      <alignment horizontal="left" vertical="center" wrapText="1"/>
      <protection locked="0"/>
    </xf>
    <xf numFmtId="49" fontId="17" fillId="3" borderId="156" xfId="0" applyNumberFormat="1" applyFont="1" applyFill="1" applyBorder="1" applyAlignment="1" applyProtection="1">
      <alignment horizontal="left" vertical="center" wrapText="1"/>
      <protection locked="0"/>
    </xf>
    <xf numFmtId="49" fontId="17" fillId="3" borderId="193" xfId="0" applyNumberFormat="1" applyFont="1" applyFill="1" applyBorder="1" applyAlignment="1" applyProtection="1">
      <alignment horizontal="left" vertical="center" wrapText="1"/>
      <protection locked="0"/>
    </xf>
    <xf numFmtId="0" fontId="17" fillId="3" borderId="155" xfId="0" applyFont="1" applyFill="1" applyBorder="1" applyAlignment="1">
      <alignment horizontal="center" vertical="center"/>
    </xf>
    <xf numFmtId="0" fontId="17" fillId="3" borderId="156" xfId="0" applyFont="1" applyFill="1" applyBorder="1" applyAlignment="1">
      <alignment horizontal="center" vertical="center"/>
    </xf>
    <xf numFmtId="0" fontId="12" fillId="0" borderId="183" xfId="0" applyFont="1" applyBorder="1" applyAlignment="1" applyProtection="1">
      <alignment horizontal="center" vertical="center" wrapText="1"/>
      <protection locked="0"/>
    </xf>
    <xf numFmtId="0" fontId="12" fillId="0" borderId="186" xfId="0" applyFont="1" applyBorder="1" applyAlignment="1" applyProtection="1">
      <alignment horizontal="center" vertical="center" wrapText="1"/>
      <protection locked="0"/>
    </xf>
    <xf numFmtId="0" fontId="7" fillId="3" borderId="159" xfId="0" applyFont="1" applyFill="1" applyBorder="1" applyAlignment="1">
      <alignment horizontal="center" vertical="center" wrapText="1"/>
    </xf>
    <xf numFmtId="0" fontId="7" fillId="3" borderId="196" xfId="0" applyFont="1" applyFill="1" applyBorder="1" applyAlignment="1">
      <alignment horizontal="center" vertical="center" wrapText="1"/>
    </xf>
    <xf numFmtId="49" fontId="17" fillId="0" borderId="158" xfId="0" applyNumberFormat="1" applyFont="1" applyBorder="1" applyAlignment="1" applyProtection="1">
      <alignment horizontal="left" vertical="center" wrapText="1"/>
      <protection locked="0"/>
    </xf>
    <xf numFmtId="49" fontId="17" fillId="0" borderId="159" xfId="0" applyNumberFormat="1" applyFont="1" applyBorder="1" applyAlignment="1" applyProtection="1">
      <alignment horizontal="left" vertical="center" wrapText="1"/>
      <protection locked="0"/>
    </xf>
    <xf numFmtId="49" fontId="17" fillId="0" borderId="196" xfId="0" applyNumberFormat="1" applyFont="1" applyBorder="1" applyAlignment="1" applyProtection="1">
      <alignment horizontal="left" vertical="center" wrapText="1"/>
      <protection locked="0"/>
    </xf>
    <xf numFmtId="0" fontId="17" fillId="0" borderId="208" xfId="0" applyFont="1" applyBorder="1" applyAlignment="1" applyProtection="1">
      <alignment horizontal="left" vertical="center" wrapText="1"/>
      <protection locked="0"/>
    </xf>
    <xf numFmtId="0" fontId="17" fillId="0" borderId="209" xfId="0" applyFont="1" applyBorder="1" applyAlignment="1" applyProtection="1">
      <alignment horizontal="left" vertical="center" wrapText="1"/>
      <protection locked="0"/>
    </xf>
    <xf numFmtId="0" fontId="17" fillId="0" borderId="210" xfId="0" applyFont="1" applyBorder="1" applyAlignment="1" applyProtection="1">
      <alignment horizontal="left" vertical="center" wrapText="1"/>
      <protection locked="0"/>
    </xf>
    <xf numFmtId="0" fontId="14" fillId="0" borderId="0" xfId="0" applyFont="1" applyAlignment="1">
      <alignment vertical="center"/>
    </xf>
    <xf numFmtId="0" fontId="7" fillId="2" borderId="182" xfId="0" applyFont="1" applyFill="1" applyBorder="1" applyAlignment="1">
      <alignment horizontal="center" vertical="center"/>
    </xf>
    <xf numFmtId="0" fontId="7" fillId="2" borderId="183" xfId="0" applyFont="1" applyFill="1" applyBorder="1" applyAlignment="1">
      <alignment horizontal="center" vertical="center"/>
    </xf>
    <xf numFmtId="0" fontId="17" fillId="0" borderId="2"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26" xfId="0" applyFont="1" applyBorder="1" applyAlignment="1" applyProtection="1">
      <alignment horizontal="left" vertical="center" wrapText="1"/>
      <protection locked="0"/>
    </xf>
    <xf numFmtId="0" fontId="17" fillId="2" borderId="154" xfId="0" applyFont="1" applyFill="1" applyBorder="1" applyAlignment="1">
      <alignment horizontal="center" vertical="center" wrapText="1"/>
    </xf>
    <xf numFmtId="0" fontId="17" fillId="0" borderId="5"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49" fontId="7" fillId="2" borderId="5" xfId="0" applyNumberFormat="1" applyFont="1" applyFill="1" applyBorder="1" applyAlignment="1">
      <alignment horizontal="center" vertical="center"/>
    </xf>
    <xf numFmtId="49" fontId="7" fillId="2" borderId="6" xfId="0" applyNumberFormat="1" applyFont="1" applyFill="1" applyBorder="1" applyAlignment="1">
      <alignment horizontal="center" vertical="center"/>
    </xf>
    <xf numFmtId="49" fontId="7" fillId="2" borderId="64" xfId="0" applyNumberFormat="1" applyFont="1" applyFill="1" applyBorder="1" applyAlignment="1">
      <alignment horizontal="center" vertical="center"/>
    </xf>
    <xf numFmtId="0" fontId="12" fillId="0" borderId="184" xfId="0" applyFont="1" applyBorder="1" applyAlignment="1" applyProtection="1">
      <alignment horizontal="center" vertical="center"/>
      <protection locked="0"/>
    </xf>
    <xf numFmtId="0" fontId="12" fillId="0" borderId="83" xfId="0" applyFont="1" applyBorder="1" applyAlignment="1" applyProtection="1">
      <alignment horizontal="center" vertical="center"/>
      <protection locked="0"/>
    </xf>
    <xf numFmtId="0" fontId="12" fillId="0" borderId="185"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7" fillId="2" borderId="184" xfId="0" applyFont="1" applyFill="1" applyBorder="1" applyAlignment="1">
      <alignment horizontal="center" vertical="center"/>
    </xf>
    <xf numFmtId="0" fontId="7" fillId="2" borderId="185"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176" fontId="21" fillId="2" borderId="5" xfId="0" applyNumberFormat="1" applyFont="1" applyFill="1" applyBorder="1" applyAlignment="1">
      <alignment horizontal="center" vertical="center"/>
    </xf>
    <xf numFmtId="176" fontId="21" fillId="2" borderId="7" xfId="0" applyNumberFormat="1" applyFont="1" applyFill="1" applyBorder="1" applyAlignment="1">
      <alignment horizontal="center" vertical="center"/>
    </xf>
    <xf numFmtId="0" fontId="12" fillId="0" borderId="3" xfId="0" applyFont="1" applyBorder="1" applyAlignment="1" applyProtection="1">
      <alignment horizontal="center" vertical="center" wrapText="1"/>
      <protection locked="0"/>
    </xf>
    <xf numFmtId="0" fontId="12" fillId="0" borderId="188" xfId="0" applyFont="1" applyBorder="1" applyAlignment="1" applyProtection="1">
      <alignment horizontal="center" vertical="center" wrapText="1"/>
      <protection locked="0"/>
    </xf>
    <xf numFmtId="0" fontId="17" fillId="2" borderId="189" xfId="0" applyFont="1" applyFill="1" applyBorder="1" applyAlignment="1">
      <alignment horizontal="center" vertical="center" textRotation="255"/>
    </xf>
    <xf numFmtId="0" fontId="20" fillId="0" borderId="191" xfId="0" applyFont="1" applyBorder="1" applyAlignment="1">
      <alignment horizontal="center" vertical="center" textRotation="255"/>
    </xf>
    <xf numFmtId="0" fontId="17" fillId="2" borderId="1" xfId="0" applyFont="1" applyFill="1" applyBorder="1" applyAlignment="1">
      <alignment horizontal="center" vertical="center"/>
    </xf>
    <xf numFmtId="0" fontId="7" fillId="2" borderId="187"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0" xfId="0" applyFont="1" applyAlignment="1">
      <alignment vertical="center" wrapText="1"/>
    </xf>
    <xf numFmtId="0" fontId="13" fillId="0" borderId="0" xfId="0" applyFont="1" applyAlignment="1">
      <alignment horizontal="center" vertical="top" wrapText="1"/>
    </xf>
    <xf numFmtId="49" fontId="7" fillId="0" borderId="0" xfId="0" applyNumberFormat="1" applyFont="1" applyAlignment="1" applyProtection="1">
      <alignment horizontal="right" vertical="center"/>
      <protection locked="0"/>
    </xf>
    <xf numFmtId="0" fontId="24" fillId="0" borderId="0" xfId="0" applyFont="1" applyAlignment="1">
      <alignment horizontal="left" vertical="center" wrapText="1"/>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64" xfId="0" applyFont="1" applyFill="1" applyBorder="1" applyAlignment="1">
      <alignment horizontal="center" vertical="center"/>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64"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192" xfId="0" applyFont="1" applyBorder="1" applyAlignment="1" applyProtection="1">
      <alignment horizontal="left" vertical="center" wrapText="1"/>
      <protection locked="0"/>
    </xf>
    <xf numFmtId="0" fontId="17" fillId="2" borderId="191" xfId="0" applyFont="1" applyFill="1" applyBorder="1" applyAlignment="1">
      <alignment horizontal="center" vertical="center" textRotation="255"/>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xf>
    <xf numFmtId="0" fontId="17" fillId="2" borderId="9" xfId="0" applyFont="1" applyFill="1" applyBorder="1" applyAlignment="1">
      <alignment horizontal="center" vertical="center"/>
    </xf>
    <xf numFmtId="0" fontId="7" fillId="0" borderId="153" xfId="0" applyFont="1" applyBorder="1" applyAlignment="1" applyProtection="1">
      <alignment horizontal="left" vertical="center" wrapText="1"/>
      <protection locked="0"/>
    </xf>
    <xf numFmtId="0" fontId="7" fillId="0" borderId="190" xfId="0" applyFont="1" applyBorder="1" applyAlignment="1" applyProtection="1">
      <alignment horizontal="left" vertical="center" wrapText="1"/>
      <protection locked="0"/>
    </xf>
    <xf numFmtId="0" fontId="17" fillId="0" borderId="24" xfId="0" applyFont="1" applyBorder="1" applyAlignment="1" applyProtection="1">
      <alignment horizontal="left" vertical="center" wrapText="1"/>
      <protection locked="0"/>
    </xf>
    <xf numFmtId="0" fontId="17" fillId="0" borderId="27" xfId="0" applyFont="1" applyBorder="1" applyAlignment="1" applyProtection="1">
      <alignment horizontal="left" vertical="center" wrapText="1"/>
      <protection locked="0"/>
    </xf>
    <xf numFmtId="0" fontId="17" fillId="0" borderId="195" xfId="0" applyFont="1" applyBorder="1" applyAlignment="1" applyProtection="1">
      <alignment horizontal="left" vertical="center" wrapText="1"/>
      <protection locked="0"/>
    </xf>
    <xf numFmtId="0" fontId="17" fillId="0" borderId="158" xfId="0" applyFont="1" applyBorder="1" applyAlignment="1" applyProtection="1">
      <alignment horizontal="left" vertical="center" wrapText="1"/>
      <protection locked="0"/>
    </xf>
    <xf numFmtId="0" fontId="17" fillId="0" borderId="159" xfId="0" applyFont="1" applyBorder="1" applyAlignment="1" applyProtection="1">
      <alignment horizontal="left" vertical="center" wrapText="1"/>
      <protection locked="0"/>
    </xf>
    <xf numFmtId="0" fontId="17" fillId="0" borderId="160" xfId="0" applyFont="1" applyBorder="1" applyAlignment="1" applyProtection="1">
      <alignment horizontal="left" vertical="center" wrapText="1"/>
      <protection locked="0"/>
    </xf>
    <xf numFmtId="0" fontId="17" fillId="2" borderId="157" xfId="0" applyFont="1" applyFill="1" applyBorder="1" applyAlignment="1">
      <alignment horizontal="center" vertical="center" wrapText="1"/>
    </xf>
    <xf numFmtId="49" fontId="17" fillId="0" borderId="12" xfId="0" applyNumberFormat="1" applyFont="1" applyBorder="1" applyAlignment="1" applyProtection="1">
      <alignment horizontal="left" vertical="center" wrapText="1"/>
      <protection locked="0"/>
    </xf>
    <xf numFmtId="49" fontId="17" fillId="0" borderId="28" xfId="0" applyNumberFormat="1" applyFont="1" applyBorder="1" applyAlignment="1" applyProtection="1">
      <alignment horizontal="left" vertical="center" wrapText="1"/>
      <protection locked="0"/>
    </xf>
    <xf numFmtId="49" fontId="17" fillId="0" borderId="194" xfId="0" applyNumberFormat="1"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17" fillId="0" borderId="16" xfId="0" applyFont="1" applyBorder="1" applyAlignment="1" applyProtection="1">
      <alignment horizontal="left" vertical="center" wrapText="1"/>
      <protection locked="0"/>
    </xf>
    <xf numFmtId="0" fontId="17" fillId="0" borderId="11" xfId="0" applyFont="1" applyBorder="1" applyAlignment="1" applyProtection="1">
      <alignment horizontal="left" vertical="center" wrapText="1"/>
      <protection locked="0"/>
    </xf>
    <xf numFmtId="0" fontId="17" fillId="2" borderId="1" xfId="0" applyFont="1" applyFill="1" applyBorder="1" applyAlignment="1">
      <alignment horizontal="center" vertical="center" wrapText="1"/>
    </xf>
    <xf numFmtId="0" fontId="20" fillId="0" borderId="197" xfId="0" applyFont="1" applyBorder="1" applyAlignment="1">
      <alignment horizontal="center" vertical="center" textRotation="255"/>
    </xf>
    <xf numFmtId="0" fontId="7" fillId="2" borderId="189" xfId="0" applyFont="1" applyFill="1" applyBorder="1" applyAlignment="1">
      <alignment horizontal="center" vertical="center" textRotation="255"/>
    </xf>
    <xf numFmtId="0" fontId="7" fillId="2" borderId="191" xfId="0" applyFont="1" applyFill="1" applyBorder="1" applyAlignment="1">
      <alignment horizontal="center" vertical="center" textRotation="255"/>
    </xf>
    <xf numFmtId="0" fontId="7" fillId="2" borderId="202" xfId="0" applyFont="1" applyFill="1" applyBorder="1" applyAlignment="1">
      <alignment horizontal="center" vertical="center" textRotation="255"/>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17" fillId="3" borderId="14" xfId="0" applyFont="1" applyFill="1" applyBorder="1" applyAlignment="1">
      <alignment horizontal="left" vertical="center"/>
    </xf>
    <xf numFmtId="0" fontId="17" fillId="3" borderId="17" xfId="0" applyFont="1" applyFill="1" applyBorder="1" applyAlignment="1">
      <alignment horizontal="left" vertical="center"/>
    </xf>
    <xf numFmtId="0" fontId="17" fillId="3" borderId="24"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203" xfId="0" applyFont="1" applyFill="1" applyBorder="1" applyAlignment="1">
      <alignment horizontal="center" vertical="center" wrapText="1"/>
    </xf>
    <xf numFmtId="0" fontId="17" fillId="0" borderId="162" xfId="0" applyFont="1" applyBorder="1" applyAlignment="1" applyProtection="1">
      <alignment horizontal="left" vertical="center" wrapText="1"/>
      <protection locked="0"/>
    </xf>
    <xf numFmtId="0" fontId="17" fillId="0" borderId="180" xfId="0" applyFont="1" applyBorder="1" applyAlignment="1" applyProtection="1">
      <alignment horizontal="left" vertical="center" wrapText="1"/>
      <protection locked="0"/>
    </xf>
    <xf numFmtId="0" fontId="17" fillId="0" borderId="181" xfId="0" applyFont="1" applyBorder="1" applyAlignment="1" applyProtection="1">
      <alignment horizontal="left" vertical="center" wrapText="1"/>
      <protection locked="0"/>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8" fillId="3" borderId="12"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13" xfId="0" applyFont="1" applyFill="1" applyBorder="1" applyAlignment="1">
      <alignment horizontal="center" vertical="center"/>
    </xf>
    <xf numFmtId="0" fontId="7" fillId="0" borderId="14" xfId="0" applyFont="1" applyBorder="1" applyAlignment="1" applyProtection="1">
      <alignment horizontal="left" vertical="center" shrinkToFit="1"/>
      <protection locked="0"/>
    </xf>
    <xf numFmtId="0" fontId="7" fillId="0" borderId="198" xfId="0" applyFont="1" applyBorder="1" applyAlignment="1" applyProtection="1">
      <alignment horizontal="left" vertical="center" shrinkToFit="1"/>
      <protection locked="0"/>
    </xf>
    <xf numFmtId="177" fontId="7" fillId="4" borderId="5" xfId="0" applyNumberFormat="1" applyFont="1" applyFill="1" applyBorder="1" applyAlignment="1">
      <alignment horizontal="center" vertical="center"/>
    </xf>
    <xf numFmtId="177" fontId="7" fillId="4" borderId="6" xfId="0" applyNumberFormat="1" applyFont="1" applyFill="1" applyBorder="1" applyAlignment="1">
      <alignment horizontal="center" vertical="center"/>
    </xf>
    <xf numFmtId="0" fontId="18" fillId="3" borderId="24" xfId="0" applyFont="1" applyFill="1" applyBorder="1" applyAlignment="1">
      <alignment horizontal="center" vertical="center"/>
    </xf>
    <xf numFmtId="0" fontId="18" fillId="3" borderId="27" xfId="0" applyFont="1" applyFill="1" applyBorder="1" applyAlignment="1">
      <alignment horizontal="center" vertical="center"/>
    </xf>
    <xf numFmtId="0" fontId="18" fillId="3" borderId="25" xfId="0" applyFont="1" applyFill="1" applyBorder="1" applyAlignment="1">
      <alignment horizontal="center" vertical="center"/>
    </xf>
    <xf numFmtId="179" fontId="17" fillId="3" borderId="14" xfId="0" applyNumberFormat="1" applyFont="1" applyFill="1" applyBorder="1" applyAlignment="1">
      <alignment horizontal="left" vertical="center"/>
    </xf>
    <xf numFmtId="179" fontId="17" fillId="3" borderId="17" xfId="0" applyNumberFormat="1" applyFont="1" applyFill="1" applyBorder="1" applyAlignment="1">
      <alignment horizontal="left"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18" fillId="3" borderId="26" xfId="0" applyFont="1" applyFill="1" applyBorder="1" applyAlignment="1">
      <alignment horizontal="center" vertical="center"/>
    </xf>
    <xf numFmtId="0" fontId="7" fillId="2" borderId="1" xfId="0" applyFont="1" applyFill="1" applyBorder="1" applyAlignment="1">
      <alignment horizontal="center" vertical="center" wrapText="1"/>
    </xf>
    <xf numFmtId="177" fontId="7" fillId="4" borderId="53" xfId="0" applyNumberFormat="1" applyFont="1" applyFill="1" applyBorder="1" applyAlignment="1">
      <alignment horizontal="center" vertical="center"/>
    </xf>
    <xf numFmtId="177" fontId="7" fillId="4" borderId="7" xfId="0" applyNumberFormat="1" applyFont="1" applyFill="1" applyBorder="1" applyAlignment="1">
      <alignment horizontal="center" vertical="center"/>
    </xf>
    <xf numFmtId="0" fontId="7" fillId="2" borderId="5" xfId="0" applyFont="1" applyFill="1" applyBorder="1" applyAlignment="1">
      <alignment horizontal="center" vertical="center"/>
    </xf>
    <xf numFmtId="179" fontId="45" fillId="3" borderId="24" xfId="0" applyNumberFormat="1" applyFont="1" applyFill="1" applyBorder="1" applyAlignment="1">
      <alignment horizontal="center" vertical="center"/>
    </xf>
    <xf numFmtId="179" fontId="45" fillId="3" borderId="27" xfId="0" applyNumberFormat="1" applyFont="1" applyFill="1" applyBorder="1" applyAlignment="1">
      <alignment horizontal="center" vertical="center"/>
    </xf>
    <xf numFmtId="179" fontId="45" fillId="3" borderId="2" xfId="0" applyNumberFormat="1" applyFont="1" applyFill="1" applyBorder="1" applyAlignment="1">
      <alignment horizontal="center" vertical="center"/>
    </xf>
    <xf numFmtId="179" fontId="45" fillId="3" borderId="0" xfId="0" applyNumberFormat="1" applyFont="1" applyFill="1" applyAlignment="1">
      <alignment horizontal="center" vertical="center"/>
    </xf>
    <xf numFmtId="179" fontId="45" fillId="3" borderId="12" xfId="0" applyNumberFormat="1" applyFont="1" applyFill="1" applyBorder="1" applyAlignment="1">
      <alignment horizontal="center" vertical="center"/>
    </xf>
    <xf numFmtId="179" fontId="45" fillId="3" borderId="28" xfId="0" applyNumberFormat="1" applyFont="1" applyFill="1" applyBorder="1" applyAlignment="1">
      <alignment horizontal="center" vertical="center"/>
    </xf>
    <xf numFmtId="0" fontId="17" fillId="2" borderId="9" xfId="0" applyFont="1" applyFill="1" applyBorder="1" applyAlignment="1">
      <alignment horizontal="center" vertical="center" wrapText="1"/>
    </xf>
    <xf numFmtId="0" fontId="16" fillId="2" borderId="206" xfId="0" applyFont="1" applyFill="1" applyBorder="1" applyAlignment="1">
      <alignment horizontal="center" vertical="center" wrapText="1"/>
    </xf>
    <xf numFmtId="0" fontId="16" fillId="2" borderId="207" xfId="0" applyFont="1" applyFill="1" applyBorder="1" applyAlignment="1">
      <alignment horizontal="center" vertical="center" wrapText="1"/>
    </xf>
    <xf numFmtId="0" fontId="18" fillId="3" borderId="1" xfId="0" applyFont="1" applyFill="1" applyBorder="1" applyAlignment="1">
      <alignment horizontal="center" vertical="center"/>
    </xf>
    <xf numFmtId="179" fontId="16" fillId="3" borderId="5" xfId="0" applyNumberFormat="1" applyFont="1" applyFill="1" applyBorder="1" applyAlignment="1">
      <alignment horizontal="center" vertical="center"/>
    </xf>
    <xf numFmtId="179" fontId="17" fillId="3" borderId="6" xfId="0" applyNumberFormat="1" applyFont="1" applyFill="1" applyBorder="1" applyAlignment="1">
      <alignment horizontal="center" vertical="center"/>
    </xf>
    <xf numFmtId="179" fontId="17" fillId="3" borderId="64" xfId="0" applyNumberFormat="1" applyFont="1" applyFill="1" applyBorder="1" applyAlignment="1">
      <alignment horizontal="center" vertical="center"/>
    </xf>
    <xf numFmtId="0" fontId="17" fillId="3" borderId="97" xfId="0" applyFont="1" applyFill="1" applyBorder="1" applyAlignment="1">
      <alignment horizontal="left" vertical="center"/>
    </xf>
    <xf numFmtId="0" fontId="17" fillId="3" borderId="98" xfId="0" applyFont="1" applyFill="1" applyBorder="1" applyAlignment="1">
      <alignment horizontal="left" vertical="center"/>
    </xf>
    <xf numFmtId="0" fontId="17" fillId="3" borderId="150" xfId="0" applyFont="1" applyFill="1" applyBorder="1" applyAlignment="1">
      <alignment horizontal="left" vertical="center"/>
    </xf>
    <xf numFmtId="49" fontId="17" fillId="3" borderId="99" xfId="0" applyNumberFormat="1" applyFont="1" applyFill="1" applyBorder="1" applyAlignment="1">
      <alignment horizontal="left" vertical="center" shrinkToFit="1"/>
    </xf>
    <xf numFmtId="49" fontId="17" fillId="3" borderId="139" xfId="0" applyNumberFormat="1" applyFont="1" applyFill="1" applyBorder="1" applyAlignment="1">
      <alignment horizontal="left" vertical="center" shrinkToFit="1"/>
    </xf>
    <xf numFmtId="49" fontId="17" fillId="3" borderId="179" xfId="0" applyNumberFormat="1" applyFont="1" applyFill="1" applyBorder="1" applyAlignment="1">
      <alignment horizontal="left" vertical="center" shrinkToFit="1"/>
    </xf>
    <xf numFmtId="49" fontId="16" fillId="3" borderId="176" xfId="0" applyNumberFormat="1" applyFont="1" applyFill="1" applyBorder="1" applyAlignment="1">
      <alignment horizontal="left" vertical="center"/>
    </xf>
    <xf numFmtId="49" fontId="16" fillId="3" borderId="177" xfId="0" applyNumberFormat="1" applyFont="1" applyFill="1" applyBorder="1" applyAlignment="1">
      <alignment horizontal="left" vertical="center"/>
    </xf>
    <xf numFmtId="49" fontId="16" fillId="3" borderId="178" xfId="0" applyNumberFormat="1" applyFont="1" applyFill="1" applyBorder="1" applyAlignment="1">
      <alignment horizontal="left" vertical="center"/>
    </xf>
    <xf numFmtId="49" fontId="17" fillId="3" borderId="3" xfId="0" applyNumberFormat="1" applyFont="1" applyFill="1" applyBorder="1" applyAlignment="1">
      <alignment horizontal="left" vertical="center"/>
    </xf>
    <xf numFmtId="49" fontId="17" fillId="3" borderId="59" xfId="0" applyNumberFormat="1" applyFont="1" applyFill="1" applyBorder="1" applyAlignment="1">
      <alignment horizontal="left" vertical="center"/>
    </xf>
    <xf numFmtId="0" fontId="17" fillId="3" borderId="135" xfId="0" applyFont="1" applyFill="1" applyBorder="1" applyAlignment="1">
      <alignment horizontal="left" vertical="center"/>
    </xf>
    <xf numFmtId="0" fontId="17" fillId="3" borderId="149" xfId="0" applyFont="1" applyFill="1" applyBorder="1" applyAlignment="1">
      <alignment horizontal="left" vertical="center"/>
    </xf>
    <xf numFmtId="49" fontId="16" fillId="3" borderId="173" xfId="0" applyNumberFormat="1" applyFont="1" applyFill="1" applyBorder="1" applyAlignment="1">
      <alignment horizontal="left" vertical="center"/>
    </xf>
    <xf numFmtId="49" fontId="16" fillId="3" borderId="174" xfId="0" applyNumberFormat="1" applyFont="1" applyFill="1" applyBorder="1" applyAlignment="1">
      <alignment horizontal="left" vertical="center"/>
    </xf>
    <xf numFmtId="49" fontId="16" fillId="3" borderId="175" xfId="0" applyNumberFormat="1" applyFont="1" applyFill="1" applyBorder="1" applyAlignment="1">
      <alignment horizontal="left" vertical="center"/>
    </xf>
    <xf numFmtId="179" fontId="17" fillId="3" borderId="4" xfId="0" applyNumberFormat="1" applyFont="1" applyFill="1" applyBorder="1" applyAlignment="1">
      <alignment horizontal="left" vertical="center"/>
    </xf>
    <xf numFmtId="179" fontId="17" fillId="3" borderId="39" xfId="0" applyNumberFormat="1" applyFont="1" applyFill="1" applyBorder="1" applyAlignment="1">
      <alignment horizontal="left" vertical="center"/>
    </xf>
    <xf numFmtId="0" fontId="17" fillId="3" borderId="106" xfId="0" applyFont="1" applyFill="1" applyBorder="1" applyAlignment="1">
      <alignment horizontal="left" vertical="center"/>
    </xf>
    <xf numFmtId="0" fontId="17" fillId="3" borderId="21" xfId="0" applyFont="1" applyFill="1" applyBorder="1" applyAlignment="1">
      <alignment horizontal="left" vertical="center"/>
    </xf>
    <xf numFmtId="179" fontId="17" fillId="3" borderId="97" xfId="0" applyNumberFormat="1" applyFont="1" applyFill="1" applyBorder="1" applyAlignment="1">
      <alignment horizontal="left" vertical="center"/>
    </xf>
    <xf numFmtId="179" fontId="17" fillId="3" borderId="98" xfId="0" applyNumberFormat="1" applyFont="1" applyFill="1" applyBorder="1" applyAlignment="1">
      <alignment horizontal="left" vertical="center"/>
    </xf>
    <xf numFmtId="179" fontId="17" fillId="3" borderId="150" xfId="0" applyNumberFormat="1" applyFont="1" applyFill="1" applyBorder="1" applyAlignment="1">
      <alignment horizontal="left" vertical="center"/>
    </xf>
    <xf numFmtId="49" fontId="17" fillId="0" borderId="61" xfId="0" applyNumberFormat="1" applyFont="1" applyBorder="1" applyAlignment="1" applyProtection="1">
      <alignment horizontal="center" vertical="center" shrinkToFit="1"/>
      <protection locked="0"/>
    </xf>
    <xf numFmtId="49" fontId="17" fillId="0" borderId="16" xfId="0" applyNumberFormat="1" applyFont="1" applyBorder="1" applyAlignment="1" applyProtection="1">
      <alignment horizontal="center" vertical="center" shrinkToFit="1"/>
      <protection locked="0"/>
    </xf>
    <xf numFmtId="49" fontId="17" fillId="0" borderId="73" xfId="0" applyNumberFormat="1" applyFont="1" applyBorder="1" applyAlignment="1" applyProtection="1">
      <alignment horizontal="center" vertical="center" shrinkToFit="1"/>
      <protection locked="0"/>
    </xf>
    <xf numFmtId="49" fontId="17" fillId="0" borderId="58" xfId="0" applyNumberFormat="1" applyFont="1" applyBorder="1" applyAlignment="1" applyProtection="1">
      <alignment horizontal="center" vertical="center" shrinkToFit="1"/>
      <protection locked="0"/>
    </xf>
    <xf numFmtId="49" fontId="17" fillId="0" borderId="19" xfId="0" applyNumberFormat="1" applyFont="1" applyBorder="1" applyAlignment="1" applyProtection="1">
      <alignment horizontal="center" vertical="center" shrinkToFit="1"/>
      <protection locked="0"/>
    </xf>
    <xf numFmtId="49" fontId="17" fillId="0" borderId="50" xfId="0" applyNumberFormat="1" applyFont="1" applyBorder="1" applyAlignment="1" applyProtection="1">
      <alignment horizontal="center" vertical="center" shrinkToFit="1"/>
      <protection locked="0"/>
    </xf>
    <xf numFmtId="0" fontId="17" fillId="0" borderId="46" xfId="0" applyFont="1" applyBorder="1" applyAlignment="1" applyProtection="1">
      <alignment horizontal="left" vertical="top" wrapText="1"/>
      <protection locked="0"/>
    </xf>
    <xf numFmtId="0" fontId="17" fillId="0" borderId="38" xfId="0" applyFont="1" applyBorder="1" applyAlignment="1" applyProtection="1">
      <alignment vertical="center"/>
      <protection locked="0"/>
    </xf>
    <xf numFmtId="0" fontId="17" fillId="0" borderId="119" xfId="0" applyFont="1" applyBorder="1" applyAlignment="1" applyProtection="1">
      <alignment vertical="center"/>
      <protection locked="0"/>
    </xf>
    <xf numFmtId="0" fontId="17" fillId="0" borderId="2" xfId="0" applyFont="1" applyBorder="1" applyAlignment="1" applyProtection="1">
      <alignment horizontal="left" vertical="top" wrapText="1"/>
      <protection locked="0"/>
    </xf>
    <xf numFmtId="0" fontId="17" fillId="0" borderId="0" xfId="0" applyFont="1" applyAlignment="1" applyProtection="1">
      <alignment vertical="center"/>
      <protection locked="0"/>
    </xf>
    <xf numFmtId="0" fontId="17" fillId="0" borderId="113" xfId="0" applyFont="1" applyBorder="1" applyAlignment="1" applyProtection="1">
      <alignment vertical="center"/>
      <protection locked="0"/>
    </xf>
    <xf numFmtId="0" fontId="17" fillId="0" borderId="2" xfId="0" applyFont="1" applyBorder="1" applyAlignment="1" applyProtection="1">
      <alignment vertical="center"/>
      <protection locked="0"/>
    </xf>
    <xf numFmtId="0" fontId="17" fillId="0" borderId="12" xfId="0" applyFont="1" applyBorder="1" applyAlignment="1" applyProtection="1">
      <alignment vertical="center"/>
      <protection locked="0"/>
    </xf>
    <xf numFmtId="0" fontId="17" fillId="0" borderId="28" xfId="0" applyFont="1" applyBorder="1" applyAlignment="1" applyProtection="1">
      <alignment vertical="center"/>
      <protection locked="0"/>
    </xf>
    <xf numFmtId="0" fontId="17" fillId="0" borderId="114" xfId="0" applyFont="1" applyBorder="1" applyAlignment="1" applyProtection="1">
      <alignment vertical="center"/>
      <protection locked="0"/>
    </xf>
    <xf numFmtId="49" fontId="17" fillId="0" borderId="56" xfId="0" applyNumberFormat="1" applyFont="1" applyBorder="1" applyAlignment="1" applyProtection="1">
      <alignment horizontal="center" vertical="center" shrinkToFit="1"/>
      <protection locked="0"/>
    </xf>
    <xf numFmtId="49" fontId="17" fillId="0" borderId="108" xfId="0" applyNumberFormat="1" applyFont="1" applyBorder="1" applyAlignment="1" applyProtection="1">
      <alignment horizontal="center" vertical="center" shrinkToFit="1"/>
      <protection locked="0"/>
    </xf>
    <xf numFmtId="49" fontId="17" fillId="0" borderId="48" xfId="0" applyNumberFormat="1" applyFont="1" applyBorder="1" applyAlignment="1" applyProtection="1">
      <alignment horizontal="center" vertical="center" shrinkToFit="1"/>
      <protection locked="0"/>
    </xf>
    <xf numFmtId="0" fontId="16" fillId="2" borderId="24" xfId="0" applyFont="1" applyFill="1" applyBorder="1" applyAlignment="1">
      <alignment horizontal="left" vertical="top" indent="1"/>
    </xf>
    <xf numFmtId="0" fontId="16" fillId="0" borderId="27" xfId="0" applyFont="1" applyBorder="1" applyAlignment="1">
      <alignment horizontal="left" vertical="center" indent="1"/>
    </xf>
    <xf numFmtId="0" fontId="16" fillId="0" borderId="112" xfId="0" applyFont="1" applyBorder="1" applyAlignment="1">
      <alignment horizontal="left" vertical="center" indent="1"/>
    </xf>
    <xf numFmtId="0" fontId="17" fillId="2" borderId="165" xfId="0" applyFont="1" applyFill="1" applyBorder="1" applyAlignment="1">
      <alignment horizontal="center" vertical="center"/>
    </xf>
    <xf numFmtId="0" fontId="17" fillId="2" borderId="167" xfId="0" applyFont="1" applyFill="1" applyBorder="1" applyAlignment="1">
      <alignment horizontal="center" vertical="center"/>
    </xf>
    <xf numFmtId="0" fontId="17" fillId="2" borderId="166" xfId="0" applyFont="1" applyFill="1" applyBorder="1" applyAlignment="1">
      <alignment horizontal="center" vertical="center"/>
    </xf>
    <xf numFmtId="181" fontId="17" fillId="0" borderId="61" xfId="0" applyNumberFormat="1" applyFont="1" applyBorder="1" applyAlignment="1" applyProtection="1">
      <alignment horizontal="center" vertical="center" shrinkToFit="1"/>
      <protection locked="0"/>
    </xf>
    <xf numFmtId="181" fontId="17" fillId="0" borderId="16" xfId="0" applyNumberFormat="1" applyFont="1" applyBorder="1" applyAlignment="1" applyProtection="1">
      <alignment horizontal="center" vertical="center" shrinkToFit="1"/>
      <protection locked="0"/>
    </xf>
    <xf numFmtId="181" fontId="17" fillId="0" borderId="73" xfId="0" applyNumberFormat="1" applyFont="1" applyBorder="1" applyAlignment="1" applyProtection="1">
      <alignment horizontal="center" vertical="center" shrinkToFit="1"/>
      <protection locked="0"/>
    </xf>
    <xf numFmtId="0" fontId="23" fillId="0" borderId="128" xfId="0" applyFont="1" applyBorder="1" applyAlignment="1">
      <alignment horizontal="left" vertical="top" wrapText="1"/>
    </xf>
    <xf numFmtId="0" fontId="22" fillId="0" borderId="165" xfId="0" applyFont="1" applyBorder="1" applyAlignment="1" applyProtection="1">
      <alignment horizontal="left" vertical="center"/>
      <protection locked="0"/>
    </xf>
    <xf numFmtId="0" fontId="22" fillId="0" borderId="167" xfId="0" applyFont="1" applyBorder="1" applyAlignment="1" applyProtection="1">
      <alignment horizontal="left" vertical="center"/>
      <protection locked="0"/>
    </xf>
    <xf numFmtId="0" fontId="22" fillId="0" borderId="170" xfId="0" applyFont="1" applyBorder="1" applyAlignment="1" applyProtection="1">
      <alignment horizontal="left" vertical="center"/>
      <protection locked="0"/>
    </xf>
    <xf numFmtId="0" fontId="17" fillId="0" borderId="0" xfId="0" applyFont="1" applyAlignment="1">
      <alignment horizontal="left" vertical="top" wrapText="1"/>
    </xf>
    <xf numFmtId="0" fontId="17" fillId="0" borderId="51" xfId="0" applyFont="1" applyBorder="1" applyAlignment="1" applyProtection="1">
      <alignment vertical="center" shrinkToFit="1"/>
      <protection locked="0"/>
    </xf>
    <xf numFmtId="49" fontId="17" fillId="0" borderId="58" xfId="0" applyNumberFormat="1" applyFont="1" applyBorder="1" applyAlignment="1" applyProtection="1">
      <alignment vertical="center" shrinkToFit="1"/>
      <protection locked="0"/>
    </xf>
    <xf numFmtId="49" fontId="17" fillId="0" borderId="19" xfId="0" applyNumberFormat="1" applyFont="1" applyBorder="1" applyAlignment="1" applyProtection="1">
      <alignment vertical="center" shrinkToFit="1"/>
      <protection locked="0"/>
    </xf>
    <xf numFmtId="49" fontId="17" fillId="0" borderId="50" xfId="0" applyNumberFormat="1" applyFont="1" applyBorder="1" applyAlignment="1" applyProtection="1">
      <alignment vertical="center" shrinkToFit="1"/>
      <protection locked="0"/>
    </xf>
    <xf numFmtId="0" fontId="16" fillId="2" borderId="10" xfId="0" applyFont="1" applyFill="1" applyBorder="1" applyAlignment="1">
      <alignment horizontal="left" vertical="top" wrapText="1" indent="1"/>
    </xf>
    <xf numFmtId="0" fontId="16" fillId="0" borderId="16" xfId="0" applyFont="1" applyBorder="1" applyAlignment="1">
      <alignment horizontal="left" vertical="center" indent="1"/>
    </xf>
    <xf numFmtId="0" fontId="16" fillId="0" borderId="125" xfId="0" applyFont="1" applyBorder="1" applyAlignment="1">
      <alignment horizontal="left" vertical="center" indent="1"/>
    </xf>
    <xf numFmtId="0" fontId="40" fillId="2" borderId="126" xfId="0" applyFont="1" applyFill="1" applyBorder="1" applyAlignment="1">
      <alignment horizontal="center" vertical="center" wrapText="1"/>
    </xf>
    <xf numFmtId="0" fontId="18" fillId="2" borderId="27"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18" fillId="2" borderId="12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26" xfId="0" applyFont="1" applyFill="1" applyBorder="1" applyAlignment="1">
      <alignment horizontal="center" vertical="center" wrapText="1"/>
    </xf>
    <xf numFmtId="0" fontId="18" fillId="2" borderId="129"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7" fillId="2" borderId="53" xfId="0" applyFont="1" applyFill="1" applyBorder="1" applyAlignment="1">
      <alignment horizontal="center" vertical="center" shrinkToFit="1"/>
    </xf>
    <xf numFmtId="0" fontId="17" fillId="2" borderId="6" xfId="0" applyFont="1" applyFill="1" applyBorder="1" applyAlignment="1">
      <alignment horizontal="center" vertical="center" shrinkToFit="1"/>
    </xf>
    <xf numFmtId="0" fontId="17" fillId="0" borderId="54" xfId="0" applyFont="1" applyBorder="1" applyAlignment="1">
      <alignment horizontal="center" vertical="center" shrinkToFit="1"/>
    </xf>
    <xf numFmtId="0" fontId="17" fillId="2" borderId="54" xfId="0" applyFont="1" applyFill="1" applyBorder="1" applyAlignment="1">
      <alignment horizontal="center" vertical="center" shrinkToFit="1"/>
    </xf>
    <xf numFmtId="49" fontId="17" fillId="0" borderId="56" xfId="0" applyNumberFormat="1" applyFont="1" applyBorder="1" applyAlignment="1" applyProtection="1">
      <alignment vertical="center" shrinkToFit="1"/>
      <protection locked="0"/>
    </xf>
    <xf numFmtId="49" fontId="17" fillId="0" borderId="108" xfId="0" applyNumberFormat="1" applyFont="1" applyBorder="1" applyAlignment="1" applyProtection="1">
      <alignment vertical="center" shrinkToFit="1"/>
      <protection locked="0"/>
    </xf>
    <xf numFmtId="49" fontId="17" fillId="0" borderId="48" xfId="0" applyNumberFormat="1" applyFont="1" applyBorder="1" applyAlignment="1" applyProtection="1">
      <alignment vertical="center" shrinkToFit="1"/>
      <protection locked="0"/>
    </xf>
    <xf numFmtId="0" fontId="17" fillId="2" borderId="126"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7" fillId="2" borderId="128"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26" xfId="0" applyFont="1" applyFill="1" applyBorder="1" applyAlignment="1">
      <alignment horizontal="center" vertical="center" wrapText="1"/>
    </xf>
    <xf numFmtId="0" fontId="17" fillId="2" borderId="130" xfId="0" applyFont="1" applyFill="1" applyBorder="1" applyAlignment="1">
      <alignment horizontal="center" vertical="center" wrapText="1"/>
    </xf>
    <xf numFmtId="0" fontId="17" fillId="2" borderId="131" xfId="0" applyFont="1" applyFill="1" applyBorder="1" applyAlignment="1">
      <alignment horizontal="center" vertical="center" wrapText="1"/>
    </xf>
    <xf numFmtId="0" fontId="17" fillId="2" borderId="115" xfId="0" applyFont="1" applyFill="1" applyBorder="1" applyAlignment="1">
      <alignment horizontal="center" vertical="center" wrapText="1"/>
    </xf>
    <xf numFmtId="49" fontId="17" fillId="0" borderId="32" xfId="0" applyNumberFormat="1" applyFont="1" applyBorder="1" applyAlignment="1" applyProtection="1">
      <alignment vertical="center" shrinkToFit="1"/>
      <protection locked="0"/>
    </xf>
    <xf numFmtId="49" fontId="17" fillId="0" borderId="30" xfId="0" applyNumberFormat="1" applyFont="1" applyBorder="1" applyAlignment="1" applyProtection="1">
      <alignment vertical="center" shrinkToFit="1"/>
      <protection locked="0"/>
    </xf>
    <xf numFmtId="49" fontId="17" fillId="0" borderId="31" xfId="0" applyNumberFormat="1" applyFont="1" applyBorder="1" applyAlignment="1" applyProtection="1">
      <alignment vertical="center" shrinkToFit="1"/>
      <protection locked="0"/>
    </xf>
    <xf numFmtId="0" fontId="17" fillId="0" borderId="33" xfId="0" applyFont="1" applyBorder="1" applyAlignment="1" applyProtection="1">
      <alignment vertical="center" shrinkToFit="1"/>
      <protection locked="0"/>
    </xf>
    <xf numFmtId="0" fontId="16" fillId="2" borderId="117" xfId="0" applyFont="1" applyFill="1" applyBorder="1" applyAlignment="1">
      <alignment horizontal="center" vertical="center" textRotation="255"/>
    </xf>
    <xf numFmtId="0" fontId="16" fillId="2" borderId="110" xfId="0" applyFont="1" applyFill="1" applyBorder="1" applyAlignment="1">
      <alignment horizontal="center" vertical="center" textRotation="255"/>
    </xf>
    <xf numFmtId="0" fontId="16" fillId="2" borderId="163" xfId="0" applyFont="1" applyFill="1" applyBorder="1" applyAlignment="1">
      <alignment horizontal="center" vertical="center" textRotation="255"/>
    </xf>
    <xf numFmtId="0" fontId="17" fillId="0" borderId="38" xfId="0" applyFont="1" applyBorder="1" applyAlignment="1" applyProtection="1">
      <alignment horizontal="left" vertical="top" wrapText="1"/>
      <protection locked="0"/>
    </xf>
    <xf numFmtId="0" fontId="17" fillId="0" borderId="11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13" xfId="0" applyFont="1" applyBorder="1" applyAlignment="1" applyProtection="1">
      <alignment horizontal="left" vertical="top" wrapText="1"/>
      <protection locked="0"/>
    </xf>
    <xf numFmtId="0" fontId="17" fillId="0" borderId="12" xfId="0" applyFont="1" applyBorder="1" applyAlignment="1" applyProtection="1">
      <alignment horizontal="left" vertical="center" wrapText="1"/>
      <protection locked="0"/>
    </xf>
    <xf numFmtId="0" fontId="17" fillId="0" borderId="28" xfId="0" applyFont="1" applyBorder="1" applyAlignment="1" applyProtection="1">
      <alignment horizontal="left" vertical="center" wrapText="1"/>
      <protection locked="0"/>
    </xf>
    <xf numFmtId="0" fontId="17" fillId="0" borderId="114" xfId="0" applyFont="1" applyBorder="1" applyAlignment="1" applyProtection="1">
      <alignment horizontal="left" vertical="center" wrapText="1"/>
      <protection locked="0"/>
    </xf>
    <xf numFmtId="183" fontId="17" fillId="0" borderId="58" xfId="0" applyNumberFormat="1" applyFont="1" applyBorder="1" applyAlignment="1" applyProtection="1">
      <alignment horizontal="left" vertical="center" shrinkToFit="1"/>
      <protection locked="0"/>
    </xf>
    <xf numFmtId="183" fontId="17" fillId="0" borderId="148" xfId="0" applyNumberFormat="1" applyFont="1" applyBorder="1" applyAlignment="1" applyProtection="1">
      <alignment horizontal="left" vertical="center" shrinkToFit="1"/>
      <protection locked="0"/>
    </xf>
    <xf numFmtId="0" fontId="17" fillId="0" borderId="0" xfId="0" applyFont="1" applyAlignment="1">
      <alignment vertical="top" wrapText="1"/>
    </xf>
    <xf numFmtId="0" fontId="22" fillId="0" borderId="0" xfId="0" applyFont="1" applyAlignment="1">
      <alignment vertical="top" wrapText="1"/>
    </xf>
    <xf numFmtId="181" fontId="17" fillId="2" borderId="29" xfId="0" applyNumberFormat="1" applyFont="1" applyFill="1" applyBorder="1" applyAlignment="1">
      <alignment horizontal="center" vertical="top" shrinkToFit="1"/>
    </xf>
    <xf numFmtId="181" fontId="17" fillId="2" borderId="30" xfId="0" applyNumberFormat="1" applyFont="1" applyFill="1" applyBorder="1" applyAlignment="1">
      <alignment horizontal="center" vertical="top" shrinkToFit="1"/>
    </xf>
    <xf numFmtId="181" fontId="17" fillId="2" borderId="28" xfId="0" applyNumberFormat="1" applyFont="1" applyFill="1" applyBorder="1" applyAlignment="1">
      <alignment horizontal="center" vertical="top" shrinkToFit="1"/>
    </xf>
    <xf numFmtId="181" fontId="17" fillId="2" borderId="31" xfId="0" applyNumberFormat="1" applyFont="1" applyFill="1" applyBorder="1" applyAlignment="1">
      <alignment horizontal="center" vertical="top" shrinkToFit="1"/>
    </xf>
    <xf numFmtId="0" fontId="16" fillId="2" borderId="17" xfId="0" applyFont="1" applyFill="1" applyBorder="1" applyAlignment="1">
      <alignment horizontal="center" vertical="center"/>
    </xf>
    <xf numFmtId="0" fontId="16" fillId="2" borderId="47" xfId="0" applyFont="1" applyFill="1" applyBorder="1" applyAlignment="1">
      <alignment horizontal="center" vertical="center"/>
    </xf>
    <xf numFmtId="0" fontId="16" fillId="2" borderId="57" xfId="0" applyFont="1" applyFill="1" applyBorder="1" applyAlignment="1">
      <alignment horizontal="center" vertical="center"/>
    </xf>
    <xf numFmtId="0" fontId="16" fillId="2" borderId="47" xfId="0" applyFont="1" applyFill="1" applyBorder="1" applyAlignment="1">
      <alignment horizontal="center" vertical="center" wrapText="1"/>
    </xf>
    <xf numFmtId="0" fontId="16" fillId="2" borderId="33" xfId="0" applyFont="1" applyFill="1" applyBorder="1" applyAlignment="1">
      <alignment horizontal="center" vertical="center"/>
    </xf>
    <xf numFmtId="0" fontId="16" fillId="2" borderId="3" xfId="0" applyFont="1" applyFill="1" applyBorder="1" applyAlignment="1">
      <alignment horizontal="center" vertical="center" textRotation="255" shrinkToFit="1"/>
    </xf>
    <xf numFmtId="0" fontId="16" fillId="2" borderId="4" xfId="0" applyFont="1" applyFill="1" applyBorder="1" applyAlignment="1">
      <alignment horizontal="center" vertical="center" textRotation="255" shrinkToFit="1"/>
    </xf>
    <xf numFmtId="0" fontId="16" fillId="2" borderId="9" xfId="0" applyFont="1" applyFill="1" applyBorder="1" applyAlignment="1">
      <alignment horizontal="center" vertical="center" textRotation="255" shrinkToFit="1"/>
    </xf>
    <xf numFmtId="183" fontId="17" fillId="0" borderId="61" xfId="0" applyNumberFormat="1" applyFont="1" applyBorder="1" applyAlignment="1" applyProtection="1">
      <alignment horizontal="left" vertical="center" shrinkToFit="1"/>
      <protection locked="0"/>
    </xf>
    <xf numFmtId="183" fontId="17" fillId="0" borderId="125" xfId="0" applyNumberFormat="1" applyFont="1" applyBorder="1" applyAlignment="1" applyProtection="1">
      <alignment horizontal="left" vertical="center" shrinkToFit="1"/>
      <protection locked="0"/>
    </xf>
    <xf numFmtId="0" fontId="17" fillId="0" borderId="37" xfId="0" applyFont="1" applyBorder="1" applyAlignment="1" applyProtection="1">
      <alignment horizontal="left" vertical="top" wrapText="1"/>
      <protection locked="0"/>
    </xf>
    <xf numFmtId="0" fontId="17" fillId="0" borderId="40" xfId="0" applyFont="1" applyBorder="1" applyAlignment="1" applyProtection="1">
      <alignment horizontal="left" vertical="top" wrapText="1"/>
      <protection locked="0"/>
    </xf>
    <xf numFmtId="0" fontId="17" fillId="0" borderId="42" xfId="0" applyFont="1" applyBorder="1" applyAlignment="1" applyProtection="1">
      <alignment horizontal="left" vertical="top" wrapText="1"/>
      <protection locked="0"/>
    </xf>
    <xf numFmtId="0" fontId="17" fillId="0" borderId="43" xfId="0" applyFont="1" applyBorder="1" applyAlignment="1" applyProtection="1">
      <alignment horizontal="left" vertical="top" wrapText="1"/>
      <protection locked="0"/>
    </xf>
    <xf numFmtId="0" fontId="17" fillId="0" borderId="120" xfId="0" applyFont="1" applyBorder="1" applyAlignment="1" applyProtection="1">
      <alignment horizontal="left" vertical="top" wrapText="1"/>
      <protection locked="0"/>
    </xf>
    <xf numFmtId="0" fontId="7" fillId="0" borderId="16" xfId="0" applyFont="1" applyBorder="1" applyAlignment="1" applyProtection="1">
      <alignment horizontal="center" vertical="center" shrinkToFit="1"/>
      <protection locked="0"/>
    </xf>
    <xf numFmtId="0" fontId="17" fillId="0" borderId="24" xfId="0" applyFont="1" applyBorder="1" applyAlignment="1" applyProtection="1">
      <alignment horizontal="left" vertical="top" wrapText="1"/>
      <protection locked="0"/>
    </xf>
    <xf numFmtId="0" fontId="17" fillId="0" borderId="27" xfId="0" applyFont="1" applyBorder="1" applyAlignment="1" applyProtection="1">
      <alignment horizontal="left" vertical="top" wrapText="1"/>
      <protection locked="0"/>
    </xf>
    <xf numFmtId="0" fontId="17" fillId="0" borderId="112" xfId="0" applyFont="1" applyBorder="1" applyAlignment="1" applyProtection="1">
      <alignment horizontal="left" vertical="top" wrapText="1"/>
      <protection locked="0"/>
    </xf>
    <xf numFmtId="0" fontId="17" fillId="0" borderId="38" xfId="0" applyFont="1" applyBorder="1" applyAlignment="1">
      <alignment vertical="center"/>
    </xf>
    <xf numFmtId="0" fontId="17" fillId="0" borderId="119" xfId="0" applyFont="1" applyBorder="1" applyAlignment="1">
      <alignment vertical="center"/>
    </xf>
    <xf numFmtId="0" fontId="17" fillId="0" borderId="0" xfId="0" applyFont="1" applyAlignment="1">
      <alignment vertical="center"/>
    </xf>
    <xf numFmtId="0" fontId="17" fillId="0" borderId="113" xfId="0" applyFont="1" applyBorder="1" applyAlignment="1">
      <alignment vertical="center"/>
    </xf>
    <xf numFmtId="0" fontId="17" fillId="0" borderId="2" xfId="0" applyFont="1" applyBorder="1" applyAlignment="1">
      <alignment vertical="center"/>
    </xf>
    <xf numFmtId="0" fontId="17" fillId="0" borderId="12" xfId="0" applyFont="1" applyBorder="1" applyAlignment="1">
      <alignment vertical="center"/>
    </xf>
    <xf numFmtId="0" fontId="17" fillId="0" borderId="28" xfId="0" applyFont="1" applyBorder="1" applyAlignment="1">
      <alignment vertical="center"/>
    </xf>
    <xf numFmtId="0" fontId="17" fillId="0" borderId="114" xfId="0" applyFont="1" applyBorder="1" applyAlignment="1">
      <alignment vertical="center"/>
    </xf>
    <xf numFmtId="0" fontId="16" fillId="2" borderId="16" xfId="0" applyFont="1" applyFill="1" applyBorder="1" applyAlignment="1">
      <alignment horizontal="left" vertical="top" wrapText="1" indent="1"/>
    </xf>
    <xf numFmtId="0" fontId="16" fillId="2" borderId="125" xfId="0" applyFont="1" applyFill="1" applyBorder="1" applyAlignment="1">
      <alignment horizontal="left" vertical="top" wrapText="1" indent="1"/>
    </xf>
    <xf numFmtId="0" fontId="17" fillId="0" borderId="12" xfId="0" applyFont="1" applyBorder="1" applyAlignment="1" applyProtection="1">
      <alignment horizontal="left" vertical="top" wrapText="1"/>
      <protection locked="0"/>
    </xf>
    <xf numFmtId="0" fontId="17" fillId="0" borderId="28" xfId="0" applyFont="1" applyBorder="1" applyAlignment="1" applyProtection="1">
      <alignment horizontal="left" vertical="top" wrapText="1"/>
      <protection locked="0"/>
    </xf>
    <xf numFmtId="0" fontId="17" fillId="0" borderId="114" xfId="0" applyFont="1" applyBorder="1" applyAlignment="1" applyProtection="1">
      <alignment horizontal="left" vertical="top" wrapText="1"/>
      <protection locked="0"/>
    </xf>
    <xf numFmtId="0" fontId="17" fillId="0" borderId="57" xfId="0" applyFont="1" applyBorder="1" applyAlignment="1" applyProtection="1">
      <alignment vertical="center" shrinkToFit="1"/>
      <protection locked="0"/>
    </xf>
    <xf numFmtId="0" fontId="17" fillId="0" borderId="128" xfId="0" applyFont="1" applyBorder="1" applyAlignment="1">
      <alignment horizontal="left" vertical="top" wrapText="1"/>
    </xf>
    <xf numFmtId="0" fontId="50" fillId="0" borderId="5" xfId="2" applyFont="1" applyBorder="1" applyAlignment="1">
      <alignment horizontal="center" vertical="center"/>
    </xf>
    <xf numFmtId="0" fontId="50" fillId="0" borderId="7" xfId="2" applyFont="1" applyBorder="1" applyAlignment="1">
      <alignment horizontal="center" vertical="center"/>
    </xf>
    <xf numFmtId="0" fontId="17" fillId="4" borderId="145" xfId="0" applyFont="1" applyFill="1" applyBorder="1" applyAlignment="1">
      <alignment horizontal="left" vertical="center" wrapText="1"/>
    </xf>
    <xf numFmtId="0" fontId="17" fillId="4" borderId="141" xfId="0" applyFont="1" applyFill="1" applyBorder="1" applyAlignment="1">
      <alignment horizontal="left" vertical="center" wrapText="1"/>
    </xf>
    <xf numFmtId="0" fontId="17" fillId="4" borderId="147" xfId="0" applyFont="1" applyFill="1" applyBorder="1" applyAlignment="1">
      <alignment horizontal="left" vertical="center" wrapText="1"/>
    </xf>
    <xf numFmtId="0" fontId="16" fillId="2" borderId="61"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125" xfId="0" applyFont="1" applyFill="1" applyBorder="1" applyAlignment="1">
      <alignment horizontal="center" vertical="center"/>
    </xf>
    <xf numFmtId="0" fontId="22" fillId="2" borderId="32" xfId="0" applyFont="1" applyFill="1" applyBorder="1" applyAlignment="1">
      <alignment horizontal="left" vertical="center"/>
    </xf>
    <xf numFmtId="0" fontId="22" fillId="2" borderId="124" xfId="0" applyFont="1" applyFill="1" applyBorder="1" applyAlignment="1">
      <alignment horizontal="left" vertical="center"/>
    </xf>
    <xf numFmtId="0" fontId="16" fillId="2" borderId="57" xfId="0" applyFont="1" applyFill="1" applyBorder="1" applyAlignment="1">
      <alignment horizontal="center" vertical="center" wrapText="1"/>
    </xf>
    <xf numFmtId="0" fontId="16" fillId="2" borderId="79" xfId="0" applyFont="1" applyFill="1" applyBorder="1" applyAlignment="1">
      <alignment horizontal="center" vertical="center" wrapText="1"/>
    </xf>
    <xf numFmtId="0" fontId="16" fillId="3" borderId="168" xfId="0" applyFont="1" applyFill="1" applyBorder="1" applyAlignment="1">
      <alignment horizontal="center" vertical="center"/>
    </xf>
    <xf numFmtId="0" fontId="16" fillId="3" borderId="169" xfId="0" applyFont="1" applyFill="1" applyBorder="1" applyAlignment="1">
      <alignment horizontal="center" vertical="center"/>
    </xf>
    <xf numFmtId="0" fontId="16" fillId="2" borderId="34" xfId="0" applyFont="1" applyFill="1" applyBorder="1" applyAlignment="1">
      <alignment horizontal="left" vertical="center" indent="1"/>
    </xf>
    <xf numFmtId="0" fontId="16" fillId="2" borderId="35" xfId="0" applyFont="1" applyFill="1" applyBorder="1" applyAlignment="1">
      <alignment horizontal="left" vertical="center" indent="1"/>
    </xf>
    <xf numFmtId="0" fontId="16" fillId="2" borderId="118" xfId="0" applyFont="1" applyFill="1" applyBorder="1" applyAlignment="1">
      <alignment horizontal="left" vertical="center" indent="1"/>
    </xf>
    <xf numFmtId="0" fontId="16" fillId="2" borderId="36"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6" fillId="2" borderId="14" xfId="0" applyFont="1" applyFill="1" applyBorder="1" applyAlignment="1">
      <alignment horizontal="left" vertical="center" indent="1"/>
    </xf>
    <xf numFmtId="0" fontId="16" fillId="2" borderId="10" xfId="0" applyFont="1" applyFill="1" applyBorder="1" applyAlignment="1">
      <alignment horizontal="left" vertical="center" indent="1"/>
    </xf>
    <xf numFmtId="0" fontId="16" fillId="2" borderId="111" xfId="0" applyFont="1" applyFill="1" applyBorder="1" applyAlignment="1">
      <alignment horizontal="left" vertical="center" indent="1"/>
    </xf>
    <xf numFmtId="0" fontId="16" fillId="2" borderId="44"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7" fillId="4" borderId="146" xfId="0" applyFont="1" applyFill="1" applyBorder="1" applyAlignment="1">
      <alignment horizontal="left" vertical="center" wrapText="1"/>
    </xf>
    <xf numFmtId="0" fontId="11" fillId="0" borderId="143" xfId="0" applyFont="1" applyBorder="1" applyAlignment="1">
      <alignment horizontal="center" vertical="center"/>
    </xf>
    <xf numFmtId="0" fontId="11" fillId="0" borderId="134" xfId="0" applyFont="1" applyBorder="1" applyAlignment="1">
      <alignment horizontal="center" vertical="center"/>
    </xf>
    <xf numFmtId="0" fontId="7" fillId="4" borderId="65" xfId="0" applyFont="1" applyFill="1" applyBorder="1" applyAlignment="1">
      <alignment horizontal="left" vertical="center" wrapText="1"/>
    </xf>
    <xf numFmtId="0" fontId="7" fillId="4" borderId="139" xfId="0" applyFont="1" applyFill="1" applyBorder="1" applyAlignment="1">
      <alignment horizontal="left" vertical="center" wrapText="1"/>
    </xf>
    <xf numFmtId="0" fontId="7" fillId="4" borderId="151" xfId="0" applyFont="1" applyFill="1" applyBorder="1" applyAlignment="1">
      <alignment horizontal="left" vertical="center" wrapText="1"/>
    </xf>
    <xf numFmtId="0" fontId="7" fillId="4" borderId="66" xfId="0" applyFont="1" applyFill="1" applyBorder="1" applyAlignment="1">
      <alignment horizontal="left" vertical="center" wrapText="1"/>
    </xf>
    <xf numFmtId="0" fontId="7" fillId="0" borderId="128" xfId="0" applyFont="1" applyBorder="1" applyAlignment="1">
      <alignment horizontal="left" vertical="top" wrapText="1"/>
    </xf>
    <xf numFmtId="0" fontId="7" fillId="0" borderId="0" xfId="0" applyFont="1" applyAlignment="1">
      <alignment horizontal="left" vertical="top" wrapText="1"/>
    </xf>
    <xf numFmtId="180" fontId="24" fillId="5" borderId="1" xfId="0" applyNumberFormat="1" applyFont="1" applyFill="1" applyBorder="1" applyAlignment="1">
      <alignment horizontal="center" vertical="center" shrinkToFit="1"/>
    </xf>
    <xf numFmtId="0" fontId="27" fillId="0" borderId="0" xfId="0" applyFont="1" applyAlignment="1">
      <alignment vertical="center" wrapText="1"/>
    </xf>
    <xf numFmtId="0" fontId="32" fillId="0" borderId="0" xfId="0" applyFont="1" applyAlignment="1">
      <alignment vertical="center" wrapText="1"/>
    </xf>
    <xf numFmtId="180" fontId="24" fillId="4" borderId="65" xfId="1" applyNumberFormat="1" applyFont="1" applyFill="1" applyBorder="1" applyAlignment="1" applyProtection="1">
      <alignment vertical="center" shrinkToFit="1"/>
    </xf>
    <xf numFmtId="0" fontId="0" fillId="0" borderId="66" xfId="0" applyBorder="1" applyAlignment="1">
      <alignment vertical="center" shrinkToFit="1"/>
    </xf>
    <xf numFmtId="180" fontId="24" fillId="4" borderId="29" xfId="1" applyNumberFormat="1" applyFont="1" applyFill="1" applyBorder="1" applyAlignment="1" applyProtection="1">
      <alignment vertical="center" shrinkToFit="1"/>
    </xf>
    <xf numFmtId="0" fontId="0" fillId="0" borderId="23" xfId="0" applyBorder="1" applyAlignment="1">
      <alignment vertical="center" shrinkToFit="1"/>
    </xf>
    <xf numFmtId="180" fontId="24" fillId="4" borderId="24" xfId="1" applyNumberFormat="1" applyFont="1" applyFill="1" applyBorder="1" applyAlignment="1" applyProtection="1">
      <alignment vertical="center" shrinkToFit="1"/>
    </xf>
    <xf numFmtId="0" fontId="0" fillId="0" borderId="25" xfId="0" applyBorder="1" applyAlignment="1">
      <alignment vertical="center" shrinkToFit="1"/>
    </xf>
    <xf numFmtId="0" fontId="7" fillId="4" borderId="28" xfId="0" applyFont="1" applyFill="1" applyBorder="1" applyAlignment="1">
      <alignment horizontal="left" vertical="center" wrapText="1" shrinkToFit="1"/>
    </xf>
    <xf numFmtId="0" fontId="24" fillId="5" borderId="5" xfId="0" applyFont="1" applyFill="1" applyBorder="1" applyAlignment="1">
      <alignment horizontal="center" vertical="center" shrinkToFit="1"/>
    </xf>
    <xf numFmtId="0" fontId="24" fillId="5" borderId="6" xfId="0" applyFont="1" applyFill="1" applyBorder="1" applyAlignment="1">
      <alignment horizontal="center" vertical="center" shrinkToFit="1"/>
    </xf>
    <xf numFmtId="0" fontId="24" fillId="5" borderId="7" xfId="0" applyFont="1" applyFill="1" applyBorder="1" applyAlignment="1">
      <alignment horizontal="center" vertical="center" shrinkToFit="1"/>
    </xf>
    <xf numFmtId="180" fontId="24" fillId="0" borderId="6" xfId="3" applyNumberFormat="1" applyFont="1" applyFill="1" applyBorder="1" applyAlignment="1" applyProtection="1">
      <alignment horizontal="center" vertical="center" wrapText="1"/>
      <protection locked="0"/>
    </xf>
    <xf numFmtId="180" fontId="24" fillId="0" borderId="7" xfId="3" applyNumberFormat="1" applyFont="1" applyFill="1" applyBorder="1" applyAlignment="1" applyProtection="1">
      <alignment horizontal="center" vertical="center" wrapText="1"/>
      <protection locked="0"/>
    </xf>
    <xf numFmtId="180" fontId="24" fillId="4" borderId="18" xfId="1" applyNumberFormat="1" applyFont="1" applyFill="1" applyBorder="1" applyAlignment="1" applyProtection="1">
      <alignment vertical="center" shrinkToFit="1"/>
    </xf>
    <xf numFmtId="0" fontId="0" fillId="0" borderId="20" xfId="0" applyBorder="1" applyAlignment="1">
      <alignment vertical="center" shrinkToFit="1"/>
    </xf>
    <xf numFmtId="180" fontId="24" fillId="4" borderId="5" xfId="1" applyNumberFormat="1" applyFont="1" applyFill="1" applyBorder="1" applyAlignment="1" applyProtection="1">
      <alignment vertical="center" shrinkToFit="1"/>
    </xf>
    <xf numFmtId="0" fontId="0" fillId="0" borderId="7" xfId="0" applyBorder="1" applyAlignment="1">
      <alignment vertical="center" shrinkToFit="1"/>
    </xf>
    <xf numFmtId="180" fontId="11" fillId="0" borderId="5" xfId="1" applyNumberFormat="1" applyFont="1" applyBorder="1" applyAlignment="1" applyProtection="1">
      <alignment horizontal="center" vertical="center"/>
    </xf>
    <xf numFmtId="180" fontId="11" fillId="0" borderId="7" xfId="1" applyNumberFormat="1" applyFont="1" applyBorder="1" applyAlignment="1" applyProtection="1">
      <alignment horizontal="center" vertical="center"/>
    </xf>
    <xf numFmtId="180" fontId="24" fillId="4" borderId="10" xfId="1" applyNumberFormat="1" applyFont="1" applyFill="1" applyBorder="1" applyAlignment="1" applyProtection="1">
      <alignment vertical="center" shrinkToFit="1"/>
    </xf>
    <xf numFmtId="0" fontId="0" fillId="0" borderId="11" xfId="0" applyBorder="1" applyAlignment="1">
      <alignment vertical="center" shrinkToFit="1"/>
    </xf>
    <xf numFmtId="180" fontId="24" fillId="5" borderId="1" xfId="1" applyNumberFormat="1" applyFont="1" applyFill="1" applyBorder="1" applyAlignment="1" applyProtection="1">
      <alignment horizontal="center" vertical="center" shrinkToFi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180" fontId="10" fillId="2" borderId="85" xfId="0" applyNumberFormat="1" applyFont="1" applyFill="1" applyBorder="1" applyAlignment="1">
      <alignment horizontal="center" vertical="center" wrapText="1"/>
    </xf>
    <xf numFmtId="180" fontId="10" fillId="2" borderId="89" xfId="0" applyNumberFormat="1"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82" xfId="0" applyFont="1" applyFill="1" applyBorder="1" applyAlignment="1">
      <alignment horizontal="center" vertical="center"/>
    </xf>
    <xf numFmtId="0" fontId="10" fillId="2" borderId="83" xfId="0" applyFont="1" applyFill="1" applyBorder="1" applyAlignment="1">
      <alignment horizontal="center" vertical="center"/>
    </xf>
    <xf numFmtId="180" fontId="10" fillId="2" borderId="82" xfId="0" applyNumberFormat="1" applyFont="1" applyFill="1"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180" fontId="10" fillId="2" borderId="83" xfId="0" applyNumberFormat="1" applyFont="1" applyFill="1" applyBorder="1" applyAlignment="1">
      <alignment horizontal="center" vertical="center"/>
    </xf>
    <xf numFmtId="180" fontId="10" fillId="2" borderId="85" xfId="0" applyNumberFormat="1" applyFont="1" applyFill="1" applyBorder="1" applyAlignment="1">
      <alignment horizontal="center" vertical="center"/>
    </xf>
    <xf numFmtId="180" fontId="10" fillId="2" borderId="89" xfId="0" applyNumberFormat="1" applyFont="1" applyFill="1" applyBorder="1" applyAlignment="1">
      <alignment horizontal="center" vertical="center"/>
    </xf>
    <xf numFmtId="0" fontId="10" fillId="2" borderId="97" xfId="0" applyFont="1" applyFill="1" applyBorder="1" applyAlignment="1">
      <alignment horizontal="center" vertical="center"/>
    </xf>
    <xf numFmtId="0" fontId="10" fillId="2" borderId="98" xfId="0" applyFont="1" applyFill="1" applyBorder="1" applyAlignment="1">
      <alignment horizontal="center" vertical="center"/>
    </xf>
    <xf numFmtId="0" fontId="10" fillId="2" borderId="99" xfId="0" applyFont="1" applyFill="1" applyBorder="1" applyAlignment="1">
      <alignment horizontal="center" vertical="center"/>
    </xf>
    <xf numFmtId="180" fontId="10" fillId="2" borderId="100" xfId="0" applyNumberFormat="1" applyFont="1" applyFill="1" applyBorder="1" applyAlignment="1">
      <alignment horizontal="right" vertical="center"/>
    </xf>
    <xf numFmtId="0" fontId="0" fillId="0" borderId="101" xfId="0" applyBorder="1" applyAlignment="1">
      <alignment horizontal="right" vertical="center"/>
    </xf>
    <xf numFmtId="0" fontId="0" fillId="0" borderId="102" xfId="0" applyBorder="1" applyAlignment="1">
      <alignment horizontal="right" vertical="center"/>
    </xf>
    <xf numFmtId="180" fontId="10" fillId="2" borderId="101" xfId="0" applyNumberFormat="1" applyFont="1" applyFill="1" applyBorder="1" applyAlignment="1">
      <alignment horizontal="right" vertical="center"/>
    </xf>
    <xf numFmtId="0" fontId="10" fillId="0" borderId="92" xfId="0" applyFont="1" applyBorder="1" applyAlignment="1">
      <alignment horizontal="center" vertical="center" wrapText="1"/>
    </xf>
    <xf numFmtId="0" fontId="10" fillId="0" borderId="93" xfId="0" applyFont="1" applyBorder="1" applyAlignment="1">
      <alignment horizontal="center" vertical="center" wrapText="1"/>
    </xf>
    <xf numFmtId="0" fontId="10" fillId="0" borderId="0" xfId="0" applyFont="1" applyAlignment="1">
      <alignment horizontal="center" vertical="center"/>
    </xf>
    <xf numFmtId="0" fontId="16" fillId="0" borderId="152" xfId="0" applyFont="1" applyBorder="1" applyAlignment="1">
      <alignment horizontal="left" vertical="center" wrapText="1"/>
    </xf>
    <xf numFmtId="0" fontId="29" fillId="2" borderId="65" xfId="0" applyFont="1" applyFill="1" applyBorder="1" applyAlignment="1">
      <alignment horizontal="center" vertical="center"/>
    </xf>
    <xf numFmtId="0" fontId="29" fillId="2" borderId="139" xfId="0" applyFont="1" applyFill="1" applyBorder="1" applyAlignment="1">
      <alignment horizontal="center" vertical="center"/>
    </xf>
    <xf numFmtId="0" fontId="29" fillId="2" borderId="142" xfId="0" applyFont="1" applyFill="1" applyBorder="1" applyAlignment="1">
      <alignment horizontal="center" vertical="center"/>
    </xf>
    <xf numFmtId="180" fontId="29" fillId="2" borderId="65" xfId="0" applyNumberFormat="1" applyFont="1" applyFill="1" applyBorder="1" applyAlignment="1">
      <alignment horizontal="center" vertical="center"/>
    </xf>
    <xf numFmtId="180" fontId="29" fillId="2" borderId="139" xfId="0" applyNumberFormat="1" applyFont="1" applyFill="1" applyBorder="1" applyAlignment="1">
      <alignment horizontal="center" vertical="center"/>
    </xf>
    <xf numFmtId="180" fontId="29" fillId="2" borderId="142" xfId="0" applyNumberFormat="1" applyFont="1" applyFill="1" applyBorder="1" applyAlignment="1">
      <alignment horizontal="center" vertical="center"/>
    </xf>
    <xf numFmtId="0" fontId="27" fillId="4" borderId="99" xfId="0" applyFont="1" applyFill="1" applyBorder="1" applyAlignment="1">
      <alignment horizontal="left" vertical="center" wrapText="1"/>
    </xf>
    <xf numFmtId="0" fontId="27" fillId="4" borderId="139" xfId="0" applyFont="1" applyFill="1" applyBorder="1" applyAlignment="1">
      <alignment horizontal="left" vertical="center" wrapText="1"/>
    </xf>
    <xf numFmtId="0" fontId="27" fillId="4" borderId="66" xfId="0" applyFont="1" applyFill="1" applyBorder="1" applyAlignment="1">
      <alignment horizontal="left" vertical="center" wrapText="1"/>
    </xf>
    <xf numFmtId="0" fontId="24" fillId="0" borderId="152" xfId="0" applyFont="1" applyBorder="1" applyAlignment="1">
      <alignment horizontal="left" vertical="center" wrapText="1"/>
    </xf>
    <xf numFmtId="0" fontId="27" fillId="0" borderId="28" xfId="0" applyFont="1" applyBorder="1" applyAlignment="1" applyProtection="1">
      <alignment horizontal="left" vertical="center" shrinkToFit="1"/>
      <protection locked="0"/>
    </xf>
    <xf numFmtId="0" fontId="27" fillId="0" borderId="76" xfId="0" applyFont="1" applyBorder="1" applyAlignment="1" applyProtection="1">
      <alignment horizontal="left" vertical="center" shrinkToFit="1"/>
      <protection locked="0"/>
    </xf>
    <xf numFmtId="0" fontId="27" fillId="2" borderId="24" xfId="0" applyFont="1" applyFill="1" applyBorder="1" applyAlignment="1">
      <alignment horizontal="center" vertical="center" wrapText="1"/>
    </xf>
    <xf numFmtId="0" fontId="27" fillId="2" borderId="25"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26"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27" fillId="2" borderId="28" xfId="0" applyFont="1" applyFill="1" applyBorder="1" applyAlignment="1">
      <alignment horizontal="center" vertical="center" wrapText="1"/>
    </xf>
    <xf numFmtId="0" fontId="25" fillId="0" borderId="27" xfId="0" applyFont="1" applyBorder="1" applyAlignment="1">
      <alignment horizontal="center" vertical="center" wrapText="1"/>
    </xf>
    <xf numFmtId="0" fontId="27" fillId="2" borderId="5"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7" xfId="0" applyFont="1" applyFill="1" applyBorder="1" applyAlignment="1">
      <alignment vertical="center"/>
    </xf>
    <xf numFmtId="0" fontId="27" fillId="2" borderId="6" xfId="0" applyFont="1" applyFill="1" applyBorder="1" applyAlignment="1">
      <alignment vertical="center"/>
    </xf>
    <xf numFmtId="0" fontId="27" fillId="4" borderId="5" xfId="0" applyFont="1" applyFill="1" applyBorder="1" applyAlignment="1">
      <alignment horizontal="left" vertical="center" wrapText="1" shrinkToFit="1"/>
    </xf>
    <xf numFmtId="0" fontId="27" fillId="4" borderId="6" xfId="0" applyFont="1" applyFill="1" applyBorder="1" applyAlignment="1">
      <alignment horizontal="left" vertical="center" wrapText="1" shrinkToFit="1"/>
    </xf>
    <xf numFmtId="0" fontId="27" fillId="4" borderId="7" xfId="0" applyFont="1" applyFill="1" applyBorder="1" applyAlignment="1">
      <alignment horizontal="left" vertical="center" wrapText="1" shrinkToFit="1"/>
    </xf>
    <xf numFmtId="0" fontId="27" fillId="2" borderId="10" xfId="0" applyFont="1" applyFill="1" applyBorder="1" applyAlignment="1">
      <alignment horizontal="center" vertical="center"/>
    </xf>
    <xf numFmtId="0" fontId="27" fillId="2" borderId="16" xfId="0" applyFont="1" applyFill="1" applyBorder="1" applyAlignment="1">
      <alignment horizontal="center" vertical="center"/>
    </xf>
    <xf numFmtId="0" fontId="27" fillId="2" borderId="11" xfId="0" applyFont="1" applyFill="1" applyBorder="1" applyAlignment="1">
      <alignment horizontal="center" vertical="center"/>
    </xf>
    <xf numFmtId="192" fontId="27" fillId="4" borderId="32" xfId="3" applyNumberFormat="1" applyFont="1" applyFill="1" applyBorder="1" applyAlignment="1" applyProtection="1">
      <alignment horizontal="center" vertical="center"/>
    </xf>
    <xf numFmtId="192" fontId="27" fillId="4" borderId="31" xfId="3" applyNumberFormat="1" applyFont="1" applyFill="1" applyBorder="1" applyAlignment="1" applyProtection="1">
      <alignment horizontal="center" vertical="center"/>
    </xf>
    <xf numFmtId="192" fontId="27" fillId="4" borderId="58" xfId="3" applyNumberFormat="1" applyFont="1" applyFill="1" applyBorder="1" applyAlignment="1" applyProtection="1">
      <alignment horizontal="center" vertical="center"/>
    </xf>
    <xf numFmtId="192" fontId="27" fillId="4" borderId="50" xfId="3" applyNumberFormat="1" applyFont="1" applyFill="1" applyBorder="1" applyAlignment="1" applyProtection="1">
      <alignment horizontal="center" vertical="center"/>
    </xf>
    <xf numFmtId="0" fontId="27" fillId="2" borderId="105" xfId="0" applyFont="1" applyFill="1" applyBorder="1" applyAlignment="1">
      <alignment horizontal="center" vertical="center"/>
    </xf>
    <xf numFmtId="0" fontId="27" fillId="2" borderId="76" xfId="0" applyFont="1" applyFill="1" applyBorder="1" applyAlignment="1">
      <alignment horizontal="center" vertical="center"/>
    </xf>
    <xf numFmtId="0" fontId="27" fillId="2" borderId="54" xfId="0" applyFont="1" applyFill="1" applyBorder="1" applyAlignment="1">
      <alignment horizontal="center" vertical="center"/>
    </xf>
    <xf numFmtId="0" fontId="27" fillId="2" borderId="10" xfId="0" applyFont="1" applyFill="1" applyBorder="1" applyAlignment="1">
      <alignment horizontal="center" vertical="center" shrinkToFit="1"/>
    </xf>
    <xf numFmtId="0" fontId="27" fillId="2" borderId="73" xfId="0" applyFont="1" applyFill="1" applyBorder="1" applyAlignment="1">
      <alignment horizontal="center" vertical="center" shrinkToFit="1"/>
    </xf>
    <xf numFmtId="0" fontId="27" fillId="2" borderId="18" xfId="0" applyFont="1" applyFill="1" applyBorder="1" applyAlignment="1">
      <alignment horizontal="center" vertical="center" shrinkToFit="1"/>
    </xf>
    <xf numFmtId="0" fontId="27" fillId="2" borderId="50" xfId="0" applyFont="1" applyFill="1" applyBorder="1" applyAlignment="1">
      <alignment horizontal="center" vertical="center" shrinkToFit="1"/>
    </xf>
    <xf numFmtId="38" fontId="27" fillId="0" borderId="2" xfId="3" applyFont="1" applyFill="1" applyBorder="1" applyAlignment="1" applyProtection="1">
      <alignment horizontal="left" vertical="center" shrinkToFit="1"/>
      <protection locked="0"/>
    </xf>
    <xf numFmtId="38" fontId="27" fillId="0" borderId="70" xfId="3" applyFont="1" applyFill="1" applyBorder="1" applyAlignment="1" applyProtection="1">
      <alignment horizontal="left" vertical="center" shrinkToFit="1"/>
      <protection locked="0"/>
    </xf>
    <xf numFmtId="0" fontId="27" fillId="0" borderId="2" xfId="0" applyFont="1" applyBorder="1" applyAlignment="1" applyProtection="1">
      <alignment horizontal="left" vertical="center" shrinkToFit="1"/>
      <protection locked="0"/>
    </xf>
    <xf numFmtId="0" fontId="27" fillId="0" borderId="70" xfId="0" applyFont="1" applyBorder="1" applyAlignment="1" applyProtection="1">
      <alignment horizontal="left" vertical="center" shrinkToFit="1"/>
      <protection locked="0"/>
    </xf>
    <xf numFmtId="0" fontId="27" fillId="2" borderId="29" xfId="0" applyFont="1" applyFill="1" applyBorder="1" applyAlignment="1">
      <alignment horizontal="center" vertical="center" shrinkToFit="1"/>
    </xf>
    <xf numFmtId="0" fontId="27" fillId="2" borderId="31" xfId="0" applyFont="1" applyFill="1" applyBorder="1" applyAlignment="1">
      <alignment horizontal="center" vertical="center" shrinkToFit="1"/>
    </xf>
    <xf numFmtId="0" fontId="27" fillId="0" borderId="24" xfId="0" applyFont="1" applyBorder="1" applyAlignment="1" applyProtection="1">
      <alignment horizontal="left" vertical="center" shrinkToFit="1"/>
      <protection locked="0"/>
    </xf>
    <xf numFmtId="0" fontId="27" fillId="0" borderId="68" xfId="0" applyFont="1" applyBorder="1" applyAlignment="1" applyProtection="1">
      <alignment horizontal="left" vertical="center" shrinkToFit="1"/>
      <protection locked="0"/>
    </xf>
    <xf numFmtId="189" fontId="27" fillId="0" borderId="18" xfId="0" applyNumberFormat="1" applyFont="1" applyBorder="1" applyAlignment="1" applyProtection="1">
      <alignment horizontal="center" vertical="center" shrinkToFit="1"/>
      <protection locked="0"/>
    </xf>
    <xf numFmtId="189" fontId="27" fillId="0" borderId="50" xfId="0" applyNumberFormat="1" applyFont="1" applyBorder="1" applyAlignment="1" applyProtection="1">
      <alignment horizontal="center" vertical="center" shrinkToFit="1"/>
      <protection locked="0"/>
    </xf>
    <xf numFmtId="189" fontId="27" fillId="0" borderId="46" xfId="0" applyNumberFormat="1" applyFont="1" applyBorder="1" applyAlignment="1" applyProtection="1">
      <alignment horizontal="center" vertical="center" shrinkToFit="1"/>
      <protection locked="0"/>
    </xf>
    <xf numFmtId="189" fontId="27" fillId="0" borderId="164" xfId="0" applyNumberFormat="1" applyFont="1" applyBorder="1" applyAlignment="1" applyProtection="1">
      <alignment horizontal="center" vertical="center" shrinkToFit="1"/>
      <protection locked="0"/>
    </xf>
    <xf numFmtId="0" fontId="49" fillId="0" borderId="2" xfId="0" applyFont="1" applyBorder="1" applyAlignment="1">
      <alignment horizontal="left" vertical="top" wrapText="1"/>
    </xf>
    <xf numFmtId="0" fontId="40" fillId="0" borderId="0" xfId="0" applyFont="1" applyAlignment="1">
      <alignment horizontal="left" vertical="center"/>
    </xf>
    <xf numFmtId="0" fontId="27" fillId="2" borderId="24" xfId="0" applyFont="1" applyFill="1" applyBorder="1" applyAlignment="1">
      <alignment horizontal="right" vertical="center"/>
    </xf>
    <xf numFmtId="0" fontId="27" fillId="2" borderId="27" xfId="0" applyFont="1" applyFill="1" applyBorder="1" applyAlignment="1">
      <alignment horizontal="right" vertical="center"/>
    </xf>
    <xf numFmtId="0" fontId="27" fillId="2" borderId="68" xfId="0" applyFont="1" applyFill="1" applyBorder="1" applyAlignment="1">
      <alignment horizontal="right" vertical="center"/>
    </xf>
    <xf numFmtId="0" fontId="27" fillId="4" borderId="53" xfId="0" applyFont="1" applyFill="1" applyBorder="1" applyAlignment="1">
      <alignment horizontal="center" vertical="center" shrinkToFit="1"/>
    </xf>
    <xf numFmtId="0" fontId="27" fillId="4" borderId="6" xfId="0" applyFont="1" applyFill="1" applyBorder="1" applyAlignment="1">
      <alignment horizontal="center" vertical="center" shrinkToFit="1"/>
    </xf>
    <xf numFmtId="0" fontId="27" fillId="4" borderId="7" xfId="0" applyFont="1" applyFill="1" applyBorder="1" applyAlignment="1">
      <alignment horizontal="center" vertical="center" shrinkToFit="1"/>
    </xf>
    <xf numFmtId="0" fontId="27" fillId="0" borderId="0" xfId="0" applyFont="1" applyAlignment="1" applyProtection="1">
      <alignment horizontal="left" vertical="center" shrinkToFit="1"/>
      <protection locked="0"/>
    </xf>
    <xf numFmtId="0" fontId="27" fillId="0" borderId="27" xfId="0" applyFont="1" applyBorder="1" applyAlignment="1" applyProtection="1">
      <alignment horizontal="left" vertical="center" shrinkToFit="1"/>
      <protection locked="0"/>
    </xf>
    <xf numFmtId="0" fontId="27" fillId="3" borderId="1" xfId="0" applyFont="1" applyFill="1" applyBorder="1" applyAlignment="1">
      <alignment horizontal="center" vertical="center"/>
    </xf>
    <xf numFmtId="0" fontId="27" fillId="2" borderId="5" xfId="0" applyFont="1" applyFill="1" applyBorder="1" applyAlignment="1">
      <alignment horizontal="center" vertical="center" shrinkToFit="1"/>
    </xf>
    <xf numFmtId="0" fontId="27" fillId="2" borderId="54" xfId="0" applyFont="1" applyFill="1" applyBorder="1" applyAlignment="1">
      <alignment horizontal="center" vertical="center" shrinkToFit="1"/>
    </xf>
    <xf numFmtId="0" fontId="27" fillId="2" borderId="18" xfId="0" applyFont="1" applyFill="1" applyBorder="1" applyAlignment="1">
      <alignment horizontal="center" vertical="center"/>
    </xf>
    <xf numFmtId="0" fontId="27" fillId="2" borderId="50" xfId="0" applyFont="1" applyFill="1" applyBorder="1" applyAlignment="1">
      <alignment horizontal="center" vertical="center"/>
    </xf>
    <xf numFmtId="0" fontId="27" fillId="0" borderId="12" xfId="0" applyFont="1" applyBorder="1" applyAlignment="1" applyProtection="1">
      <alignment horizontal="left" vertical="center" shrinkToFit="1"/>
      <protection locked="0"/>
    </xf>
    <xf numFmtId="192" fontId="27" fillId="0" borderId="61" xfId="3" applyNumberFormat="1" applyFont="1" applyFill="1" applyBorder="1" applyAlignment="1" applyProtection="1">
      <alignment horizontal="center" vertical="center"/>
      <protection locked="0"/>
    </xf>
    <xf numFmtId="192" fontId="27" fillId="0" borderId="11" xfId="3" applyNumberFormat="1" applyFont="1" applyFill="1" applyBorder="1" applyAlignment="1" applyProtection="1">
      <alignment horizontal="center" vertical="center"/>
      <protection locked="0"/>
    </xf>
    <xf numFmtId="0" fontId="27" fillId="2" borderId="1" xfId="0" applyFont="1" applyFill="1" applyBorder="1" applyAlignment="1">
      <alignment horizontal="center" vertical="center"/>
    </xf>
    <xf numFmtId="0" fontId="27" fillId="2" borderId="2" xfId="0" applyFont="1" applyFill="1" applyBorder="1" applyAlignment="1">
      <alignment horizontal="center" vertical="center" textRotation="255" wrapText="1"/>
    </xf>
    <xf numFmtId="0" fontId="27" fillId="2" borderId="4" xfId="0" applyFont="1" applyFill="1" applyBorder="1" applyAlignment="1">
      <alignment horizontal="center" vertical="center" textRotation="255" wrapText="1"/>
    </xf>
    <xf numFmtId="0" fontId="27" fillId="2" borderId="9" xfId="0" applyFont="1" applyFill="1" applyBorder="1" applyAlignment="1">
      <alignment horizontal="center" vertical="center" textRotation="255" wrapText="1"/>
    </xf>
    <xf numFmtId="0" fontId="27" fillId="2" borderId="24" xfId="0" applyFont="1" applyFill="1" applyBorder="1" applyAlignment="1">
      <alignment horizontal="center" vertical="distributed" textRotation="255" wrapText="1" justifyLastLine="1"/>
    </xf>
    <xf numFmtId="0" fontId="27" fillId="2" borderId="2" xfId="0" applyFont="1" applyFill="1" applyBorder="1" applyAlignment="1">
      <alignment horizontal="center" vertical="distributed" textRotation="255" wrapText="1" justifyLastLine="1"/>
    </xf>
    <xf numFmtId="0" fontId="27" fillId="2" borderId="12" xfId="0" applyFont="1" applyFill="1" applyBorder="1" applyAlignment="1">
      <alignment horizontal="center" vertical="distributed" textRotation="255" wrapText="1" justifyLastLine="1"/>
    </xf>
    <xf numFmtId="0" fontId="27" fillId="2" borderId="3" xfId="0" applyFont="1" applyFill="1" applyBorder="1" applyAlignment="1">
      <alignment horizontal="center" vertical="distributed" textRotation="255" wrapText="1" justifyLastLine="1"/>
    </xf>
    <xf numFmtId="0" fontId="27" fillId="2" borderId="4" xfId="0" applyFont="1" applyFill="1" applyBorder="1" applyAlignment="1">
      <alignment horizontal="center" vertical="distributed" textRotation="255" wrapText="1" justifyLastLine="1"/>
    </xf>
    <xf numFmtId="0" fontId="27" fillId="2" borderId="9" xfId="0" applyFont="1" applyFill="1" applyBorder="1" applyAlignment="1">
      <alignment horizontal="center" vertical="distributed" textRotation="255" wrapText="1" justifyLastLine="1"/>
    </xf>
    <xf numFmtId="0" fontId="18" fillId="2" borderId="5"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0" fillId="0" borderId="0" xfId="0" applyFont="1" applyAlignment="1">
      <alignment vertical="center"/>
    </xf>
    <xf numFmtId="0" fontId="10" fillId="0" borderId="0" xfId="0" applyFont="1" applyAlignment="1">
      <alignment horizontal="left" vertical="center"/>
    </xf>
    <xf numFmtId="0" fontId="27" fillId="0" borderId="0" xfId="0" applyFont="1" applyAlignment="1">
      <alignment horizontal="center" vertical="center"/>
    </xf>
    <xf numFmtId="38" fontId="27" fillId="0" borderId="12" xfId="3" applyFont="1" applyFill="1" applyBorder="1" applyAlignment="1" applyProtection="1">
      <alignment horizontal="left" vertical="center" shrinkToFit="1"/>
      <protection locked="0"/>
    </xf>
    <xf numFmtId="38" fontId="27" fillId="0" borderId="76" xfId="3" applyFont="1" applyFill="1" applyBorder="1" applyAlignment="1" applyProtection="1">
      <alignment horizontal="left" vertical="center" shrinkToFit="1"/>
      <protection locked="0"/>
    </xf>
    <xf numFmtId="38" fontId="27" fillId="0" borderId="24" xfId="3" applyFont="1" applyFill="1" applyBorder="1" applyAlignment="1" applyProtection="1">
      <alignment horizontal="left" vertical="center" shrinkToFit="1"/>
      <protection locked="0"/>
    </xf>
    <xf numFmtId="38" fontId="27" fillId="0" borderId="68" xfId="3" applyFont="1" applyFill="1" applyBorder="1" applyAlignment="1" applyProtection="1">
      <alignment horizontal="left" vertical="center" shrinkToFit="1"/>
      <protection locked="0"/>
    </xf>
    <xf numFmtId="190" fontId="27" fillId="4" borderId="61" xfId="3" applyNumberFormat="1" applyFont="1" applyFill="1" applyBorder="1" applyAlignment="1">
      <alignment horizontal="center" vertical="center"/>
    </xf>
    <xf numFmtId="190" fontId="27" fillId="4" borderId="73" xfId="3" applyNumberFormat="1" applyFont="1" applyFill="1" applyBorder="1" applyAlignment="1">
      <alignment horizontal="center" vertical="center"/>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2" borderId="24" xfId="0" applyFont="1" applyFill="1" applyBorder="1" applyAlignment="1">
      <alignment horizontal="center" vertical="distributed" textRotation="255" justifyLastLine="1"/>
    </xf>
    <xf numFmtId="0" fontId="27" fillId="2" borderId="2" xfId="0" applyFont="1" applyFill="1" applyBorder="1" applyAlignment="1">
      <alignment horizontal="center" vertical="distributed" textRotation="255" justifyLastLine="1"/>
    </xf>
    <xf numFmtId="0" fontId="27" fillId="2" borderId="12" xfId="0" applyFont="1" applyFill="1" applyBorder="1" applyAlignment="1">
      <alignment horizontal="center" vertical="distributed" textRotation="255" justifyLastLine="1"/>
    </xf>
    <xf numFmtId="0" fontId="27" fillId="2" borderId="18"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50" xfId="0" applyFont="1" applyFill="1" applyBorder="1" applyAlignment="1">
      <alignment horizontal="center" vertical="center" wrapText="1"/>
    </xf>
    <xf numFmtId="0" fontId="27" fillId="2" borderId="19" xfId="0" applyFont="1" applyFill="1" applyBorder="1" applyAlignment="1">
      <alignment horizontal="center" vertical="center"/>
    </xf>
    <xf numFmtId="0" fontId="27" fillId="0" borderId="6" xfId="0" applyFont="1" applyBorder="1" applyAlignment="1">
      <alignment vertical="center"/>
    </xf>
    <xf numFmtId="0" fontId="27" fillId="2" borderId="6" xfId="0" applyFont="1" applyFill="1" applyBorder="1" applyAlignment="1">
      <alignment horizontal="center" vertical="center" shrinkToFit="1"/>
    </xf>
    <xf numFmtId="0" fontId="27" fillId="2" borderId="7" xfId="0" applyFont="1" applyFill="1" applyBorder="1" applyAlignment="1">
      <alignment horizontal="center" vertical="center" shrinkToFit="1"/>
    </xf>
    <xf numFmtId="0" fontId="27" fillId="2" borderId="24" xfId="0" applyFont="1" applyFill="1" applyBorder="1" applyAlignment="1">
      <alignment horizontal="center" vertical="center" textRotation="255" wrapText="1"/>
    </xf>
    <xf numFmtId="0" fontId="27" fillId="2" borderId="12" xfId="0" applyFont="1" applyFill="1" applyBorder="1" applyAlignment="1">
      <alignment horizontal="center" vertical="center" textRotation="255" wrapText="1"/>
    </xf>
    <xf numFmtId="0" fontId="27" fillId="2" borderId="3" xfId="0" applyFont="1" applyFill="1" applyBorder="1" applyAlignment="1">
      <alignment horizontal="center" vertical="distributed" textRotation="255" justifyLastLine="1"/>
    </xf>
    <xf numFmtId="0" fontId="27" fillId="2" borderId="4" xfId="0" applyFont="1" applyFill="1" applyBorder="1" applyAlignment="1">
      <alignment horizontal="center" vertical="distributed" textRotation="255" justifyLastLine="1"/>
    </xf>
    <xf numFmtId="0" fontId="27" fillId="2" borderId="9" xfId="0" applyFont="1" applyFill="1" applyBorder="1" applyAlignment="1">
      <alignment horizontal="center" vertical="distributed" textRotation="255" justifyLastLine="1"/>
    </xf>
    <xf numFmtId="0" fontId="27" fillId="2" borderId="29" xfId="0" applyFont="1" applyFill="1" applyBorder="1" applyAlignment="1">
      <alignment horizontal="center" vertical="center"/>
    </xf>
    <xf numFmtId="0" fontId="27" fillId="2" borderId="30" xfId="0" applyFont="1" applyFill="1" applyBorder="1" applyAlignment="1">
      <alignment horizontal="center" vertical="center"/>
    </xf>
    <xf numFmtId="0" fontId="27" fillId="2" borderId="31" xfId="0" applyFont="1" applyFill="1" applyBorder="1" applyAlignment="1">
      <alignment horizontal="center" vertical="center"/>
    </xf>
    <xf numFmtId="0" fontId="27" fillId="2" borderId="73" xfId="0" applyFont="1" applyFill="1" applyBorder="1" applyAlignment="1">
      <alignment horizontal="center" vertical="center"/>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7" xfId="0" applyFont="1" applyFill="1" applyBorder="1" applyAlignment="1">
      <alignment horizontal="center" vertical="center" wrapText="1"/>
    </xf>
    <xf numFmtId="189" fontId="27" fillId="3" borderId="24" xfId="0" applyNumberFormat="1" applyFont="1" applyFill="1" applyBorder="1" applyAlignment="1">
      <alignment horizontal="center" vertical="center" wrapText="1" shrinkToFit="1"/>
    </xf>
    <xf numFmtId="189" fontId="27" fillId="3" borderId="68" xfId="0" applyNumberFormat="1" applyFont="1" applyFill="1" applyBorder="1" applyAlignment="1">
      <alignment horizontal="center" vertical="center" wrapText="1" shrinkToFit="1"/>
    </xf>
    <xf numFmtId="189" fontId="27" fillId="3" borderId="2" xfId="0" applyNumberFormat="1" applyFont="1" applyFill="1" applyBorder="1" applyAlignment="1">
      <alignment horizontal="center" vertical="center" wrapText="1" shrinkToFit="1"/>
    </xf>
    <xf numFmtId="189" fontId="27" fillId="3" borderId="70" xfId="0" applyNumberFormat="1" applyFont="1" applyFill="1" applyBorder="1" applyAlignment="1">
      <alignment horizontal="center" vertical="center" wrapText="1" shrinkToFit="1"/>
    </xf>
    <xf numFmtId="38" fontId="10" fillId="3" borderId="61" xfId="3" applyFont="1" applyFill="1" applyBorder="1" applyAlignment="1" applyProtection="1">
      <alignment horizontal="center" vertical="center"/>
    </xf>
    <xf numFmtId="38" fontId="10" fillId="3" borderId="73" xfId="3" applyFont="1" applyFill="1" applyBorder="1" applyAlignment="1" applyProtection="1">
      <alignment horizontal="center" vertical="center"/>
    </xf>
    <xf numFmtId="192" fontId="27" fillId="8" borderId="37" xfId="3" applyNumberFormat="1" applyFont="1" applyFill="1" applyBorder="1" applyAlignment="1" applyProtection="1">
      <alignment horizontal="center" vertical="center"/>
      <protection locked="0"/>
    </xf>
    <xf numFmtId="192" fontId="27" fillId="8" borderId="164" xfId="3" applyNumberFormat="1" applyFont="1" applyFill="1" applyBorder="1" applyAlignment="1" applyProtection="1">
      <alignment horizontal="center" vertical="center"/>
      <protection locked="0"/>
    </xf>
    <xf numFmtId="0" fontId="18" fillId="2" borderId="29" xfId="4" applyFont="1" applyFill="1" applyBorder="1" applyAlignment="1">
      <alignment horizontal="center" vertical="center"/>
    </xf>
    <xf numFmtId="0" fontId="18" fillId="2" borderId="30" xfId="4" applyFont="1" applyFill="1" applyBorder="1" applyAlignment="1">
      <alignment horizontal="center" vertical="center"/>
    </xf>
    <xf numFmtId="0" fontId="18" fillId="2" borderId="23" xfId="4" applyFont="1" applyFill="1" applyBorder="1" applyAlignment="1">
      <alignment horizontal="center" vertical="center"/>
    </xf>
    <xf numFmtId="38" fontId="18" fillId="4" borderId="29" xfId="1" applyFont="1" applyFill="1" applyBorder="1" applyAlignment="1">
      <alignment vertical="center"/>
    </xf>
    <xf numFmtId="38" fontId="18" fillId="4" borderId="30" xfId="1" applyFont="1" applyFill="1" applyBorder="1" applyAlignment="1">
      <alignment vertical="center"/>
    </xf>
    <xf numFmtId="38" fontId="18" fillId="4" borderId="23" xfId="1" applyFont="1" applyFill="1" applyBorder="1" applyAlignment="1">
      <alignment vertical="center"/>
    </xf>
    <xf numFmtId="183" fontId="18" fillId="2" borderId="5" xfId="4" applyNumberFormat="1" applyFont="1" applyFill="1" applyBorder="1" applyAlignment="1">
      <alignment horizontal="center" vertical="center" shrinkToFit="1"/>
    </xf>
    <xf numFmtId="183" fontId="18" fillId="2" borderId="54" xfId="4" applyNumberFormat="1" applyFont="1" applyFill="1" applyBorder="1" applyAlignment="1">
      <alignment horizontal="center" vertical="center" shrinkToFit="1"/>
    </xf>
    <xf numFmtId="0" fontId="18" fillId="2" borderId="5" xfId="4" applyFont="1" applyFill="1" applyBorder="1" applyAlignment="1">
      <alignment horizontal="center" vertical="center"/>
    </xf>
    <xf numFmtId="0" fontId="18" fillId="2" borderId="6" xfId="4" applyFont="1" applyFill="1" applyBorder="1" applyAlignment="1">
      <alignment horizontal="center" vertical="center"/>
    </xf>
    <xf numFmtId="0" fontId="18" fillId="2" borderId="7" xfId="4" applyFont="1" applyFill="1" applyBorder="1" applyAlignment="1">
      <alignment horizontal="center" vertical="center"/>
    </xf>
    <xf numFmtId="0" fontId="18" fillId="2" borderId="54" xfId="4" applyFont="1" applyFill="1" applyBorder="1" applyAlignment="1">
      <alignment horizontal="center" vertical="center"/>
    </xf>
    <xf numFmtId="189" fontId="18" fillId="3" borderId="24" xfId="4" applyNumberFormat="1" applyFont="1" applyFill="1" applyBorder="1" applyAlignment="1">
      <alignment horizontal="center" vertical="center" wrapText="1" shrinkToFit="1"/>
    </xf>
    <xf numFmtId="189" fontId="18" fillId="3" borderId="27" xfId="4" applyNumberFormat="1" applyFont="1" applyFill="1" applyBorder="1" applyAlignment="1">
      <alignment horizontal="center" vertical="center" wrapText="1" shrinkToFit="1"/>
    </xf>
    <xf numFmtId="189" fontId="18" fillId="3" borderId="68" xfId="4" applyNumberFormat="1" applyFont="1" applyFill="1" applyBorder="1" applyAlignment="1">
      <alignment horizontal="center" vertical="center" wrapText="1" shrinkToFit="1"/>
    </xf>
    <xf numFmtId="189" fontId="18" fillId="3" borderId="12" xfId="4" applyNumberFormat="1" applyFont="1" applyFill="1" applyBorder="1" applyAlignment="1">
      <alignment horizontal="center" vertical="center" wrapText="1" shrinkToFit="1"/>
    </xf>
    <xf numFmtId="189" fontId="18" fillId="3" borderId="28" xfId="4" applyNumberFormat="1" applyFont="1" applyFill="1" applyBorder="1" applyAlignment="1">
      <alignment horizontal="center" vertical="center" wrapText="1" shrinkToFit="1"/>
    </xf>
    <xf numFmtId="189" fontId="18" fillId="3" borderId="76" xfId="4" applyNumberFormat="1" applyFont="1" applyFill="1" applyBorder="1" applyAlignment="1">
      <alignment horizontal="center" vertical="center" wrapText="1" shrinkToFit="1"/>
    </xf>
    <xf numFmtId="38" fontId="18" fillId="3" borderId="61" xfId="5" applyFont="1" applyFill="1" applyBorder="1" applyAlignment="1" applyProtection="1">
      <alignment horizontal="center" vertical="center"/>
    </xf>
    <xf numFmtId="38" fontId="18" fillId="3" borderId="73" xfId="5" applyFont="1" applyFill="1" applyBorder="1" applyAlignment="1" applyProtection="1">
      <alignment horizontal="center" vertical="center"/>
    </xf>
    <xf numFmtId="0" fontId="18" fillId="2" borderId="52" xfId="4" applyFont="1" applyFill="1" applyBorder="1" applyAlignment="1">
      <alignment horizontal="right" vertical="center"/>
    </xf>
    <xf numFmtId="0" fontId="18" fillId="2" borderId="15" xfId="4" applyFont="1" applyFill="1" applyBorder="1" applyAlignment="1">
      <alignment horizontal="right" vertical="center"/>
    </xf>
    <xf numFmtId="0" fontId="18" fillId="2" borderId="53" xfId="4" applyFont="1" applyFill="1" applyBorder="1" applyAlignment="1">
      <alignment horizontal="right" vertical="center"/>
    </xf>
    <xf numFmtId="183" fontId="18" fillId="3" borderId="32" xfId="4" applyNumberFormat="1" applyFont="1" applyFill="1" applyBorder="1" applyAlignment="1" applyProtection="1">
      <alignment horizontal="center" vertical="center"/>
      <protection locked="0"/>
    </xf>
    <xf numFmtId="183" fontId="18" fillId="3" borderId="30" xfId="4" applyNumberFormat="1" applyFont="1" applyFill="1" applyBorder="1" applyAlignment="1" applyProtection="1">
      <alignment horizontal="center" vertical="center"/>
      <protection locked="0"/>
    </xf>
    <xf numFmtId="183" fontId="18" fillId="2" borderId="10" xfId="4" applyNumberFormat="1" applyFont="1" applyFill="1" applyBorder="1" applyAlignment="1">
      <alignment horizontal="center" vertical="center" shrinkToFit="1"/>
    </xf>
    <xf numFmtId="183" fontId="18" fillId="2" borderId="73" xfId="4" applyNumberFormat="1" applyFont="1" applyFill="1" applyBorder="1" applyAlignment="1">
      <alignment horizontal="center" vertical="center" shrinkToFit="1"/>
    </xf>
    <xf numFmtId="189" fontId="18" fillId="0" borderId="10" xfId="4" applyNumberFormat="1" applyFont="1" applyBorder="1" applyAlignment="1" applyProtection="1">
      <alignment horizontal="center" vertical="center" shrinkToFit="1"/>
      <protection locked="0"/>
    </xf>
    <xf numFmtId="189" fontId="18" fillId="0" borderId="16" xfId="4" applyNumberFormat="1" applyFont="1" applyBorder="1" applyAlignment="1" applyProtection="1">
      <alignment horizontal="center" vertical="center" shrinkToFit="1"/>
      <protection locked="0"/>
    </xf>
    <xf numFmtId="189" fontId="18" fillId="0" borderId="73" xfId="4" applyNumberFormat="1" applyFont="1" applyBorder="1" applyAlignment="1" applyProtection="1">
      <alignment horizontal="center" vertical="center" shrinkToFit="1"/>
      <protection locked="0"/>
    </xf>
    <xf numFmtId="189" fontId="18" fillId="0" borderId="18" xfId="4" applyNumberFormat="1" applyFont="1" applyBorder="1" applyAlignment="1" applyProtection="1">
      <alignment horizontal="center" vertical="center" shrinkToFit="1"/>
      <protection locked="0"/>
    </xf>
    <xf numFmtId="189" fontId="18" fillId="0" borderId="19" xfId="4" applyNumberFormat="1" applyFont="1" applyBorder="1" applyAlignment="1" applyProtection="1">
      <alignment horizontal="center" vertical="center" shrinkToFit="1"/>
      <protection locked="0"/>
    </xf>
    <xf numFmtId="189" fontId="18" fillId="0" borderId="50" xfId="4" applyNumberFormat="1" applyFont="1" applyBorder="1" applyAlignment="1" applyProtection="1">
      <alignment horizontal="center" vertical="center" shrinkToFit="1"/>
      <protection locked="0"/>
    </xf>
    <xf numFmtId="183" fontId="18" fillId="2" borderId="5" xfId="4" applyNumberFormat="1" applyFont="1" applyFill="1" applyBorder="1" applyAlignment="1">
      <alignment horizontal="center" vertical="center" wrapText="1"/>
    </xf>
    <xf numFmtId="183" fontId="18" fillId="2" borderId="54" xfId="4" applyNumberFormat="1" applyFont="1" applyFill="1" applyBorder="1" applyAlignment="1">
      <alignment horizontal="center" vertical="center" wrapText="1"/>
    </xf>
    <xf numFmtId="192" fontId="18" fillId="4" borderId="53" xfId="4" applyNumberFormat="1" applyFont="1" applyFill="1" applyBorder="1" applyAlignment="1">
      <alignment vertical="center"/>
    </xf>
    <xf numFmtId="192" fontId="18" fillId="4" borderId="7" xfId="4" applyNumberFormat="1" applyFont="1" applyFill="1" applyBorder="1" applyAlignment="1">
      <alignment vertical="center"/>
    </xf>
    <xf numFmtId="183" fontId="18" fillId="3" borderId="31" xfId="4" applyNumberFormat="1" applyFont="1" applyFill="1" applyBorder="1" applyAlignment="1" applyProtection="1">
      <alignment horizontal="center" vertical="center"/>
      <protection locked="0"/>
    </xf>
    <xf numFmtId="0" fontId="18" fillId="2" borderId="29" xfId="4" applyFont="1" applyFill="1" applyBorder="1" applyAlignment="1">
      <alignment horizontal="center" vertical="center" shrinkToFit="1"/>
    </xf>
    <xf numFmtId="0" fontId="18" fillId="2" borderId="31" xfId="4" applyFont="1" applyFill="1" applyBorder="1" applyAlignment="1">
      <alignment horizontal="center" vertical="center" shrinkToFit="1"/>
    </xf>
    <xf numFmtId="191" fontId="18" fillId="0" borderId="32" xfId="4" applyNumberFormat="1" applyFont="1" applyBorder="1" applyAlignment="1" applyProtection="1">
      <alignment vertical="center"/>
      <protection locked="0"/>
    </xf>
    <xf numFmtId="191" fontId="18" fillId="0" borderId="31" xfId="4" applyNumberFormat="1" applyFont="1" applyBorder="1" applyAlignment="1" applyProtection="1">
      <alignment vertical="center"/>
      <protection locked="0"/>
    </xf>
    <xf numFmtId="0" fontId="18" fillId="2" borderId="10" xfId="4" applyFont="1" applyFill="1" applyBorder="1" applyAlignment="1">
      <alignment horizontal="center" vertical="center"/>
    </xf>
    <xf numFmtId="0" fontId="18" fillId="2" borderId="73" xfId="4" applyFont="1" applyFill="1" applyBorder="1" applyAlignment="1">
      <alignment horizontal="center" vertical="center"/>
    </xf>
    <xf numFmtId="191" fontId="18" fillId="4" borderId="61" xfId="4" applyNumberFormat="1" applyFont="1" applyFill="1" applyBorder="1" applyAlignment="1">
      <alignment vertical="center"/>
    </xf>
    <xf numFmtId="191" fontId="18" fillId="4" borderId="11" xfId="4" applyNumberFormat="1" applyFont="1" applyFill="1" applyBorder="1" applyAlignment="1">
      <alignment vertical="center"/>
    </xf>
    <xf numFmtId="183" fontId="18" fillId="4" borderId="29" xfId="4" applyNumberFormat="1" applyFont="1" applyFill="1" applyBorder="1" applyAlignment="1">
      <alignment vertical="center"/>
    </xf>
    <xf numFmtId="183" fontId="18" fillId="4" borderId="30" xfId="4" applyNumberFormat="1" applyFont="1" applyFill="1" applyBorder="1" applyAlignment="1">
      <alignment vertical="center"/>
    </xf>
    <xf numFmtId="183" fontId="18" fillId="4" borderId="23" xfId="4" applyNumberFormat="1" applyFont="1" applyFill="1" applyBorder="1" applyAlignment="1">
      <alignment vertical="center"/>
    </xf>
    <xf numFmtId="192" fontId="18" fillId="0" borderId="32" xfId="3" applyNumberFormat="1" applyFont="1" applyBorder="1" applyAlignment="1" applyProtection="1">
      <alignment horizontal="center" vertical="center"/>
      <protection locked="0"/>
    </xf>
    <xf numFmtId="192" fontId="18" fillId="0" borderId="31" xfId="3" applyNumberFormat="1" applyFont="1" applyBorder="1" applyAlignment="1" applyProtection="1">
      <alignment horizontal="center" vertical="center"/>
      <protection locked="0"/>
    </xf>
    <xf numFmtId="189" fontId="18" fillId="0" borderId="29" xfId="4" applyNumberFormat="1" applyFont="1" applyBorder="1" applyAlignment="1" applyProtection="1">
      <alignment horizontal="center" vertical="center" shrinkToFit="1"/>
      <protection locked="0"/>
    </xf>
    <xf numFmtId="189" fontId="18" fillId="0" borderId="30" xfId="4" applyNumberFormat="1" applyFont="1" applyBorder="1" applyAlignment="1" applyProtection="1">
      <alignment horizontal="center" vertical="center" shrinkToFit="1"/>
      <protection locked="0"/>
    </xf>
    <xf numFmtId="189" fontId="18" fillId="0" borderId="31" xfId="4" applyNumberFormat="1" applyFont="1" applyBorder="1" applyAlignment="1" applyProtection="1">
      <alignment horizontal="center" vertical="center" shrinkToFit="1"/>
      <protection locked="0"/>
    </xf>
    <xf numFmtId="189" fontId="18" fillId="3" borderId="2" xfId="4" applyNumberFormat="1" applyFont="1" applyFill="1" applyBorder="1" applyAlignment="1">
      <alignment horizontal="center" vertical="center" wrapText="1" shrinkToFit="1"/>
    </xf>
    <xf numFmtId="189" fontId="18" fillId="3" borderId="0" xfId="4" applyNumberFormat="1" applyFont="1" applyFill="1" applyAlignment="1">
      <alignment horizontal="center" vertical="center" shrinkToFit="1"/>
    </xf>
    <xf numFmtId="189" fontId="18" fillId="3" borderId="70" xfId="4" applyNumberFormat="1" applyFont="1" applyFill="1" applyBorder="1" applyAlignment="1">
      <alignment horizontal="center" vertical="center" shrinkToFit="1"/>
    </xf>
    <xf numFmtId="189" fontId="18" fillId="3" borderId="2" xfId="4" applyNumberFormat="1" applyFont="1" applyFill="1" applyBorder="1" applyAlignment="1">
      <alignment horizontal="center" vertical="center" shrinkToFit="1"/>
    </xf>
    <xf numFmtId="0" fontId="18" fillId="2" borderId="52" xfId="4" applyFont="1" applyFill="1" applyBorder="1" applyAlignment="1">
      <alignment horizontal="center" vertical="center" shrinkToFit="1"/>
    </xf>
    <xf numFmtId="0" fontId="18" fillId="2" borderId="15" xfId="4" applyFont="1" applyFill="1" applyBorder="1" applyAlignment="1">
      <alignment horizontal="center" vertical="center" shrinkToFit="1"/>
    </xf>
    <xf numFmtId="38" fontId="18" fillId="4" borderId="15" xfId="4" applyNumberFormat="1" applyFont="1" applyFill="1" applyBorder="1" applyAlignment="1">
      <alignment horizontal="center" vertical="center" shrinkToFit="1"/>
    </xf>
    <xf numFmtId="38" fontId="18" fillId="4" borderId="67" xfId="4" applyNumberFormat="1" applyFont="1" applyFill="1" applyBorder="1" applyAlignment="1">
      <alignment horizontal="center" vertical="center" shrinkToFit="1"/>
    </xf>
    <xf numFmtId="0" fontId="18" fillId="2" borderId="59" xfId="4" applyFont="1" applyFill="1" applyBorder="1" applyAlignment="1">
      <alignment horizontal="center" vertical="center" shrinkToFit="1"/>
    </xf>
    <xf numFmtId="0" fontId="18" fillId="2" borderId="57" xfId="4" applyFont="1" applyFill="1" applyBorder="1" applyAlignment="1">
      <alignment horizontal="center" vertical="center" shrinkToFit="1"/>
    </xf>
    <xf numFmtId="180" fontId="18" fillId="4" borderId="57" xfId="4" applyNumberFormat="1" applyFont="1" applyFill="1" applyBorder="1" applyAlignment="1">
      <alignment vertical="center" shrinkToFit="1"/>
    </xf>
    <xf numFmtId="180" fontId="18" fillId="4" borderId="69" xfId="4" applyNumberFormat="1" applyFont="1" applyFill="1" applyBorder="1" applyAlignment="1">
      <alignment vertical="center" shrinkToFit="1"/>
    </xf>
    <xf numFmtId="0" fontId="18" fillId="2" borderId="70" xfId="4" applyFont="1" applyFill="1" applyBorder="1" applyAlignment="1">
      <alignment horizontal="center" vertical="center" shrinkToFit="1"/>
    </xf>
    <xf numFmtId="0" fontId="18" fillId="2" borderId="78" xfId="4" applyFont="1" applyFill="1" applyBorder="1" applyAlignment="1">
      <alignment horizontal="center" vertical="center" shrinkToFit="1"/>
    </xf>
    <xf numFmtId="0" fontId="18" fillId="2" borderId="17" xfId="4" applyFont="1" applyFill="1" applyBorder="1" applyAlignment="1">
      <alignment horizontal="center" vertical="center"/>
    </xf>
    <xf numFmtId="0" fontId="18" fillId="2" borderId="47" xfId="4" applyFont="1" applyFill="1" applyBorder="1" applyAlignment="1">
      <alignment horizontal="center" vertical="center"/>
    </xf>
    <xf numFmtId="177" fontId="18" fillId="4" borderId="47" xfId="4" applyNumberFormat="1" applyFont="1" applyFill="1" applyBorder="1" applyAlignment="1" applyProtection="1">
      <alignment horizontal="center" vertical="center"/>
      <protection locked="0"/>
    </xf>
    <xf numFmtId="177" fontId="18" fillId="4" borderId="74" xfId="4" applyNumberFormat="1" applyFont="1" applyFill="1" applyBorder="1" applyAlignment="1" applyProtection="1">
      <alignment horizontal="center" vertical="center"/>
      <protection locked="0"/>
    </xf>
    <xf numFmtId="177" fontId="18" fillId="4" borderId="61" xfId="4" applyNumberFormat="1" applyFont="1" applyFill="1" applyBorder="1" applyAlignment="1" applyProtection="1">
      <alignment horizontal="center" vertical="center"/>
      <protection locked="0"/>
    </xf>
    <xf numFmtId="177" fontId="18" fillId="4" borderId="16" xfId="4" applyNumberFormat="1" applyFont="1" applyFill="1" applyBorder="1" applyAlignment="1" applyProtection="1">
      <alignment horizontal="center" vertical="center"/>
      <protection locked="0"/>
    </xf>
    <xf numFmtId="177" fontId="18" fillId="4" borderId="11" xfId="4" applyNumberFormat="1" applyFont="1" applyFill="1" applyBorder="1" applyAlignment="1" applyProtection="1">
      <alignment horizontal="center" vertical="center"/>
      <protection locked="0"/>
    </xf>
    <xf numFmtId="180" fontId="18" fillId="4" borderId="15" xfId="4" applyNumberFormat="1" applyFont="1" applyFill="1" applyBorder="1" applyAlignment="1">
      <alignment vertical="center" shrinkToFit="1"/>
    </xf>
    <xf numFmtId="180" fontId="18" fillId="4" borderId="67" xfId="4" applyNumberFormat="1" applyFont="1" applyFill="1" applyBorder="1" applyAlignment="1">
      <alignment vertical="center" shrinkToFit="1"/>
    </xf>
    <xf numFmtId="0" fontId="18" fillId="2" borderId="54" xfId="4" applyFont="1" applyFill="1" applyBorder="1" applyAlignment="1">
      <alignment horizontal="center" vertical="center" shrinkToFit="1"/>
    </xf>
    <xf numFmtId="0" fontId="18" fillId="2" borderId="45" xfId="4" applyFont="1" applyFill="1" applyBorder="1" applyAlignment="1">
      <alignment horizontal="center" vertical="center" shrinkToFit="1"/>
    </xf>
    <xf numFmtId="0" fontId="18" fillId="2" borderId="79" xfId="4" applyFont="1" applyFill="1" applyBorder="1" applyAlignment="1">
      <alignment horizontal="center" vertical="center" shrinkToFit="1"/>
    </xf>
    <xf numFmtId="180" fontId="18" fillId="4" borderId="79" xfId="4" applyNumberFormat="1" applyFont="1" applyFill="1" applyBorder="1" applyAlignment="1">
      <alignment vertical="center" shrinkToFit="1"/>
    </xf>
    <xf numFmtId="180" fontId="18" fillId="4" borderId="77" xfId="4" applyNumberFormat="1" applyFont="1" applyFill="1" applyBorder="1" applyAlignment="1">
      <alignment vertical="center" shrinkToFit="1"/>
    </xf>
    <xf numFmtId="0" fontId="18" fillId="2" borderId="76" xfId="4" applyFont="1" applyFill="1" applyBorder="1" applyAlignment="1">
      <alignment horizontal="center" vertical="center" shrinkToFit="1"/>
    </xf>
    <xf numFmtId="191" fontId="18" fillId="4" borderId="47" xfId="4" applyNumberFormat="1" applyFont="1" applyFill="1" applyBorder="1" applyAlignment="1">
      <alignment vertical="center"/>
    </xf>
    <xf numFmtId="0" fontId="18" fillId="2" borderId="21" xfId="4" applyFont="1" applyFill="1" applyBorder="1" applyAlignment="1">
      <alignment horizontal="center" vertical="center"/>
    </xf>
    <xf numFmtId="0" fontId="18" fillId="2" borderId="51" xfId="4" applyFont="1" applyFill="1" applyBorder="1" applyAlignment="1">
      <alignment horizontal="center" vertical="center"/>
    </xf>
    <xf numFmtId="183" fontId="18" fillId="4" borderId="51" xfId="4" applyNumberFormat="1" applyFont="1" applyFill="1" applyBorder="1" applyAlignment="1" applyProtection="1">
      <alignment horizontal="center" vertical="center" shrinkToFit="1"/>
      <protection locked="0"/>
    </xf>
    <xf numFmtId="183" fontId="18" fillId="4" borderId="75" xfId="4" applyNumberFormat="1" applyFont="1" applyFill="1" applyBorder="1" applyAlignment="1" applyProtection="1">
      <alignment horizontal="center" vertical="center" shrinkToFit="1"/>
      <protection locked="0"/>
    </xf>
    <xf numFmtId="0" fontId="18" fillId="2" borderId="18" xfId="4" applyFont="1" applyFill="1" applyBorder="1" applyAlignment="1">
      <alignment horizontal="center" vertical="center"/>
    </xf>
    <xf numFmtId="0" fontId="18" fillId="2" borderId="50" xfId="4" applyFont="1" applyFill="1" applyBorder="1" applyAlignment="1">
      <alignment horizontal="center" vertical="center"/>
    </xf>
    <xf numFmtId="183" fontId="18" fillId="4" borderId="58" xfId="4" applyNumberFormat="1" applyFont="1" applyFill="1" applyBorder="1" applyAlignment="1" applyProtection="1">
      <alignment horizontal="center" vertical="center" shrinkToFit="1"/>
      <protection locked="0"/>
    </xf>
    <xf numFmtId="183" fontId="18" fillId="4" borderId="19" xfId="4" applyNumberFormat="1" applyFont="1" applyFill="1" applyBorder="1" applyAlignment="1" applyProtection="1">
      <alignment horizontal="center" vertical="center" shrinkToFit="1"/>
      <protection locked="0"/>
    </xf>
    <xf numFmtId="183" fontId="18" fillId="4" borderId="20" xfId="4" applyNumberFormat="1" applyFont="1" applyFill="1" applyBorder="1" applyAlignment="1" applyProtection="1">
      <alignment horizontal="center" vertical="center" shrinkToFit="1"/>
      <protection locked="0"/>
    </xf>
    <xf numFmtId="0" fontId="18" fillId="2" borderId="22" xfId="4" applyFont="1" applyFill="1" applyBorder="1" applyAlignment="1">
      <alignment horizontal="center" vertical="center" shrinkToFit="1"/>
    </xf>
    <xf numFmtId="0" fontId="18" fillId="2" borderId="33" xfId="4" applyFont="1" applyFill="1" applyBorder="1" applyAlignment="1">
      <alignment horizontal="center" vertical="center" shrinkToFit="1"/>
    </xf>
    <xf numFmtId="191" fontId="18" fillId="0" borderId="33" xfId="4" applyNumberFormat="1" applyFont="1" applyBorder="1" applyAlignment="1" applyProtection="1">
      <alignment vertical="center"/>
      <protection locked="0"/>
    </xf>
    <xf numFmtId="0" fontId="18" fillId="2" borderId="59" xfId="4" applyFont="1" applyFill="1" applyBorder="1" applyAlignment="1">
      <alignment horizontal="center" vertical="center"/>
    </xf>
    <xf numFmtId="0" fontId="18" fillId="2" borderId="57" xfId="4" applyFont="1" applyFill="1" applyBorder="1" applyAlignment="1">
      <alignment horizontal="center" vertical="center"/>
    </xf>
    <xf numFmtId="0" fontId="18" fillId="2" borderId="69" xfId="4" applyFont="1" applyFill="1" applyBorder="1" applyAlignment="1">
      <alignment horizontal="center" vertical="center"/>
    </xf>
    <xf numFmtId="0" fontId="18" fillId="2" borderId="52" xfId="4" applyFont="1" applyFill="1" applyBorder="1" applyAlignment="1">
      <alignment horizontal="center" vertical="center"/>
    </xf>
    <xf numFmtId="0" fontId="18" fillId="2" borderId="15" xfId="4" applyFont="1" applyFill="1" applyBorder="1" applyAlignment="1">
      <alignment horizontal="center" vertical="center"/>
    </xf>
    <xf numFmtId="189" fontId="18" fillId="0" borderId="55" xfId="4" applyNumberFormat="1" applyFont="1" applyBorder="1" applyAlignment="1" applyProtection="1">
      <alignment horizontal="center" vertical="center" shrinkToFit="1"/>
      <protection locked="0"/>
    </xf>
    <xf numFmtId="189" fontId="18" fillId="0" borderId="49" xfId="4" applyNumberFormat="1" applyFont="1" applyBorder="1" applyAlignment="1" applyProtection="1">
      <alignment horizontal="center" vertical="center" shrinkToFit="1"/>
      <protection locked="0"/>
    </xf>
    <xf numFmtId="0" fontId="18" fillId="2" borderId="45" xfId="4" applyFont="1" applyFill="1" applyBorder="1" applyAlignment="1">
      <alignment horizontal="center" vertical="center"/>
    </xf>
    <xf numFmtId="0" fontId="18" fillId="2" borderId="79" xfId="4" applyFont="1" applyFill="1" applyBorder="1" applyAlignment="1">
      <alignment horizontal="center" vertical="center"/>
    </xf>
    <xf numFmtId="192" fontId="18" fillId="4" borderId="79" xfId="4" applyNumberFormat="1" applyFont="1" applyFill="1" applyBorder="1" applyAlignment="1">
      <alignment vertical="center"/>
    </xf>
    <xf numFmtId="192" fontId="18" fillId="4" borderId="77" xfId="4" applyNumberFormat="1" applyFont="1" applyFill="1" applyBorder="1" applyAlignment="1">
      <alignment vertical="center"/>
    </xf>
    <xf numFmtId="183" fontId="18" fillId="2" borderId="76" xfId="4" applyNumberFormat="1" applyFont="1" applyFill="1" applyBorder="1" applyAlignment="1">
      <alignment horizontal="center" vertical="center" wrapText="1"/>
    </xf>
    <xf numFmtId="183" fontId="18" fillId="2" borderId="79" xfId="4" applyNumberFormat="1" applyFont="1" applyFill="1" applyBorder="1" applyAlignment="1">
      <alignment horizontal="center" vertical="center" wrapText="1"/>
    </xf>
    <xf numFmtId="0" fontId="18" fillId="2" borderId="39" xfId="4" applyFont="1" applyFill="1" applyBorder="1" applyAlignment="1">
      <alignment horizontal="right" vertical="center" shrinkToFit="1"/>
    </xf>
    <xf numFmtId="0" fontId="18" fillId="2" borderId="78" xfId="4" applyFont="1" applyFill="1" applyBorder="1" applyAlignment="1">
      <alignment horizontal="right" vertical="center" shrinkToFit="1"/>
    </xf>
    <xf numFmtId="0" fontId="18" fillId="2" borderId="5" xfId="4" applyFont="1" applyFill="1" applyBorder="1" applyAlignment="1">
      <alignment horizontal="right" vertical="center" shrinkToFit="1"/>
    </xf>
    <xf numFmtId="0" fontId="18" fillId="2" borderId="6" xfId="4" applyFont="1" applyFill="1" applyBorder="1" applyAlignment="1">
      <alignment horizontal="right" vertical="center" shrinkToFit="1"/>
    </xf>
    <xf numFmtId="0" fontId="18" fillId="2" borderId="54" xfId="4" applyFont="1" applyFill="1" applyBorder="1" applyAlignment="1">
      <alignment horizontal="right" vertical="center" shrinkToFit="1"/>
    </xf>
    <xf numFmtId="192" fontId="18" fillId="4" borderId="15" xfId="4" applyNumberFormat="1" applyFont="1" applyFill="1" applyBorder="1" applyAlignment="1">
      <alignment vertical="center"/>
    </xf>
    <xf numFmtId="192" fontId="18" fillId="4" borderId="67" xfId="4" applyNumberFormat="1" applyFont="1" applyFill="1" applyBorder="1" applyAlignment="1">
      <alignment vertical="center"/>
    </xf>
    <xf numFmtId="183" fontId="18" fillId="2" borderId="15" xfId="4" applyNumberFormat="1" applyFont="1" applyFill="1" applyBorder="1" applyAlignment="1">
      <alignment horizontal="center" vertical="center" shrinkToFit="1"/>
    </xf>
    <xf numFmtId="189" fontId="18" fillId="0" borderId="21" xfId="4" applyNumberFormat="1" applyFont="1" applyBorder="1" applyAlignment="1" applyProtection="1">
      <alignment horizontal="center" vertical="center" shrinkToFit="1"/>
      <protection locked="0"/>
    </xf>
    <xf numFmtId="189" fontId="18" fillId="0" borderId="51" xfId="4" applyNumberFormat="1" applyFont="1" applyBorder="1" applyAlignment="1" applyProtection="1">
      <alignment horizontal="center" vertical="center" shrinkToFit="1"/>
      <protection locked="0"/>
    </xf>
    <xf numFmtId="189" fontId="18" fillId="0" borderId="22" xfId="4" applyNumberFormat="1" applyFont="1" applyBorder="1" applyAlignment="1" applyProtection="1">
      <alignment horizontal="center" vertical="center" shrinkToFit="1"/>
      <protection locked="0"/>
    </xf>
    <xf numFmtId="189" fontId="18" fillId="0" borderId="33" xfId="4" applyNumberFormat="1" applyFont="1" applyBorder="1" applyAlignment="1" applyProtection="1">
      <alignment horizontal="center" vertical="center" shrinkToFit="1"/>
      <protection locked="0"/>
    </xf>
    <xf numFmtId="183" fontId="18" fillId="0" borderId="58" xfId="4" applyNumberFormat="1" applyFont="1" applyBorder="1" applyAlignment="1" applyProtection="1">
      <alignment horizontal="center" vertical="center" shrinkToFit="1"/>
      <protection locked="0"/>
    </xf>
    <xf numFmtId="183" fontId="18" fillId="0" borderId="19" xfId="4" applyNumberFormat="1" applyFont="1" applyBorder="1" applyAlignment="1" applyProtection="1">
      <alignment horizontal="center" vertical="center" shrinkToFit="1"/>
      <protection locked="0"/>
    </xf>
    <xf numFmtId="183" fontId="18" fillId="0" borderId="20" xfId="4" applyNumberFormat="1" applyFont="1" applyBorder="1" applyAlignment="1" applyProtection="1">
      <alignment horizontal="center" vertical="center" shrinkToFit="1"/>
      <protection locked="0"/>
    </xf>
    <xf numFmtId="177" fontId="18" fillId="0" borderId="61" xfId="4" applyNumberFormat="1" applyFont="1" applyBorder="1" applyAlignment="1" applyProtection="1">
      <alignment horizontal="center" vertical="center"/>
      <protection locked="0"/>
    </xf>
    <xf numFmtId="177" fontId="18" fillId="0" borderId="16" xfId="4" applyNumberFormat="1" applyFont="1" applyBorder="1" applyAlignment="1" applyProtection="1">
      <alignment horizontal="center" vertical="center"/>
      <protection locked="0"/>
    </xf>
    <xf numFmtId="177" fontId="18" fillId="0" borderId="11" xfId="4" applyNumberFormat="1" applyFont="1" applyBorder="1" applyAlignment="1" applyProtection="1">
      <alignment horizontal="center" vertical="center"/>
      <protection locked="0"/>
    </xf>
    <xf numFmtId="192" fontId="18" fillId="0" borderId="53" xfId="5" applyNumberFormat="1" applyFont="1" applyFill="1" applyBorder="1" applyAlignment="1" applyProtection="1">
      <alignment horizontal="center" vertical="center"/>
      <protection locked="0"/>
    </xf>
    <xf numFmtId="192" fontId="18" fillId="0" borderId="7" xfId="5" applyNumberFormat="1" applyFont="1" applyFill="1" applyBorder="1" applyAlignment="1" applyProtection="1">
      <alignment horizontal="center" vertical="center"/>
      <protection locked="0"/>
    </xf>
    <xf numFmtId="0" fontId="27" fillId="3" borderId="1" xfId="4" applyFont="1" applyFill="1" applyBorder="1" applyAlignment="1">
      <alignment horizontal="center" vertical="center"/>
    </xf>
    <xf numFmtId="0" fontId="27" fillId="4" borderId="1" xfId="4" applyFont="1" applyFill="1" applyBorder="1" applyAlignment="1">
      <alignment horizontal="left" vertical="center" wrapText="1"/>
    </xf>
    <xf numFmtId="0" fontId="27" fillId="0" borderId="58" xfId="19" applyFont="1" applyBorder="1" applyAlignment="1">
      <alignment horizontal="left" vertical="center" wrapText="1"/>
    </xf>
    <xf numFmtId="0" fontId="27" fillId="0" borderId="19" xfId="19" applyFont="1" applyBorder="1" applyAlignment="1">
      <alignment horizontal="left" vertical="center" wrapText="1"/>
    </xf>
    <xf numFmtId="0" fontId="27" fillId="0" borderId="50" xfId="19" applyFont="1" applyBorder="1" applyAlignment="1">
      <alignment horizontal="left" vertical="center" wrapText="1"/>
    </xf>
    <xf numFmtId="0" fontId="27" fillId="0" borderId="58" xfId="19" applyFont="1" applyBorder="1" applyAlignment="1">
      <alignment horizontal="left" vertical="top" wrapText="1"/>
    </xf>
    <xf numFmtId="0" fontId="27" fillId="0" borderId="19" xfId="19" applyFont="1" applyBorder="1" applyAlignment="1">
      <alignment horizontal="left" vertical="top" wrapText="1"/>
    </xf>
    <xf numFmtId="0" fontId="27" fillId="0" borderId="50" xfId="19" applyFont="1" applyBorder="1" applyAlignment="1">
      <alignment horizontal="left" vertical="top" wrapText="1"/>
    </xf>
    <xf numFmtId="0" fontId="48" fillId="0" borderId="0" xfId="20" applyFont="1" applyAlignment="1">
      <alignment horizontal="left" vertical="center" wrapText="1"/>
    </xf>
    <xf numFmtId="0" fontId="27" fillId="4" borderId="58" xfId="19" applyFont="1" applyFill="1" applyBorder="1" applyAlignment="1">
      <alignment horizontal="left" vertical="center" wrapText="1"/>
    </xf>
    <xf numFmtId="0" fontId="27" fillId="4" borderId="19" xfId="19" applyFont="1" applyFill="1" applyBorder="1" applyAlignment="1">
      <alignment horizontal="left" vertical="center" wrapText="1"/>
    </xf>
    <xf numFmtId="0" fontId="27" fillId="4" borderId="50" xfId="19" applyFont="1" applyFill="1" applyBorder="1" applyAlignment="1">
      <alignment horizontal="left" vertical="center" wrapText="1"/>
    </xf>
    <xf numFmtId="0" fontId="27" fillId="0" borderId="0" xfId="19" applyFont="1" applyAlignment="1">
      <alignment horizontal="center" vertical="center"/>
    </xf>
    <xf numFmtId="0" fontId="27" fillId="0" borderId="58" xfId="19" applyFont="1" applyBorder="1" applyAlignment="1">
      <alignment horizontal="left" vertical="center"/>
    </xf>
    <xf numFmtId="0" fontId="27" fillId="0" borderId="19" xfId="19" applyFont="1" applyBorder="1" applyAlignment="1">
      <alignment horizontal="left" vertical="center"/>
    </xf>
    <xf numFmtId="0" fontId="27" fillId="0" borderId="50" xfId="19" applyFont="1" applyBorder="1" applyAlignment="1">
      <alignment horizontal="left" vertical="center"/>
    </xf>
    <xf numFmtId="0" fontId="27" fillId="0" borderId="0" xfId="20" applyFont="1" applyAlignment="1">
      <alignment horizontal="center" vertical="center"/>
    </xf>
    <xf numFmtId="0" fontId="27" fillId="4" borderId="58" xfId="20" applyFont="1" applyFill="1" applyBorder="1" applyAlignment="1">
      <alignment horizontal="left" vertical="center"/>
    </xf>
    <xf numFmtId="0" fontId="27" fillId="4" borderId="19" xfId="20" applyFont="1" applyFill="1" applyBorder="1" applyAlignment="1">
      <alignment horizontal="left" vertical="center"/>
    </xf>
    <xf numFmtId="0" fontId="27" fillId="4" borderId="50" xfId="20" applyFont="1" applyFill="1" applyBorder="1" applyAlignment="1">
      <alignment horizontal="left" vertical="center"/>
    </xf>
    <xf numFmtId="0" fontId="27" fillId="0" borderId="0" xfId="19" applyFont="1" applyAlignment="1">
      <alignment horizontal="left" vertical="center"/>
    </xf>
    <xf numFmtId="0" fontId="27" fillId="0" borderId="58" xfId="20" applyFont="1" applyBorder="1" applyAlignment="1">
      <alignment horizontal="left" vertical="center" wrapText="1"/>
    </xf>
    <xf numFmtId="0" fontId="27" fillId="0" borderId="19" xfId="20" applyFont="1" applyBorder="1" applyAlignment="1">
      <alignment horizontal="left" vertical="center" wrapText="1"/>
    </xf>
    <xf numFmtId="0" fontId="27" fillId="0" borderId="50" xfId="20" applyFont="1" applyBorder="1" applyAlignment="1">
      <alignment horizontal="left" vertical="center" wrapText="1"/>
    </xf>
    <xf numFmtId="0" fontId="27" fillId="0" borderId="58" xfId="20" applyFont="1" applyBorder="1" applyAlignment="1">
      <alignment horizontal="left" vertical="top" wrapText="1"/>
    </xf>
    <xf numFmtId="0" fontId="27" fillId="0" borderId="19" xfId="20" applyFont="1" applyBorder="1" applyAlignment="1">
      <alignment horizontal="left" vertical="top" wrapText="1"/>
    </xf>
    <xf numFmtId="0" fontId="27" fillId="0" borderId="50" xfId="20" applyFont="1" applyBorder="1" applyAlignment="1">
      <alignment horizontal="left" vertical="top" wrapText="1"/>
    </xf>
    <xf numFmtId="0" fontId="27" fillId="0" borderId="58" xfId="20" applyFont="1" applyBorder="1" applyAlignment="1">
      <alignment horizontal="left" vertical="center"/>
    </xf>
    <xf numFmtId="0" fontId="27" fillId="0" borderId="19" xfId="20" applyFont="1" applyBorder="1" applyAlignment="1">
      <alignment horizontal="left" vertical="center"/>
    </xf>
    <xf numFmtId="0" fontId="27" fillId="0" borderId="50" xfId="20" applyFont="1" applyBorder="1" applyAlignment="1">
      <alignment horizontal="left" vertical="center"/>
    </xf>
    <xf numFmtId="0" fontId="27" fillId="0" borderId="0" xfId="20" applyFont="1" applyAlignment="1">
      <alignment horizontal="left" vertical="center"/>
    </xf>
    <xf numFmtId="0" fontId="27" fillId="4" borderId="1" xfId="0" applyFont="1" applyFill="1" applyBorder="1" applyAlignment="1">
      <alignment horizontal="left" vertical="center" wrapText="1" shrinkToFit="1"/>
    </xf>
  </cellXfs>
  <cellStyles count="21">
    <cellStyle name="パーセント" xfId="8" builtinId="5"/>
    <cellStyle name="パーセント 2" xfId="14" xr:uid="{13F30A14-1B2C-43D7-9218-B9126203D792}"/>
    <cellStyle name="桁区切り" xfId="1" builtinId="6"/>
    <cellStyle name="桁区切り 2" xfId="3" xr:uid="{7EA26EB0-FB9F-4999-A7F2-C771069CFC8A}"/>
    <cellStyle name="桁区切り 3" xfId="5" xr:uid="{82599E07-547A-4578-A856-CE8DF0281AF0}"/>
    <cellStyle name="桁区切り 4" xfId="7" xr:uid="{1F381888-D618-4701-BE21-DD726EA6F359}"/>
    <cellStyle name="桁区切り 4 2" xfId="12" xr:uid="{3CF4349D-A335-43D1-9194-E4DE4271380B}"/>
    <cellStyle name="標準" xfId="0" builtinId="0"/>
    <cellStyle name="標準 2" xfId="2" xr:uid="{9FF6478D-676A-4D19-9619-4CA24B6DB535}"/>
    <cellStyle name="標準 3" xfId="4" xr:uid="{5F0C9D73-D79E-44C2-8620-1DACDEF25754}"/>
    <cellStyle name="標準 4" xfId="6" xr:uid="{404133AA-2C64-4820-B969-0AD85D5CE734}"/>
    <cellStyle name="標準 4 2" xfId="9" xr:uid="{1097646E-6477-493A-9DA9-C2C7BDEA57CA}"/>
    <cellStyle name="標準 4 2 2" xfId="18" xr:uid="{019A36C0-9B0E-4F26-BDB7-5BF6AE473ED3}"/>
    <cellStyle name="標準 4 2 3" xfId="13" xr:uid="{A4334CA1-E36F-47B3-9856-FCF74FFDFDA6}"/>
    <cellStyle name="標準 4 3" xfId="10" xr:uid="{0F0E3735-00FC-47A7-8839-9ECB64A93A24}"/>
    <cellStyle name="標準 4 3 2" xfId="15" xr:uid="{D7C004DD-5F4C-4759-8DAE-DBC9A28C410F}"/>
    <cellStyle name="標準 4 4" xfId="11" xr:uid="{0054B513-820A-4078-8FB7-754CD7F1730E}"/>
    <cellStyle name="標準 5" xfId="16" xr:uid="{61A1290D-492A-4F94-8B65-8556500E9065}"/>
    <cellStyle name="標準 5 2" xfId="20" xr:uid="{6D2D4DA4-C8E0-4490-A697-16673C3E0041}"/>
    <cellStyle name="標準 6" xfId="17" xr:uid="{185DF52A-6E0B-43AB-A045-BE04D0526313}"/>
    <cellStyle name="標準 7" xfId="19" xr:uid="{714EB41F-66E5-4DD6-B1A9-4DE7EA5AD551}"/>
  </cellStyles>
  <dxfs count="60">
    <dxf>
      <fill>
        <patternFill>
          <bgColor rgb="FFFFC000"/>
        </patternFill>
      </fill>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2"/>
      </font>
      <fill>
        <patternFill>
          <bgColor theme="2"/>
        </patternFill>
      </fill>
      <border>
        <left style="thin">
          <color auto="1"/>
        </left>
        <right style="thin">
          <color auto="1"/>
        </right>
        <top style="thin">
          <color auto="1"/>
        </top>
        <bottom style="thin">
          <color auto="1"/>
        </bottom>
        <vertical/>
        <horizontal/>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border>
        <top style="thin">
          <color indexed="64"/>
        </top>
        <bottom style="thin">
          <color indexed="64"/>
        </bottom>
      </border>
    </dxf>
    <dxf>
      <font>
        <color theme="0"/>
      </font>
      <fill>
        <patternFill>
          <fgColor theme="0"/>
          <bgColor theme="0"/>
        </patternFill>
      </fill>
      <border>
        <left/>
        <right/>
        <top/>
        <bottom style="thin">
          <color indexed="64"/>
        </bottom>
      </border>
    </dxf>
    <dxf>
      <font>
        <color theme="0"/>
      </font>
      <fill>
        <patternFill patternType="solid">
          <bgColor theme="0"/>
        </patternFill>
      </fill>
      <border>
        <left/>
        <right/>
        <top/>
        <bottom/>
      </border>
    </dxf>
    <dxf>
      <font>
        <strike val="0"/>
      </font>
      <fill>
        <patternFill>
          <bgColor theme="2"/>
        </patternFill>
      </fill>
    </dxf>
    <dxf>
      <font>
        <strike val="0"/>
      </font>
      <fill>
        <patternFill>
          <bgColor theme="2"/>
        </patternFill>
      </fill>
    </dxf>
    <dxf>
      <fill>
        <patternFill>
          <bgColor rgb="FFFF0000"/>
        </patternFill>
      </fill>
    </dxf>
    <dxf>
      <fill>
        <patternFill>
          <bgColor rgb="FFEAEAEA"/>
        </patternFill>
      </fill>
    </dxf>
    <dxf>
      <fill>
        <patternFill>
          <bgColor rgb="FFEAEAEA"/>
        </patternFill>
      </fill>
    </dxf>
    <dxf>
      <fill>
        <patternFill patternType="none">
          <bgColor auto="1"/>
        </patternFill>
      </fill>
    </dxf>
    <dxf>
      <font>
        <color theme="2"/>
      </font>
      <fill>
        <patternFill>
          <bgColor rgb="FFEAEAEA"/>
        </patternFill>
      </fill>
      <border>
        <left/>
      </border>
    </dxf>
    <dxf>
      <font>
        <color theme="2"/>
      </font>
      <fill>
        <patternFill>
          <bgColor rgb="FFEAEAEA"/>
        </patternFill>
      </fill>
      <border>
        <left/>
      </border>
    </dxf>
    <dxf>
      <font>
        <color theme="1"/>
      </font>
      <fill>
        <patternFill>
          <bgColor rgb="FFFF0000"/>
        </patternFill>
      </fill>
    </dxf>
    <dxf>
      <font>
        <b val="0"/>
        <i val="0"/>
        <color theme="2"/>
      </font>
      <fill>
        <patternFill>
          <bgColor theme="2"/>
        </patternFill>
      </fill>
    </dxf>
    <dxf>
      <font>
        <b val="0"/>
        <i val="0"/>
        <color theme="2"/>
      </font>
      <fill>
        <patternFill>
          <bgColor theme="2"/>
        </patternFill>
      </fill>
    </dxf>
    <dxf>
      <font>
        <b val="0"/>
        <i val="0"/>
        <color theme="2"/>
      </font>
      <fill>
        <patternFill>
          <bgColor theme="2"/>
        </patternFill>
      </fill>
    </dxf>
    <dxf>
      <font>
        <b val="0"/>
        <i val="0"/>
        <color theme="1"/>
      </font>
      <fill>
        <patternFill>
          <bgColor theme="0"/>
        </patternFill>
      </fill>
      <border>
        <left style="thin">
          <color auto="1"/>
        </left>
        <right style="thin">
          <color auto="1"/>
        </right>
      </border>
    </dxf>
    <dxf>
      <font>
        <b val="0"/>
        <i val="0"/>
        <color theme="1"/>
      </font>
      <fill>
        <patternFill>
          <bgColor theme="2"/>
        </patternFill>
      </fill>
    </dxf>
    <dxf>
      <fill>
        <patternFill>
          <bgColor rgb="FF969696"/>
        </patternFill>
      </fill>
    </dxf>
    <dxf>
      <border>
        <left style="thin">
          <color auto="1"/>
        </left>
        <right style="thin">
          <color auto="1"/>
        </right>
        <top style="thin">
          <color auto="1"/>
        </top>
        <bottom style="thin">
          <color auto="1"/>
        </bottom>
        <vertical style="hair">
          <color auto="1"/>
        </vertical>
        <horizontal style="hair">
          <color auto="1"/>
        </horizontal>
      </border>
    </dxf>
    <dxf>
      <border>
        <left style="thin">
          <color auto="1"/>
        </left>
        <right style="thin">
          <color auto="1"/>
        </right>
        <top style="thin">
          <color auto="1"/>
        </top>
        <bottom style="thin">
          <color auto="1"/>
        </bottom>
        <vertical style="hair">
          <color auto="1"/>
        </vertical>
        <horizontal style="hair">
          <color auto="1"/>
        </horizontal>
      </border>
    </dxf>
  </dxfs>
  <tableStyles count="2" defaultTableStyle="TableStyleMedium2" defaultPivotStyle="PivotStyleLight16">
    <tableStyle name="テーブル スタイル 1" pivot="0" count="1" xr9:uid="{F12EB175-D98A-41A1-B42E-27FBE7EB6529}">
      <tableStyleElement type="wholeTable" dxfId="59"/>
    </tableStyle>
    <tableStyle name="ピボットテーブル スタイル 1" table="0" count="2" xr9:uid="{B3C0F08B-4340-446D-9F10-C5E31DAE7F27}">
      <tableStyleElement type="wholeTable" dxfId="58"/>
      <tableStyleElement type="headerRow" dxfId="57"/>
    </tableStyle>
  </tableStyles>
  <colors>
    <mruColors>
      <color rgb="FFCCFFFF"/>
      <color rgb="FFEAEAEA"/>
      <color rgb="FFB3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H$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274320</xdr:colOff>
          <xdr:row>3</xdr:row>
          <xdr:rowOff>228600</xdr:rowOff>
        </xdr:from>
        <xdr:to>
          <xdr:col>7</xdr:col>
          <xdr:colOff>571500</xdr:colOff>
          <xdr:row>5</xdr:row>
          <xdr:rowOff>22860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011HDPNS001\UserData\iwabuchi\Downloads\R5_03-2_engeki_yobo_kasseika_ippan\R5_03-2_engeki_yobo_kasseika_ippan\1_yobosho-yoshiki-isshiki\03_R5_yobo_kasseika_b_03engeki_kohyo-etc.xlsx" TargetMode="External"/><Relationship Id="rId1" Type="http://schemas.openxmlformats.org/officeDocument/2006/relationships/externalLinkPath" Target="file:///\\N011HDPNS001\UserData\iwabuchi\Downloads\R5_03-2_engeki_yobo_kasseika_ippan\R5_03-2_engeki_yobo_kasseika_ippan\1_yobosho-yoshiki-isshiki\03_R5_yobo_kasseika_b_03engeki_kohyo-et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チェック表(ｂ)"/>
      <sheetName val="総表"/>
      <sheetName val="datas"/>
      <sheetName val="団体概要"/>
      <sheetName val="活動実績"/>
      <sheetName val="個人略歴1"/>
      <sheetName val="個人略歴2"/>
      <sheetName val="確認書"/>
      <sheetName val="個表"/>
      <sheetName val="支出予算書"/>
      <sheetName val="収支計画書"/>
      <sheetName val="別紙入場料詳細"/>
      <sheetName val="稽古料・出演料内訳書"/>
      <sheetName val="【非表示】経費一覧"/>
      <sheetName val="【非表示】分野・ジャン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C2" t="str">
            <v>稽古料</v>
          </cell>
        </row>
        <row r="211">
          <cell r="C211" t="str">
            <v>感染症予防用品購入費</v>
          </cell>
        </row>
        <row r="212">
          <cell r="C212" t="str">
            <v>消毒関係消耗品購入費</v>
          </cell>
        </row>
        <row r="213">
          <cell r="C213" t="str">
            <v>消毒作業費</v>
          </cell>
        </row>
        <row r="214">
          <cell r="C214" t="str">
            <v>感染症対策機材購入・借用費</v>
          </cell>
        </row>
        <row r="215">
          <cell r="C215" t="str">
            <v>検査費</v>
          </cell>
        </row>
      </sheetData>
      <sheetData sheetId="14" refreshError="1">
        <row r="1">
          <cell r="A1" t="str">
            <v>音楽</v>
          </cell>
          <cell r="B1" t="str">
            <v>舞踊</v>
          </cell>
          <cell r="C1" t="str">
            <v>演劇</v>
          </cell>
          <cell r="D1" t="str">
            <v>伝統芸能</v>
          </cell>
          <cell r="E1" t="str">
            <v>大衆芸能</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94981-25D0-4325-87B6-94A81B15EC76}">
  <sheetPr>
    <pageSetUpPr fitToPage="1"/>
  </sheetPr>
  <dimension ref="A1:S55"/>
  <sheetViews>
    <sheetView tabSelected="1" view="pageBreakPreview" zoomScale="70" zoomScaleNormal="63" zoomScaleSheetLayoutView="70" workbookViewId="0">
      <selection sqref="A1:C1"/>
    </sheetView>
  </sheetViews>
  <sheetFormatPr defaultColWidth="9" defaultRowHeight="13.2"/>
  <cols>
    <col min="1" max="1" width="5.8984375" style="2" customWidth="1"/>
    <col min="2" max="2" width="19.5" style="2" customWidth="1"/>
    <col min="3" max="3" width="8.3984375" style="2" customWidth="1"/>
    <col min="4" max="4" width="12.5" style="2" customWidth="1"/>
    <col min="5" max="5" width="4.59765625" style="2" customWidth="1"/>
    <col min="6" max="6" width="14.3984375" style="2" customWidth="1"/>
    <col min="7" max="7" width="11.19921875" style="2" customWidth="1"/>
    <col min="8" max="8" width="16" style="2" customWidth="1"/>
    <col min="9" max="9" width="10.59765625" style="2" customWidth="1"/>
    <col min="10" max="10" width="12.59765625" style="2" customWidth="1"/>
    <col min="11" max="11" width="13.5" style="2" customWidth="1"/>
    <col min="12" max="12" width="73.3984375" style="3" customWidth="1"/>
    <col min="13" max="13" width="7.5" style="2" hidden="1" customWidth="1"/>
    <col min="14" max="16384" width="9" style="2"/>
  </cols>
  <sheetData>
    <row r="1" spans="1:19" ht="24.6" customHeight="1">
      <c r="A1" s="590" t="s">
        <v>368</v>
      </c>
      <c r="B1" s="590"/>
      <c r="C1" s="590"/>
      <c r="D1" s="1"/>
      <c r="K1" s="345" t="s">
        <v>174</v>
      </c>
      <c r="L1" s="32"/>
    </row>
    <row r="2" spans="1:19" ht="24.6" customHeight="1">
      <c r="A2" s="593" t="s">
        <v>197</v>
      </c>
      <c r="B2" s="593"/>
      <c r="C2" s="1"/>
      <c r="D2" s="1"/>
      <c r="K2" s="316"/>
      <c r="L2" s="32"/>
    </row>
    <row r="3" spans="1:19" ht="10.5" customHeight="1">
      <c r="B3" s="4"/>
    </row>
    <row r="4" spans="1:19" s="6" customFormat="1" ht="80.099999999999994" customHeight="1">
      <c r="A4" s="591" t="s">
        <v>430</v>
      </c>
      <c r="B4" s="591"/>
      <c r="C4" s="591"/>
      <c r="D4" s="591"/>
      <c r="E4" s="591"/>
      <c r="F4" s="591"/>
      <c r="G4" s="591"/>
      <c r="H4" s="591"/>
      <c r="I4" s="591"/>
      <c r="J4" s="591"/>
      <c r="K4" s="591"/>
      <c r="L4" s="5"/>
      <c r="O4" s="2"/>
      <c r="P4" s="2"/>
      <c r="Q4" s="2"/>
      <c r="R4" s="2"/>
      <c r="S4" s="2"/>
    </row>
    <row r="5" spans="1:19" s="6" customFormat="1" ht="10.5" customHeight="1">
      <c r="A5" s="7"/>
      <c r="B5" s="7"/>
      <c r="C5" s="7"/>
      <c r="D5" s="7"/>
      <c r="E5" s="7"/>
      <c r="F5" s="7"/>
      <c r="G5" s="7"/>
      <c r="H5" s="7"/>
      <c r="I5" s="8"/>
      <c r="J5" s="468"/>
      <c r="K5" s="468"/>
      <c r="L5" s="471"/>
      <c r="O5" s="2"/>
      <c r="P5" s="2"/>
      <c r="Q5" s="2"/>
      <c r="R5" s="2"/>
      <c r="S5" s="2"/>
    </row>
    <row r="6" spans="1:19" s="6" customFormat="1" ht="26.25" customHeight="1">
      <c r="A6" s="467"/>
      <c r="B6" s="467"/>
      <c r="C6" s="467"/>
      <c r="D6" s="467"/>
      <c r="E6" s="467"/>
      <c r="F6" s="467"/>
      <c r="G6" s="467"/>
      <c r="H6" s="469"/>
      <c r="I6" s="537" t="s">
        <v>424</v>
      </c>
      <c r="J6" s="538"/>
      <c r="K6" s="538"/>
      <c r="L6" s="22" t="s">
        <v>431</v>
      </c>
    </row>
    <row r="7" spans="1:19" s="6" customFormat="1" ht="10.5" customHeight="1">
      <c r="A7" s="7"/>
      <c r="B7" s="7"/>
      <c r="C7" s="7"/>
      <c r="D7" s="7"/>
      <c r="E7" s="7"/>
      <c r="F7" s="7"/>
      <c r="G7" s="7"/>
      <c r="H7" s="7"/>
      <c r="I7" s="8"/>
      <c r="J7" s="592"/>
      <c r="K7" s="592"/>
      <c r="L7" s="471"/>
      <c r="O7" s="2"/>
      <c r="P7" s="2"/>
      <c r="Q7" s="2"/>
      <c r="R7" s="2"/>
      <c r="S7" s="2"/>
    </row>
    <row r="8" spans="1:19" s="6" customFormat="1" ht="32.1" customHeight="1">
      <c r="A8" s="9"/>
      <c r="B8" s="22" t="s">
        <v>0</v>
      </c>
      <c r="C8" s="22"/>
      <c r="D8" s="22"/>
      <c r="E8" s="22"/>
      <c r="F8" s="22"/>
      <c r="G8" s="22"/>
      <c r="H8" s="4"/>
      <c r="I8" s="4"/>
      <c r="J8" s="4"/>
    </row>
    <row r="9" spans="1:19" s="6" customFormat="1" ht="45.6" customHeight="1">
      <c r="A9" s="1"/>
      <c r="B9" s="536" t="s">
        <v>367</v>
      </c>
      <c r="C9" s="536"/>
      <c r="D9" s="536"/>
      <c r="E9" s="536"/>
      <c r="F9" s="536"/>
      <c r="G9" s="536"/>
      <c r="H9" s="536"/>
      <c r="I9" s="536"/>
      <c r="J9" s="536"/>
      <c r="K9" s="536"/>
    </row>
    <row r="10" spans="1:19" s="6" customFormat="1" ht="12.75" customHeight="1" thickBot="1">
      <c r="A10" s="559"/>
      <c r="B10" s="559"/>
      <c r="C10" s="559"/>
      <c r="D10" s="559"/>
      <c r="E10" s="559"/>
      <c r="F10" s="559"/>
      <c r="G10" s="559"/>
      <c r="H10" s="559"/>
      <c r="I10" s="559"/>
      <c r="J10" s="559"/>
      <c r="K10" s="559"/>
      <c r="L10" s="5"/>
      <c r="S10" s="10"/>
    </row>
    <row r="11" spans="1:19" ht="41.4" customHeight="1">
      <c r="A11" s="560" t="s">
        <v>155</v>
      </c>
      <c r="B11" s="561"/>
      <c r="C11" s="571" t="s">
        <v>420</v>
      </c>
      <c r="D11" s="572"/>
      <c r="E11" s="572"/>
      <c r="F11" s="573"/>
      <c r="G11" s="577" t="s">
        <v>1</v>
      </c>
      <c r="H11" s="578"/>
      <c r="I11" s="549"/>
      <c r="J11" s="549"/>
      <c r="K11" s="550"/>
      <c r="L11" s="1" t="s">
        <v>433</v>
      </c>
      <c r="M11" s="2" t="str">
        <f>IF(C12="音楽","A","B")</f>
        <v>B</v>
      </c>
      <c r="S11" s="12"/>
    </row>
    <row r="12" spans="1:19" ht="41.4" customHeight="1" thickBot="1">
      <c r="A12" s="588" t="s">
        <v>2</v>
      </c>
      <c r="B12" s="589"/>
      <c r="C12" s="574"/>
      <c r="D12" s="575"/>
      <c r="E12" s="575"/>
      <c r="F12" s="576"/>
      <c r="G12" s="579" t="s">
        <v>3</v>
      </c>
      <c r="H12" s="580"/>
      <c r="I12" s="583"/>
      <c r="J12" s="583"/>
      <c r="K12" s="584"/>
      <c r="L12" s="1" t="s">
        <v>434</v>
      </c>
      <c r="M12" s="2" t="str">
        <f>IF(OR(I11="複数年計画支援及び公演事業支援（一般枠）（併願）",I11="複数年計画支援（単願）"),"A","B")</f>
        <v>B</v>
      </c>
      <c r="S12" s="12"/>
    </row>
    <row r="13" spans="1:19" ht="21.75" customHeight="1" thickTop="1">
      <c r="A13" s="585" t="s">
        <v>4</v>
      </c>
      <c r="B13" s="380" t="s">
        <v>11</v>
      </c>
      <c r="C13" s="607"/>
      <c r="D13" s="607"/>
      <c r="E13" s="607"/>
      <c r="F13" s="607"/>
      <c r="G13" s="607"/>
      <c r="H13" s="607"/>
      <c r="I13" s="607"/>
      <c r="J13" s="607"/>
      <c r="K13" s="608"/>
      <c r="L13" s="536" t="s">
        <v>373</v>
      </c>
      <c r="O13" s="3"/>
    </row>
    <row r="14" spans="1:19" ht="41.1" customHeight="1">
      <c r="A14" s="603"/>
      <c r="B14" s="534" t="s">
        <v>323</v>
      </c>
      <c r="C14" s="601"/>
      <c r="D14" s="601"/>
      <c r="E14" s="601"/>
      <c r="F14" s="601"/>
      <c r="G14" s="601"/>
      <c r="H14" s="601"/>
      <c r="I14" s="601"/>
      <c r="J14" s="601"/>
      <c r="K14" s="602"/>
      <c r="L14" s="536"/>
    </row>
    <row r="15" spans="1:19" ht="26.25" customHeight="1">
      <c r="A15" s="603"/>
      <c r="B15" s="604" t="s">
        <v>325</v>
      </c>
      <c r="C15" s="409" t="s">
        <v>324</v>
      </c>
      <c r="D15" s="368"/>
      <c r="E15" s="11" t="s">
        <v>286</v>
      </c>
      <c r="F15" s="431"/>
      <c r="G15" s="568"/>
      <c r="H15" s="569"/>
      <c r="I15" s="569"/>
      <c r="J15" s="569"/>
      <c r="K15" s="570"/>
      <c r="L15" s="536"/>
      <c r="M15" s="2" t="str">
        <f>IF(AND(M11="A",M12="A"),"A","B")</f>
        <v>B</v>
      </c>
    </row>
    <row r="16" spans="1:19" ht="12" customHeight="1">
      <c r="A16" s="603"/>
      <c r="B16" s="605"/>
      <c r="C16" s="581" t="s">
        <v>5</v>
      </c>
      <c r="D16" s="582"/>
      <c r="E16" s="594" t="s">
        <v>6</v>
      </c>
      <c r="F16" s="595"/>
      <c r="G16" s="595"/>
      <c r="H16" s="595"/>
      <c r="I16" s="595"/>
      <c r="J16" s="595"/>
      <c r="K16" s="596"/>
      <c r="L16" s="536"/>
    </row>
    <row r="17" spans="1:12" ht="33.75" customHeight="1">
      <c r="A17" s="603"/>
      <c r="B17" s="606"/>
      <c r="C17" s="566"/>
      <c r="D17" s="567"/>
      <c r="E17" s="597"/>
      <c r="F17" s="598"/>
      <c r="G17" s="598"/>
      <c r="H17" s="598"/>
      <c r="I17" s="598"/>
      <c r="J17" s="598"/>
      <c r="K17" s="599"/>
      <c r="L17" s="518"/>
    </row>
    <row r="18" spans="1:12" ht="35.25" customHeight="1">
      <c r="A18" s="603"/>
      <c r="B18" s="13" t="s">
        <v>7</v>
      </c>
      <c r="C18" s="597"/>
      <c r="D18" s="598"/>
      <c r="E18" s="598"/>
      <c r="F18" s="600"/>
      <c r="G18" s="587" t="s">
        <v>192</v>
      </c>
      <c r="H18" s="587"/>
      <c r="I18" s="542"/>
      <c r="J18" s="543"/>
      <c r="K18" s="544"/>
      <c r="L18" s="15"/>
    </row>
    <row r="19" spans="1:12" ht="35.25" customHeight="1" thickBot="1">
      <c r="A19" s="603"/>
      <c r="B19" s="382" t="s">
        <v>193</v>
      </c>
      <c r="C19" s="562"/>
      <c r="D19" s="563"/>
      <c r="E19" s="563"/>
      <c r="F19" s="564"/>
      <c r="G19" s="547"/>
      <c r="H19" s="548"/>
      <c r="I19" s="545"/>
      <c r="J19" s="545"/>
      <c r="K19" s="546"/>
      <c r="L19" s="15"/>
    </row>
    <row r="20" spans="1:12" ht="35.25" customHeight="1" thickTop="1">
      <c r="A20" s="585" t="s">
        <v>319</v>
      </c>
      <c r="B20" s="381" t="s">
        <v>9</v>
      </c>
      <c r="C20" s="612"/>
      <c r="D20" s="613"/>
      <c r="E20" s="613"/>
      <c r="F20" s="614"/>
      <c r="G20" s="615" t="s">
        <v>321</v>
      </c>
      <c r="H20" s="615"/>
      <c r="I20" s="616"/>
      <c r="J20" s="617"/>
      <c r="K20" s="618"/>
      <c r="L20" s="15"/>
    </row>
    <row r="21" spans="1:12" ht="35.4" customHeight="1">
      <c r="A21" s="586"/>
      <c r="B21" s="14" t="s">
        <v>11</v>
      </c>
      <c r="C21" s="619"/>
      <c r="D21" s="620"/>
      <c r="E21" s="620"/>
      <c r="F21" s="621"/>
      <c r="G21" s="622" t="s">
        <v>12</v>
      </c>
      <c r="H21" s="622"/>
      <c r="I21" s="542"/>
      <c r="J21" s="543"/>
      <c r="K21" s="544"/>
      <c r="L21" s="15"/>
    </row>
    <row r="22" spans="1:12" ht="34.799999999999997" customHeight="1" thickBot="1">
      <c r="A22" s="586"/>
      <c r="B22" s="383" t="s">
        <v>13</v>
      </c>
      <c r="C22" s="562"/>
      <c r="D22" s="563"/>
      <c r="E22" s="563"/>
      <c r="F22" s="564"/>
      <c r="G22" s="565" t="s">
        <v>320</v>
      </c>
      <c r="H22" s="565"/>
      <c r="I22" s="609"/>
      <c r="J22" s="610"/>
      <c r="K22" s="611"/>
      <c r="L22" s="15"/>
    </row>
    <row r="23" spans="1:12" ht="35.25" customHeight="1" thickTop="1">
      <c r="A23" s="585" t="s">
        <v>8</v>
      </c>
      <c r="B23" s="384" t="s">
        <v>9</v>
      </c>
      <c r="C23" s="612"/>
      <c r="D23" s="613"/>
      <c r="E23" s="613"/>
      <c r="F23" s="614"/>
      <c r="G23" s="665" t="s">
        <v>10</v>
      </c>
      <c r="H23" s="665"/>
      <c r="I23" s="553"/>
      <c r="J23" s="554"/>
      <c r="K23" s="555"/>
      <c r="L23" s="22"/>
    </row>
    <row r="24" spans="1:12" ht="35.4" customHeight="1" thickBot="1">
      <c r="A24" s="586"/>
      <c r="B24" s="14" t="s">
        <v>11</v>
      </c>
      <c r="C24" s="619"/>
      <c r="D24" s="620"/>
      <c r="E24" s="620"/>
      <c r="F24" s="621"/>
      <c r="G24" s="622" t="s">
        <v>12</v>
      </c>
      <c r="H24" s="622"/>
      <c r="I24" s="542"/>
      <c r="J24" s="543"/>
      <c r="K24" s="544"/>
      <c r="L24" s="22" t="s">
        <v>432</v>
      </c>
    </row>
    <row r="25" spans="1:12" ht="35.25" customHeight="1" thickBot="1">
      <c r="A25" s="623"/>
      <c r="B25" s="385" t="s">
        <v>13</v>
      </c>
      <c r="C25" s="634"/>
      <c r="D25" s="635"/>
      <c r="E25" s="635"/>
      <c r="F25" s="636"/>
      <c r="G25" s="666" t="s">
        <v>435</v>
      </c>
      <c r="H25" s="667"/>
      <c r="I25" s="556"/>
      <c r="J25" s="557"/>
      <c r="K25" s="558"/>
      <c r="L25" s="505" t="s">
        <v>436</v>
      </c>
    </row>
    <row r="26" spans="1:12" ht="20.100000000000001" customHeight="1" thickTop="1">
      <c r="A26" s="624" t="s">
        <v>14</v>
      </c>
      <c r="B26" s="532" t="s">
        <v>15</v>
      </c>
      <c r="C26" s="533"/>
      <c r="D26" s="551"/>
      <c r="E26" s="551"/>
      <c r="F26" s="551"/>
      <c r="G26" s="551"/>
      <c r="H26" s="551"/>
      <c r="I26" s="551"/>
      <c r="J26" s="551"/>
      <c r="K26" s="552"/>
      <c r="L26" s="471" t="s">
        <v>463</v>
      </c>
    </row>
    <row r="27" spans="1:12" ht="21.75" customHeight="1">
      <c r="A27" s="625"/>
      <c r="B27" s="16" t="s">
        <v>11</v>
      </c>
      <c r="C27" s="643"/>
      <c r="D27" s="643"/>
      <c r="E27" s="643"/>
      <c r="F27" s="643"/>
      <c r="G27" s="643"/>
      <c r="H27" s="643"/>
      <c r="I27" s="643"/>
      <c r="J27" s="643"/>
      <c r="K27" s="644"/>
      <c r="L27" s="1"/>
    </row>
    <row r="28" spans="1:12" ht="59.4" customHeight="1">
      <c r="A28" s="625"/>
      <c r="B28" s="17" t="s">
        <v>16</v>
      </c>
      <c r="C28" s="601"/>
      <c r="D28" s="601"/>
      <c r="E28" s="601"/>
      <c r="F28" s="601"/>
      <c r="G28" s="601"/>
      <c r="H28" s="601"/>
      <c r="I28" s="601"/>
      <c r="J28" s="601"/>
      <c r="K28" s="602"/>
      <c r="L28" s="1" t="s">
        <v>437</v>
      </c>
    </row>
    <row r="29" spans="1:12" ht="18" customHeight="1">
      <c r="A29" s="625"/>
      <c r="B29" s="655" t="s">
        <v>17</v>
      </c>
      <c r="C29" s="658" t="s">
        <v>18</v>
      </c>
      <c r="D29" s="627"/>
      <c r="E29" s="19"/>
      <c r="F29" s="627" t="s">
        <v>19</v>
      </c>
      <c r="G29" s="628"/>
      <c r="H29" s="18" t="s">
        <v>20</v>
      </c>
      <c r="I29" s="20" t="s">
        <v>21</v>
      </c>
      <c r="J29" s="21" t="s">
        <v>22</v>
      </c>
      <c r="K29" s="519"/>
      <c r="L29" s="1"/>
    </row>
    <row r="30" spans="1:12" ht="55.5" customHeight="1">
      <c r="A30" s="625"/>
      <c r="B30" s="655"/>
      <c r="C30" s="645" t="str">
        <f>IF(MIN(個表!F31:F45),MIN(個表!F31:F45),"自動入力")</f>
        <v>自動入力</v>
      </c>
      <c r="D30" s="646"/>
      <c r="E30" s="19" t="s">
        <v>23</v>
      </c>
      <c r="F30" s="656" t="str">
        <f>IF(MAX(個表!I31:I45),MAX(個表!I31:I45),"自動入力")</f>
        <v>自動入力</v>
      </c>
      <c r="G30" s="657"/>
      <c r="H30" s="360" t="str">
        <f>IF(個表!N31="","自動入力",個表!N31)</f>
        <v>自動入力</v>
      </c>
      <c r="I30" s="361" t="str">
        <f>IF(個表!O31="","自動入力","("&amp;個表!O31)</f>
        <v>自動入力</v>
      </c>
      <c r="J30" s="362" t="str">
        <f>IF(個表!P31="","自動入力",個表!P31&amp;")")</f>
        <v>自動入力</v>
      </c>
      <c r="K30" s="520">
        <f>IF(個表!N31="自動入力","自動入力",IF(ISBLANK(個表!N32:N45),"",COUNTA(個表!N32:N45)))</f>
        <v>0</v>
      </c>
      <c r="L30" s="1" t="s">
        <v>327</v>
      </c>
    </row>
    <row r="31" spans="1:12" s="22" customFormat="1" ht="15" hidden="1" customHeight="1">
      <c r="A31" s="625"/>
      <c r="B31" s="637" t="s">
        <v>183</v>
      </c>
      <c r="C31" s="647" t="s">
        <v>24</v>
      </c>
      <c r="D31" s="648"/>
      <c r="E31" s="648"/>
      <c r="F31" s="648"/>
      <c r="G31" s="649"/>
      <c r="H31" s="659">
        <f>支出予算書!I8</f>
        <v>0</v>
      </c>
      <c r="I31" s="660"/>
      <c r="J31" s="660"/>
      <c r="K31" s="521"/>
      <c r="L31" s="473" t="s">
        <v>25</v>
      </c>
    </row>
    <row r="32" spans="1:12" s="22" customFormat="1" ht="15" hidden="1" customHeight="1">
      <c r="A32" s="625"/>
      <c r="B32" s="638"/>
      <c r="C32" s="652" t="s">
        <v>26</v>
      </c>
      <c r="D32" s="653"/>
      <c r="E32" s="653"/>
      <c r="F32" s="653"/>
      <c r="G32" s="654"/>
      <c r="H32" s="661">
        <f>支出予算書!I9</f>
        <v>0</v>
      </c>
      <c r="I32" s="662"/>
      <c r="J32" s="662"/>
      <c r="K32" s="522"/>
      <c r="L32" s="473" t="s">
        <v>25</v>
      </c>
    </row>
    <row r="33" spans="1:12" s="22" customFormat="1" ht="15" hidden="1" customHeight="1">
      <c r="A33" s="625"/>
      <c r="B33" s="638"/>
      <c r="C33" s="652" t="s">
        <v>27</v>
      </c>
      <c r="D33" s="653"/>
      <c r="E33" s="653"/>
      <c r="F33" s="653"/>
      <c r="G33" s="654"/>
      <c r="H33" s="661">
        <f>支出予算書!I10</f>
        <v>0</v>
      </c>
      <c r="I33" s="662"/>
      <c r="J33" s="662"/>
      <c r="K33" s="522"/>
      <c r="L33" s="473" t="s">
        <v>25</v>
      </c>
    </row>
    <row r="34" spans="1:12" s="22" customFormat="1" ht="15" hidden="1" customHeight="1">
      <c r="A34" s="625"/>
      <c r="B34" s="638"/>
      <c r="C34" s="652" t="s">
        <v>28</v>
      </c>
      <c r="D34" s="653"/>
      <c r="E34" s="653"/>
      <c r="F34" s="653"/>
      <c r="G34" s="654"/>
      <c r="H34" s="661">
        <f>支出予算書!I11</f>
        <v>0</v>
      </c>
      <c r="I34" s="662"/>
      <c r="J34" s="662"/>
      <c r="K34" s="522"/>
      <c r="L34" s="473" t="s">
        <v>25</v>
      </c>
    </row>
    <row r="35" spans="1:12" s="22" customFormat="1" ht="15" hidden="1" customHeight="1">
      <c r="A35" s="625"/>
      <c r="B35" s="638"/>
      <c r="C35" s="652" t="s">
        <v>421</v>
      </c>
      <c r="D35" s="653"/>
      <c r="E35" s="653"/>
      <c r="F35" s="653"/>
      <c r="G35" s="654"/>
      <c r="H35" s="661">
        <f>支出予算書!I12</f>
        <v>0</v>
      </c>
      <c r="I35" s="662"/>
      <c r="J35" s="662"/>
      <c r="K35" s="522"/>
      <c r="L35" s="473" t="s">
        <v>25</v>
      </c>
    </row>
    <row r="36" spans="1:12" s="22" customFormat="1" ht="15" hidden="1" customHeight="1">
      <c r="A36" s="625"/>
      <c r="B36" s="639"/>
      <c r="C36" s="640" t="s">
        <v>422</v>
      </c>
      <c r="D36" s="641"/>
      <c r="E36" s="641"/>
      <c r="F36" s="641"/>
      <c r="G36" s="642"/>
      <c r="H36" s="663">
        <f>支出予算書!I13</f>
        <v>0</v>
      </c>
      <c r="I36" s="664"/>
      <c r="J36" s="664"/>
      <c r="K36" s="523"/>
      <c r="L36" s="473" t="s">
        <v>25</v>
      </c>
    </row>
    <row r="37" spans="1:12" s="22" customFormat="1" ht="30" customHeight="1">
      <c r="A37" s="625"/>
      <c r="B37" s="631" t="s">
        <v>181</v>
      </c>
      <c r="C37" s="668" t="s">
        <v>326</v>
      </c>
      <c r="D37" s="668"/>
      <c r="E37" s="668"/>
      <c r="F37" s="668"/>
      <c r="G37" s="668"/>
      <c r="H37" s="669" t="s">
        <v>303</v>
      </c>
      <c r="I37" s="670"/>
      <c r="J37" s="670"/>
      <c r="K37" s="671"/>
      <c r="L37" s="473"/>
    </row>
    <row r="38" spans="1:12" s="22" customFormat="1" ht="30" customHeight="1">
      <c r="A38" s="625"/>
      <c r="B38" s="632"/>
      <c r="C38" s="629" t="s">
        <v>332</v>
      </c>
      <c r="D38" s="629"/>
      <c r="E38" s="630"/>
      <c r="F38" s="393">
        <f>収支計画書!I36</f>
        <v>0</v>
      </c>
      <c r="G38" s="394" t="e">
        <f>F38/F43</f>
        <v>#DIV/0!</v>
      </c>
      <c r="H38" s="650" t="s">
        <v>182</v>
      </c>
      <c r="I38" s="650"/>
      <c r="J38" s="651"/>
      <c r="K38" s="524">
        <f>支出予算書!I14</f>
        <v>0</v>
      </c>
      <c r="L38" s="473"/>
    </row>
    <row r="39" spans="1:12" s="22" customFormat="1" ht="30" customHeight="1" thickBot="1">
      <c r="A39" s="625"/>
      <c r="B39" s="632"/>
      <c r="C39" s="690" t="s">
        <v>188</v>
      </c>
      <c r="D39" s="690"/>
      <c r="E39" s="691"/>
      <c r="F39" s="395">
        <f>収支計画書!O5</f>
        <v>0</v>
      </c>
      <c r="G39" s="396" t="e">
        <f>F39/F43</f>
        <v>#DIV/0!</v>
      </c>
      <c r="H39" s="681" t="s">
        <v>186</v>
      </c>
      <c r="I39" s="681"/>
      <c r="J39" s="682"/>
      <c r="K39" s="525">
        <f>支出予算書!I17</f>
        <v>0</v>
      </c>
      <c r="L39" s="473"/>
    </row>
    <row r="40" spans="1:12" s="22" customFormat="1" ht="30" customHeight="1" thickTop="1" thickBot="1">
      <c r="A40" s="625"/>
      <c r="B40" s="632"/>
      <c r="C40" s="690" t="s">
        <v>189</v>
      </c>
      <c r="D40" s="690"/>
      <c r="E40" s="691"/>
      <c r="F40" s="395">
        <f>収支計画書!O9</f>
        <v>0</v>
      </c>
      <c r="G40" s="396" t="e">
        <f>F40/F43</f>
        <v>#DIV/0!</v>
      </c>
      <c r="H40" s="678" t="s">
        <v>343</v>
      </c>
      <c r="I40" s="679"/>
      <c r="J40" s="680"/>
      <c r="K40" s="526">
        <f>K38-K39</f>
        <v>0</v>
      </c>
      <c r="L40" s="473"/>
    </row>
    <row r="41" spans="1:12" s="22" customFormat="1" ht="30" customHeight="1" thickTop="1" thickBot="1">
      <c r="A41" s="625"/>
      <c r="B41" s="632"/>
      <c r="C41" s="690" t="s">
        <v>190</v>
      </c>
      <c r="D41" s="690"/>
      <c r="E41" s="691"/>
      <c r="F41" s="395">
        <f>収支計画書!O23</f>
        <v>0</v>
      </c>
      <c r="G41" s="396" t="e">
        <f>F41/F43</f>
        <v>#DIV/0!</v>
      </c>
      <c r="H41" s="685" t="s">
        <v>369</v>
      </c>
      <c r="I41" s="686"/>
      <c r="J41" s="687"/>
      <c r="K41" s="527"/>
      <c r="L41" s="1" t="s">
        <v>464</v>
      </c>
    </row>
    <row r="42" spans="1:12" s="22" customFormat="1" ht="30" customHeight="1" thickTop="1" thickBot="1">
      <c r="A42" s="625"/>
      <c r="B42" s="632"/>
      <c r="C42" s="683" t="s">
        <v>191</v>
      </c>
      <c r="D42" s="683"/>
      <c r="E42" s="684"/>
      <c r="F42" s="397">
        <f>収支計画書!O17+収支計画書!O30</f>
        <v>0</v>
      </c>
      <c r="G42" s="398" t="e">
        <f>F42/F43</f>
        <v>#DIV/0!</v>
      </c>
      <c r="H42" s="688" t="s">
        <v>187</v>
      </c>
      <c r="I42" s="688"/>
      <c r="J42" s="689"/>
      <c r="K42" s="528">
        <f>収支計画書!O63-収支計画書!O62</f>
        <v>0</v>
      </c>
      <c r="L42" s="473"/>
    </row>
    <row r="43" spans="1:12" s="22" customFormat="1" ht="30" customHeight="1" thickBot="1">
      <c r="A43" s="625"/>
      <c r="B43" s="632"/>
      <c r="C43" s="672" t="s">
        <v>342</v>
      </c>
      <c r="D43" s="673"/>
      <c r="E43" s="674"/>
      <c r="F43" s="399">
        <f>SUM(F38:F42)</f>
        <v>0</v>
      </c>
      <c r="G43" s="400"/>
      <c r="H43" s="692" t="s">
        <v>344</v>
      </c>
      <c r="I43" s="693"/>
      <c r="J43" s="694"/>
      <c r="K43" s="529">
        <f>K38+K42</f>
        <v>0</v>
      </c>
      <c r="L43" s="294" t="s">
        <v>371</v>
      </c>
    </row>
    <row r="44" spans="1:12" s="22" customFormat="1" ht="30" customHeight="1" thickBot="1">
      <c r="A44" s="626"/>
      <c r="B44" s="633"/>
      <c r="C44" s="675" t="s">
        <v>379</v>
      </c>
      <c r="D44" s="676"/>
      <c r="E44" s="677"/>
      <c r="F44" s="530">
        <f>K43-K41-F43</f>
        <v>0</v>
      </c>
      <c r="G44" s="531"/>
      <c r="H44" s="539" t="s">
        <v>370</v>
      </c>
      <c r="I44" s="540"/>
      <c r="J44" s="541"/>
      <c r="K44" s="470" t="e">
        <f>K41/K43</f>
        <v>#DIV/0!</v>
      </c>
      <c r="L44" s="1" t="s">
        <v>465</v>
      </c>
    </row>
    <row r="49" spans="3:3" hidden="1">
      <c r="C49" s="480">
        <f>個表!D5</f>
        <v>0</v>
      </c>
    </row>
    <row r="50" spans="3:3" hidden="1">
      <c r="C50" s="480">
        <f>個表!D17</f>
        <v>0</v>
      </c>
    </row>
    <row r="51" spans="3:3" hidden="1">
      <c r="C51" s="480">
        <f>個表!C86</f>
        <v>0</v>
      </c>
    </row>
    <row r="52" spans="3:3" hidden="1">
      <c r="C52" s="480">
        <f>個表!C97</f>
        <v>0</v>
      </c>
    </row>
    <row r="53" spans="3:3" hidden="1">
      <c r="C53" s="480">
        <f>個表!C140</f>
        <v>0</v>
      </c>
    </row>
    <row r="54" spans="3:3">
      <c r="C54" s="480"/>
    </row>
    <row r="55" spans="3:3">
      <c r="C55" s="480"/>
    </row>
  </sheetData>
  <mergeCells count="90">
    <mergeCell ref="C37:G37"/>
    <mergeCell ref="H37:K37"/>
    <mergeCell ref="C43:E43"/>
    <mergeCell ref="C44:E44"/>
    <mergeCell ref="H40:J40"/>
    <mergeCell ref="H39:J39"/>
    <mergeCell ref="C42:E42"/>
    <mergeCell ref="H41:J41"/>
    <mergeCell ref="H42:J42"/>
    <mergeCell ref="C41:E41"/>
    <mergeCell ref="C39:E39"/>
    <mergeCell ref="C40:E40"/>
    <mergeCell ref="H43:J43"/>
    <mergeCell ref="C33:G33"/>
    <mergeCell ref="H33:J33"/>
    <mergeCell ref="H36:J36"/>
    <mergeCell ref="H34:J34"/>
    <mergeCell ref="G23:H23"/>
    <mergeCell ref="G24:H24"/>
    <mergeCell ref="G25:H25"/>
    <mergeCell ref="C35:G35"/>
    <mergeCell ref="H35:J35"/>
    <mergeCell ref="B29:B30"/>
    <mergeCell ref="F30:G30"/>
    <mergeCell ref="C29:D29"/>
    <mergeCell ref="H31:J31"/>
    <mergeCell ref="C32:G32"/>
    <mergeCell ref="H32:J32"/>
    <mergeCell ref="A23:A25"/>
    <mergeCell ref="A26:A44"/>
    <mergeCell ref="F29:G29"/>
    <mergeCell ref="C38:E38"/>
    <mergeCell ref="B37:B44"/>
    <mergeCell ref="C24:F24"/>
    <mergeCell ref="C25:F25"/>
    <mergeCell ref="C23:F23"/>
    <mergeCell ref="B31:B36"/>
    <mergeCell ref="C36:G36"/>
    <mergeCell ref="C27:K27"/>
    <mergeCell ref="C28:K28"/>
    <mergeCell ref="C30:D30"/>
    <mergeCell ref="C31:G31"/>
    <mergeCell ref="H38:J38"/>
    <mergeCell ref="C34:G34"/>
    <mergeCell ref="C20:F20"/>
    <mergeCell ref="G20:H20"/>
    <mergeCell ref="I20:K20"/>
    <mergeCell ref="C21:F21"/>
    <mergeCell ref="G21:H21"/>
    <mergeCell ref="I21:K21"/>
    <mergeCell ref="A20:A22"/>
    <mergeCell ref="G18:H18"/>
    <mergeCell ref="A12:B12"/>
    <mergeCell ref="A1:C1"/>
    <mergeCell ref="A4:K4"/>
    <mergeCell ref="J7:K7"/>
    <mergeCell ref="B9:K9"/>
    <mergeCell ref="A2:B2"/>
    <mergeCell ref="E16:K16"/>
    <mergeCell ref="E17:K17"/>
    <mergeCell ref="C18:F18"/>
    <mergeCell ref="C14:K14"/>
    <mergeCell ref="A13:A19"/>
    <mergeCell ref="B15:B17"/>
    <mergeCell ref="C13:K13"/>
    <mergeCell ref="I22:K22"/>
    <mergeCell ref="C17:D17"/>
    <mergeCell ref="G15:K15"/>
    <mergeCell ref="C11:F11"/>
    <mergeCell ref="C12:F12"/>
    <mergeCell ref="G11:H11"/>
    <mergeCell ref="G12:H12"/>
    <mergeCell ref="C16:D16"/>
    <mergeCell ref="I12:K12"/>
    <mergeCell ref="L13:L16"/>
    <mergeCell ref="I6:K6"/>
    <mergeCell ref="H44:J44"/>
    <mergeCell ref="I18:K18"/>
    <mergeCell ref="I19:K19"/>
    <mergeCell ref="G19:H19"/>
    <mergeCell ref="I11:K11"/>
    <mergeCell ref="D26:K26"/>
    <mergeCell ref="I23:K23"/>
    <mergeCell ref="I24:K24"/>
    <mergeCell ref="I25:K25"/>
    <mergeCell ref="A10:K10"/>
    <mergeCell ref="A11:B11"/>
    <mergeCell ref="C19:F19"/>
    <mergeCell ref="C22:F22"/>
    <mergeCell ref="G22:H22"/>
  </mergeCells>
  <phoneticPr fontId="8"/>
  <conditionalFormatting sqref="B26">
    <cfRule type="expression" dxfId="56" priority="7">
      <formula>$I$11="複数年計画支援"</formula>
    </cfRule>
  </conditionalFormatting>
  <conditionalFormatting sqref="C26">
    <cfRule type="expression" dxfId="55" priority="6">
      <formula>$I$11="複数年計画支援"</formula>
    </cfRule>
  </conditionalFormatting>
  <conditionalFormatting sqref="C44">
    <cfRule type="expression" dxfId="54" priority="4">
      <formula>$I$11="複数年計画支援"</formula>
    </cfRule>
  </conditionalFormatting>
  <conditionalFormatting sqref="F44:H44 K44">
    <cfRule type="expression" dxfId="53" priority="2">
      <formula>$I$11="複数年計画支援"</formula>
    </cfRule>
  </conditionalFormatting>
  <conditionalFormatting sqref="H41:K41">
    <cfRule type="expression" dxfId="52" priority="1">
      <formula>$I$11="複数年計画支援"</formula>
    </cfRule>
  </conditionalFormatting>
  <conditionalFormatting sqref="K41">
    <cfRule type="cellIs" dxfId="51" priority="8" operator="greaterThan">
      <formula>$K$40</formula>
    </cfRule>
  </conditionalFormatting>
  <dataValidations xWindow="521" yWindow="534" count="17">
    <dataValidation imeMode="fullKatakana" allowBlank="1" showInputMessage="1" showErrorMessage="1" sqref="C21:D21 C27:K27 C24:F24" xr:uid="{A5DF7404-FB44-439E-B67D-4EB756A0877B}"/>
    <dataValidation type="list" allowBlank="1" showInputMessage="1" showErrorMessage="1" sqref="C17" xr:uid="{1F3C486D-6610-4D86-BF24-D0673E5130BD}">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halfAlpha" operator="greaterThanOrEqual" allowBlank="1" showInputMessage="1" showErrorMessage="1" sqref="C15:C16" xr:uid="{45439E09-54C4-4DD7-982E-B085B4C85347}"/>
    <dataValidation imeMode="halfAlpha" allowBlank="1" showInputMessage="1" showErrorMessage="1" prompt="ハイフンを入れた形式で入力してください。_x000a_ex.) 03-3265-7411" sqref="I18:I21 I23:I24" xr:uid="{402F0247-D6C1-46A5-80F0-F48418C0FD9E}"/>
    <dataValidation imeMode="halfAlpha" allowBlank="1" showInputMessage="1" showErrorMessage="1" sqref="G15 I22 I25" xr:uid="{7143E15C-22D1-4B99-B275-9552836ECD65}"/>
    <dataValidation type="list" allowBlank="1" showInputMessage="1" showErrorMessage="1" sqref="I12:K12" xr:uid="{ED9C4794-5744-4B36-8474-2FD33AEA65D3}">
      <formula1>INDIRECT($C$12)</formula1>
    </dataValidation>
    <dataValidation type="list" allowBlank="1" showInputMessage="1" showErrorMessage="1" sqref="I11:K11" xr:uid="{CDA56986-00E2-49EA-8C86-B149C49BC59C}">
      <formula1>"公演事業支援,公演事業支援（ステップアップ枠）,複数年計画支援"</formula1>
    </dataValidation>
    <dataValidation type="list" allowBlank="1" showInputMessage="1" showErrorMessage="1" sqref="C12" xr:uid="{C325393A-ADD2-46F6-A28C-6EA36AC37E6C}">
      <formula1>"音楽,舞踊,演劇,伝統芸能,大衆芸能"</formula1>
    </dataValidation>
    <dataValidation type="textLength" operator="lessThanOrEqual" allowBlank="1" showInputMessage="1" showErrorMessage="1" prompt="建物名を含め_x000a_正確にご記入ください。" sqref="E17:K17" xr:uid="{4E1B9283-7693-4754-A585-8D36156887BD}">
      <formula1>60</formula1>
    </dataValidation>
    <dataValidation allowBlank="1" showInputMessage="1" showErrorMessage="1" prompt="姓と名の間は全角1字スペースを空けてください。" sqref="C25:F25 C22:F22" xr:uid="{D5870D57-F26A-4946-B20D-85A3010B84C3}"/>
    <dataValidation type="whole" allowBlank="1" showInputMessage="1" showErrorMessage="1" sqref="C26" xr:uid="{77D6EC6D-CDCA-4FAE-9525-CBC9DFB8768B}">
      <formula1>1</formula1>
      <formula2>99</formula2>
    </dataValidation>
    <dataValidation imeMode="hiragana" allowBlank="1" showInputMessage="1" showErrorMessage="1" prompt="法人格の後に全角スペースを入れてください。_x000a_ex.)一般社団法人　○○、株式会社　△△" sqref="C14:K14" xr:uid="{2642F7E4-E2E9-43D6-A848-C693DE556035}"/>
    <dataValidation imeMode="fullKatakana" allowBlank="1" showInputMessage="1" showErrorMessage="1" prompt="法人格部分のフリガナは入力しないでください。_x000a_数字もカタカナ表記としてください。" sqref="C13:K13" xr:uid="{89ED84F8-A115-4697-B5A2-0E45E1AEB5D8}"/>
    <dataValidation imeMode="hiragana" allowBlank="1" showInputMessage="1" showErrorMessage="1" prompt="姓と名の間は全角1字スペースを空けてください。" sqref="C19:F19" xr:uid="{3555DB57-2C28-4C4C-BA89-9DA4752EDA4A}"/>
    <dataValidation type="custom" imeMode="halfAlpha" allowBlank="1" showInputMessage="1" showErrorMessage="1" error="半角数字で入力してください。_x000a_スペースが入らないようにしてください。" prompt="半角数字で入力してください。" sqref="D15" xr:uid="{A4B6EBDE-AB6F-46B1-B897-D2D844895BC8}">
      <formula1>AND(ISNUMBER(VALUE(D15)), LEN(D15)=3, NOT(ISNUMBER(FIND(" ",D15))))</formula1>
    </dataValidation>
    <dataValidation type="custom" imeMode="halfAlpha" allowBlank="1" showInputMessage="1" showErrorMessage="1" error="半角数字で入力してください。_x000a_スペースが入らないようにしてください。" prompt="半角数字で入力してください。" sqref="F15" xr:uid="{38B61289-62CC-4E23-B25D-1B4AFE1EFE9A}">
      <formula1>AND(ISNUMBER(VALUE(F15)), LEN(F15)=4, NOT(ISNUMBER(FIND(" ",F15))))</formula1>
    </dataValidation>
    <dataValidation operator="lessThanOrEqual" allowBlank="1" showInputMessage="1" showErrorMessage="1" error="助成対象経費合計を超えています。" sqref="K41" xr:uid="{72FA93A7-5936-47AF-8829-20B82A4C9BD2}"/>
  </dataValidations>
  <printOptions horizontalCentered="1"/>
  <pageMargins left="0.59055118110236227" right="0.59055118110236227" top="0.59055118110236227" bottom="0.59055118110236227" header="0.31496062992125984" footer="0.31496062992125984"/>
  <pageSetup paperSize="9" scale="61" orientation="portrait" r:id="rId1"/>
  <headerFooter>
    <oddFooter>&amp;R整理番号：（事務局記入欄）</oddFooter>
  </headerFooter>
  <ignoredErrors>
    <ignoredError sqref="K44" evalError="1"/>
  </ignoredError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E8B42-EE67-4703-B818-FBC13CAA3DC1}">
  <sheetPr>
    <tabColor theme="1" tint="0.499984740745262"/>
    <pageSetUpPr fitToPage="1"/>
  </sheetPr>
  <dimension ref="A1:D70"/>
  <sheetViews>
    <sheetView zoomScale="90" zoomScaleNormal="90" workbookViewId="0">
      <pane ySplit="1" topLeftCell="A2" activePane="bottomLeft" state="frozen"/>
      <selection activeCell="A4" sqref="A4:K4"/>
      <selection pane="bottomLeft" activeCell="A4" sqref="A4:K4"/>
    </sheetView>
  </sheetViews>
  <sheetFormatPr defaultColWidth="9" defaultRowHeight="18"/>
  <cols>
    <col min="1" max="2" width="15.5" style="318" customWidth="1"/>
    <col min="3" max="3" width="20.5" style="319" customWidth="1"/>
    <col min="4" max="4" width="47" style="318" customWidth="1"/>
    <col min="5" max="16384" width="9" style="318"/>
  </cols>
  <sheetData>
    <row r="1" spans="1:4">
      <c r="A1" s="332" t="s">
        <v>76</v>
      </c>
      <c r="B1" s="332" t="s">
        <v>285</v>
      </c>
      <c r="C1" s="331" t="s">
        <v>284</v>
      </c>
      <c r="D1" s="330" t="s">
        <v>283</v>
      </c>
    </row>
    <row r="2" spans="1:4">
      <c r="A2" s="322" t="s">
        <v>226</v>
      </c>
      <c r="B2" s="322" t="s">
        <v>281</v>
      </c>
      <c r="C2" s="323" t="s">
        <v>282</v>
      </c>
      <c r="D2" s="320"/>
    </row>
    <row r="3" spans="1:4">
      <c r="A3" s="324" t="s">
        <v>226</v>
      </c>
      <c r="B3" s="322" t="s">
        <v>281</v>
      </c>
      <c r="C3" s="323" t="s">
        <v>280</v>
      </c>
      <c r="D3" s="320"/>
    </row>
    <row r="4" spans="1:4">
      <c r="A4" s="322" t="s">
        <v>226</v>
      </c>
      <c r="B4" s="326" t="s">
        <v>279</v>
      </c>
      <c r="C4" s="323" t="s">
        <v>278</v>
      </c>
      <c r="D4" s="320"/>
    </row>
    <row r="5" spans="1:4">
      <c r="A5" s="324" t="s">
        <v>226</v>
      </c>
      <c r="B5" s="328" t="s">
        <v>87</v>
      </c>
      <c r="C5" s="323" t="s">
        <v>277</v>
      </c>
      <c r="D5" s="329"/>
    </row>
    <row r="6" spans="1:4">
      <c r="A6" s="324" t="s">
        <v>226</v>
      </c>
      <c r="B6" s="328" t="s">
        <v>87</v>
      </c>
      <c r="C6" s="323" t="s">
        <v>276</v>
      </c>
      <c r="D6" s="320"/>
    </row>
    <row r="7" spans="1:4">
      <c r="A7" s="324" t="s">
        <v>226</v>
      </c>
      <c r="B7" s="328" t="s">
        <v>87</v>
      </c>
      <c r="C7" s="323" t="s">
        <v>275</v>
      </c>
      <c r="D7" s="320"/>
    </row>
    <row r="8" spans="1:4">
      <c r="A8" s="324" t="s">
        <v>226</v>
      </c>
      <c r="B8" s="328" t="s">
        <v>87</v>
      </c>
      <c r="C8" s="323" t="s">
        <v>360</v>
      </c>
      <c r="D8" s="320"/>
    </row>
    <row r="9" spans="1:4">
      <c r="A9" s="324" t="s">
        <v>226</v>
      </c>
      <c r="B9" s="328" t="s">
        <v>87</v>
      </c>
      <c r="C9" s="323" t="s">
        <v>274</v>
      </c>
      <c r="D9" s="320"/>
    </row>
    <row r="10" spans="1:4">
      <c r="A10" s="324" t="s">
        <v>226</v>
      </c>
      <c r="B10" s="328" t="s">
        <v>87</v>
      </c>
      <c r="C10" s="323" t="s">
        <v>273</v>
      </c>
      <c r="D10" s="320"/>
    </row>
    <row r="11" spans="1:4">
      <c r="A11" s="324" t="s">
        <v>226</v>
      </c>
      <c r="B11" s="328" t="s">
        <v>87</v>
      </c>
      <c r="C11" s="323" t="s">
        <v>272</v>
      </c>
      <c r="D11" s="320"/>
    </row>
    <row r="12" spans="1:4">
      <c r="A12" s="324" t="s">
        <v>226</v>
      </c>
      <c r="B12" s="328" t="s">
        <v>87</v>
      </c>
      <c r="C12" s="323" t="s">
        <v>271</v>
      </c>
      <c r="D12" s="320"/>
    </row>
    <row r="13" spans="1:4">
      <c r="A13" s="324" t="s">
        <v>226</v>
      </c>
      <c r="B13" s="328" t="s">
        <v>87</v>
      </c>
      <c r="C13" s="323" t="s">
        <v>270</v>
      </c>
      <c r="D13" s="320"/>
    </row>
    <row r="14" spans="1:4">
      <c r="A14" s="324" t="s">
        <v>226</v>
      </c>
      <c r="B14" s="328" t="s">
        <v>87</v>
      </c>
      <c r="C14" s="323" t="s">
        <v>269</v>
      </c>
      <c r="D14" s="320"/>
    </row>
    <row r="15" spans="1:4">
      <c r="A15" s="324" t="s">
        <v>226</v>
      </c>
      <c r="B15" s="328" t="s">
        <v>87</v>
      </c>
      <c r="C15" s="323" t="s">
        <v>268</v>
      </c>
      <c r="D15" s="320"/>
    </row>
    <row r="16" spans="1:4">
      <c r="A16" s="324" t="s">
        <v>226</v>
      </c>
      <c r="B16" s="327" t="s">
        <v>69</v>
      </c>
      <c r="C16" s="321" t="s">
        <v>322</v>
      </c>
      <c r="D16" s="320"/>
    </row>
    <row r="17" spans="1:4">
      <c r="A17" s="324" t="s">
        <v>226</v>
      </c>
      <c r="B17" s="327" t="s">
        <v>69</v>
      </c>
      <c r="C17" s="323" t="s">
        <v>295</v>
      </c>
      <c r="D17" s="320"/>
    </row>
    <row r="18" spans="1:4">
      <c r="A18" s="324" t="s">
        <v>226</v>
      </c>
      <c r="B18" s="327" t="s">
        <v>69</v>
      </c>
      <c r="C18" s="321" t="s">
        <v>296</v>
      </c>
      <c r="D18" s="320"/>
    </row>
    <row r="19" spans="1:4">
      <c r="A19" s="324" t="s">
        <v>226</v>
      </c>
      <c r="B19" s="327" t="s">
        <v>69</v>
      </c>
      <c r="C19" s="323" t="s">
        <v>266</v>
      </c>
      <c r="D19" s="320"/>
    </row>
    <row r="20" spans="1:4">
      <c r="A20" s="324" t="s">
        <v>226</v>
      </c>
      <c r="B20" s="327" t="s">
        <v>69</v>
      </c>
      <c r="C20" s="323" t="s">
        <v>265</v>
      </c>
      <c r="D20" s="320"/>
    </row>
    <row r="21" spans="1:4">
      <c r="A21" s="324" t="s">
        <v>226</v>
      </c>
      <c r="B21" s="327" t="s">
        <v>69</v>
      </c>
      <c r="C21" s="321" t="s">
        <v>264</v>
      </c>
      <c r="D21" s="320"/>
    </row>
    <row r="22" spans="1:4">
      <c r="A22" s="324" t="s">
        <v>226</v>
      </c>
      <c r="B22" s="327" t="s">
        <v>69</v>
      </c>
      <c r="C22" s="323" t="s">
        <v>263</v>
      </c>
      <c r="D22" s="320"/>
    </row>
    <row r="23" spans="1:4">
      <c r="A23" s="324" t="s">
        <v>226</v>
      </c>
      <c r="B23" s="327" t="s">
        <v>69</v>
      </c>
      <c r="C23" s="323" t="s">
        <v>262</v>
      </c>
      <c r="D23" s="320"/>
    </row>
    <row r="24" spans="1:4">
      <c r="A24" s="324" t="s">
        <v>226</v>
      </c>
      <c r="B24" s="327" t="s">
        <v>69</v>
      </c>
      <c r="C24" s="323" t="s">
        <v>261</v>
      </c>
      <c r="D24" s="320"/>
    </row>
    <row r="25" spans="1:4">
      <c r="A25" s="324" t="s">
        <v>226</v>
      </c>
      <c r="B25" s="327" t="s">
        <v>69</v>
      </c>
      <c r="C25" s="323" t="s">
        <v>260</v>
      </c>
      <c r="D25" s="320"/>
    </row>
    <row r="26" spans="1:4">
      <c r="A26" s="324" t="s">
        <v>226</v>
      </c>
      <c r="B26" s="327" t="s">
        <v>69</v>
      </c>
      <c r="C26" s="323" t="s">
        <v>259</v>
      </c>
      <c r="D26" s="320"/>
    </row>
    <row r="27" spans="1:4">
      <c r="A27" s="324" t="s">
        <v>226</v>
      </c>
      <c r="B27" s="327" t="s">
        <v>69</v>
      </c>
      <c r="C27" s="323" t="s">
        <v>258</v>
      </c>
      <c r="D27" s="320"/>
    </row>
    <row r="28" spans="1:4">
      <c r="A28" s="324" t="s">
        <v>226</v>
      </c>
      <c r="B28" s="327" t="s">
        <v>69</v>
      </c>
      <c r="C28" s="323" t="s">
        <v>257</v>
      </c>
      <c r="D28" s="320"/>
    </row>
    <row r="29" spans="1:4">
      <c r="A29" s="324" t="s">
        <v>226</v>
      </c>
      <c r="B29" s="327" t="s">
        <v>69</v>
      </c>
      <c r="C29" s="323" t="s">
        <v>256</v>
      </c>
      <c r="D29" s="320"/>
    </row>
    <row r="30" spans="1:4">
      <c r="A30" s="324" t="s">
        <v>226</v>
      </c>
      <c r="B30" s="327" t="s">
        <v>69</v>
      </c>
      <c r="C30" s="323" t="s">
        <v>255</v>
      </c>
      <c r="D30" s="320"/>
    </row>
    <row r="31" spans="1:4">
      <c r="A31" s="324" t="s">
        <v>226</v>
      </c>
      <c r="B31" s="327" t="s">
        <v>69</v>
      </c>
      <c r="C31" s="323" t="s">
        <v>254</v>
      </c>
      <c r="D31" s="320"/>
    </row>
    <row r="32" spans="1:4">
      <c r="A32" s="324" t="s">
        <v>226</v>
      </c>
      <c r="B32" s="327" t="s">
        <v>69</v>
      </c>
      <c r="C32" s="323" t="s">
        <v>252</v>
      </c>
      <c r="D32" s="320"/>
    </row>
    <row r="33" spans="1:4">
      <c r="A33" s="324" t="s">
        <v>226</v>
      </c>
      <c r="B33" s="327" t="s">
        <v>69</v>
      </c>
      <c r="C33" s="323" t="s">
        <v>253</v>
      </c>
      <c r="D33" s="320"/>
    </row>
    <row r="34" spans="1:4">
      <c r="A34" s="324" t="s">
        <v>226</v>
      </c>
      <c r="B34" s="327" t="s">
        <v>69</v>
      </c>
      <c r="C34" s="323" t="s">
        <v>251</v>
      </c>
      <c r="D34" s="320"/>
    </row>
    <row r="35" spans="1:4">
      <c r="A35" s="324" t="s">
        <v>226</v>
      </c>
      <c r="B35" s="327" t="s">
        <v>69</v>
      </c>
      <c r="C35" s="323" t="s">
        <v>250</v>
      </c>
      <c r="D35" s="320"/>
    </row>
    <row r="36" spans="1:4">
      <c r="A36" s="324" t="s">
        <v>226</v>
      </c>
      <c r="B36" s="327" t="s">
        <v>69</v>
      </c>
      <c r="C36" s="323" t="s">
        <v>249</v>
      </c>
      <c r="D36" s="320"/>
    </row>
    <row r="37" spans="1:4">
      <c r="A37" s="324" t="s">
        <v>226</v>
      </c>
      <c r="B37" s="327" t="s">
        <v>69</v>
      </c>
      <c r="C37" s="323" t="s">
        <v>248</v>
      </c>
      <c r="D37" s="320"/>
    </row>
    <row r="38" spans="1:4">
      <c r="A38" s="324" t="s">
        <v>226</v>
      </c>
      <c r="B38" s="327" t="s">
        <v>69</v>
      </c>
      <c r="C38" s="321" t="s">
        <v>267</v>
      </c>
      <c r="D38" s="320"/>
    </row>
    <row r="39" spans="1:4">
      <c r="A39" s="324" t="s">
        <v>226</v>
      </c>
      <c r="B39" s="327" t="s">
        <v>69</v>
      </c>
      <c r="C39" s="323" t="s">
        <v>297</v>
      </c>
      <c r="D39" s="320"/>
    </row>
    <row r="40" spans="1:4">
      <c r="A40" s="324" t="s">
        <v>226</v>
      </c>
      <c r="B40" s="327" t="s">
        <v>69</v>
      </c>
      <c r="C40" s="321" t="s">
        <v>331</v>
      </c>
      <c r="D40" s="320"/>
    </row>
    <row r="41" spans="1:4">
      <c r="A41" s="324" t="s">
        <v>226</v>
      </c>
      <c r="B41" s="327" t="s">
        <v>69</v>
      </c>
      <c r="C41" s="323" t="s">
        <v>298</v>
      </c>
      <c r="D41" s="320"/>
    </row>
    <row r="42" spans="1:4">
      <c r="A42" s="324" t="s">
        <v>226</v>
      </c>
      <c r="B42" s="322" t="s">
        <v>70</v>
      </c>
      <c r="C42" s="323" t="s">
        <v>246</v>
      </c>
      <c r="D42" s="320"/>
    </row>
    <row r="43" spans="1:4">
      <c r="A43" s="324" t="s">
        <v>226</v>
      </c>
      <c r="B43" s="322" t="s">
        <v>70</v>
      </c>
      <c r="C43" s="323" t="s">
        <v>245</v>
      </c>
      <c r="D43" s="320"/>
    </row>
    <row r="44" spans="1:4">
      <c r="A44" s="324" t="s">
        <v>226</v>
      </c>
      <c r="B44" s="326" t="s">
        <v>71</v>
      </c>
      <c r="C44" s="323" t="s">
        <v>244</v>
      </c>
      <c r="D44" s="320"/>
    </row>
    <row r="45" spans="1:4">
      <c r="A45" s="324" t="s">
        <v>226</v>
      </c>
      <c r="B45" s="358" t="s">
        <v>71</v>
      </c>
      <c r="C45" s="323" t="s">
        <v>243</v>
      </c>
      <c r="D45" s="320"/>
    </row>
    <row r="46" spans="1:4">
      <c r="A46" s="324" t="s">
        <v>226</v>
      </c>
      <c r="B46" s="358" t="s">
        <v>71</v>
      </c>
      <c r="C46" s="323" t="s">
        <v>299</v>
      </c>
      <c r="D46" s="320"/>
    </row>
    <row r="47" spans="1:4">
      <c r="A47" s="324" t="s">
        <v>226</v>
      </c>
      <c r="B47" s="358" t="s">
        <v>71</v>
      </c>
      <c r="C47" s="323" t="s">
        <v>242</v>
      </c>
      <c r="D47" s="320"/>
    </row>
    <row r="48" spans="1:4">
      <c r="A48" s="324" t="s">
        <v>226</v>
      </c>
      <c r="B48" s="358" t="s">
        <v>71</v>
      </c>
      <c r="C48" s="323" t="s">
        <v>241</v>
      </c>
      <c r="D48" s="320"/>
    </row>
    <row r="49" spans="1:4">
      <c r="A49" s="324" t="s">
        <v>226</v>
      </c>
      <c r="B49" s="358" t="s">
        <v>71</v>
      </c>
      <c r="C49" s="323" t="s">
        <v>240</v>
      </c>
      <c r="D49" s="320"/>
    </row>
    <row r="50" spans="1:4">
      <c r="A50" s="324" t="s">
        <v>226</v>
      </c>
      <c r="B50" s="358" t="s">
        <v>71</v>
      </c>
      <c r="C50" s="323" t="s">
        <v>239</v>
      </c>
      <c r="D50" s="320"/>
    </row>
    <row r="51" spans="1:4">
      <c r="A51" s="324" t="s">
        <v>226</v>
      </c>
      <c r="B51" s="358" t="s">
        <v>71</v>
      </c>
      <c r="C51" s="323" t="s">
        <v>238</v>
      </c>
      <c r="D51" s="320"/>
    </row>
    <row r="52" spans="1:4">
      <c r="A52" s="324" t="s">
        <v>226</v>
      </c>
      <c r="B52" s="358" t="s">
        <v>71</v>
      </c>
      <c r="C52" s="323" t="s">
        <v>357</v>
      </c>
      <c r="D52" s="320"/>
    </row>
    <row r="53" spans="1:4">
      <c r="A53" s="324" t="s">
        <v>226</v>
      </c>
      <c r="B53" s="358" t="s">
        <v>71</v>
      </c>
      <c r="C53" s="323" t="s">
        <v>237</v>
      </c>
      <c r="D53" s="320"/>
    </row>
    <row r="54" spans="1:4">
      <c r="A54" s="324" t="s">
        <v>226</v>
      </c>
      <c r="B54" s="358" t="s">
        <v>71</v>
      </c>
      <c r="C54" s="323" t="s">
        <v>236</v>
      </c>
      <c r="D54" s="320"/>
    </row>
    <row r="55" spans="1:4">
      <c r="A55" s="324" t="s">
        <v>226</v>
      </c>
      <c r="B55" s="358" t="s">
        <v>71</v>
      </c>
      <c r="C55" s="325" t="s">
        <v>235</v>
      </c>
      <c r="D55" s="320"/>
    </row>
    <row r="56" spans="1:4">
      <c r="A56" s="324" t="s">
        <v>226</v>
      </c>
      <c r="B56" s="358" t="s">
        <v>71</v>
      </c>
      <c r="C56" s="323" t="s">
        <v>234</v>
      </c>
      <c r="D56" s="320"/>
    </row>
    <row r="57" spans="1:4">
      <c r="A57" s="324" t="s">
        <v>226</v>
      </c>
      <c r="B57" s="358" t="s">
        <v>71</v>
      </c>
      <c r="C57" s="323" t="s">
        <v>233</v>
      </c>
      <c r="D57" s="320"/>
    </row>
    <row r="58" spans="1:4">
      <c r="A58" s="324" t="s">
        <v>226</v>
      </c>
      <c r="B58" s="358" t="s">
        <v>71</v>
      </c>
      <c r="C58" s="323" t="s">
        <v>232</v>
      </c>
      <c r="D58" s="320"/>
    </row>
    <row r="59" spans="1:4">
      <c r="A59" s="324" t="s">
        <v>226</v>
      </c>
      <c r="B59" s="358" t="s">
        <v>71</v>
      </c>
      <c r="C59" s="323" t="s">
        <v>231</v>
      </c>
      <c r="D59" s="320"/>
    </row>
    <row r="60" spans="1:4">
      <c r="A60" s="324" t="s">
        <v>226</v>
      </c>
      <c r="B60" s="358" t="s">
        <v>71</v>
      </c>
      <c r="C60" s="323" t="s">
        <v>300</v>
      </c>
      <c r="D60" s="320"/>
    </row>
    <row r="61" spans="1:4">
      <c r="A61" s="324" t="s">
        <v>226</v>
      </c>
      <c r="B61" s="358" t="s">
        <v>71</v>
      </c>
      <c r="C61" s="323" t="s">
        <v>302</v>
      </c>
      <c r="D61" s="320"/>
    </row>
    <row r="62" spans="1:4">
      <c r="A62" s="324" t="s">
        <v>226</v>
      </c>
      <c r="B62" s="358" t="s">
        <v>71</v>
      </c>
      <c r="C62" s="323" t="s">
        <v>301</v>
      </c>
      <c r="D62" s="320"/>
    </row>
    <row r="63" spans="1:4">
      <c r="A63" s="324" t="s">
        <v>226</v>
      </c>
      <c r="B63" s="322" t="s">
        <v>230</v>
      </c>
      <c r="C63" s="323" t="s">
        <v>230</v>
      </c>
      <c r="D63" s="320"/>
    </row>
    <row r="64" spans="1:4">
      <c r="A64" s="324" t="s">
        <v>226</v>
      </c>
      <c r="B64" s="322" t="s">
        <v>228</v>
      </c>
      <c r="C64" s="323" t="s">
        <v>229</v>
      </c>
      <c r="D64" s="320"/>
    </row>
    <row r="65" spans="1:4">
      <c r="A65" s="324" t="s">
        <v>226</v>
      </c>
      <c r="B65" s="322" t="s">
        <v>228</v>
      </c>
      <c r="C65" s="323" t="s">
        <v>310</v>
      </c>
      <c r="D65" s="320"/>
    </row>
    <row r="66" spans="1:4">
      <c r="A66" s="324" t="s">
        <v>226</v>
      </c>
      <c r="B66" s="322" t="s">
        <v>228</v>
      </c>
      <c r="C66" s="323" t="s">
        <v>311</v>
      </c>
      <c r="D66" s="320"/>
    </row>
    <row r="67" spans="1:4">
      <c r="A67" s="324" t="s">
        <v>226</v>
      </c>
      <c r="B67" s="322" t="s">
        <v>228</v>
      </c>
      <c r="C67" s="323" t="s">
        <v>312</v>
      </c>
      <c r="D67" s="320"/>
    </row>
    <row r="68" spans="1:4">
      <c r="A68" s="324" t="s">
        <v>226</v>
      </c>
      <c r="B68" s="359" t="s">
        <v>157</v>
      </c>
      <c r="C68" s="323" t="s">
        <v>227</v>
      </c>
      <c r="D68" s="320"/>
    </row>
    <row r="69" spans="1:4">
      <c r="A69" s="324" t="s">
        <v>226</v>
      </c>
      <c r="B69" s="359" t="s">
        <v>157</v>
      </c>
      <c r="C69" s="323" t="s">
        <v>294</v>
      </c>
      <c r="D69" s="320"/>
    </row>
    <row r="70" spans="1:4">
      <c r="A70" s="324" t="s">
        <v>226</v>
      </c>
      <c r="B70" s="359" t="s">
        <v>157</v>
      </c>
      <c r="C70" s="323" t="s">
        <v>247</v>
      </c>
      <c r="D70" s="320"/>
    </row>
  </sheetData>
  <phoneticPr fontId="8"/>
  <pageMargins left="0.7" right="0.7" top="0.75" bottom="0.75" header="0.3" footer="0.3"/>
  <pageSetup paperSize="9" scale="5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0291F-8098-4363-A134-14A124DF75A7}">
  <dimension ref="A1:E9"/>
  <sheetViews>
    <sheetView workbookViewId="0">
      <selection activeCell="D13" sqref="D13"/>
    </sheetView>
  </sheetViews>
  <sheetFormatPr defaultRowHeight="18"/>
  <cols>
    <col min="1" max="1" width="13.09765625" customWidth="1"/>
    <col min="3" max="3" width="13.8984375" customWidth="1"/>
    <col min="4" max="4" width="21" customWidth="1"/>
  </cols>
  <sheetData>
    <row r="1" spans="1:5">
      <c r="A1" s="317" t="s">
        <v>198</v>
      </c>
      <c r="B1" s="317" t="s">
        <v>199</v>
      </c>
      <c r="C1" s="317" t="s">
        <v>200</v>
      </c>
      <c r="D1" s="317" t="s">
        <v>201</v>
      </c>
      <c r="E1" s="317" t="s">
        <v>202</v>
      </c>
    </row>
    <row r="2" spans="1:5">
      <c r="A2" s="317" t="s">
        <v>203</v>
      </c>
      <c r="B2" s="317" t="s">
        <v>204</v>
      </c>
      <c r="C2" s="317" t="s">
        <v>205</v>
      </c>
      <c r="D2" s="317" t="s">
        <v>426</v>
      </c>
      <c r="E2" s="317" t="s">
        <v>206</v>
      </c>
    </row>
    <row r="3" spans="1:5">
      <c r="A3" s="317" t="s">
        <v>207</v>
      </c>
      <c r="B3" s="317" t="s">
        <v>208</v>
      </c>
      <c r="C3" s="317" t="s">
        <v>209</v>
      </c>
      <c r="D3" s="317" t="s">
        <v>427</v>
      </c>
      <c r="E3" s="317" t="s">
        <v>210</v>
      </c>
    </row>
    <row r="4" spans="1:5">
      <c r="A4" s="317" t="s">
        <v>211</v>
      </c>
      <c r="B4" s="317" t="s">
        <v>212</v>
      </c>
      <c r="C4" s="317" t="s">
        <v>213</v>
      </c>
      <c r="D4" s="317" t="s">
        <v>428</v>
      </c>
      <c r="E4" s="317" t="s">
        <v>214</v>
      </c>
    </row>
    <row r="5" spans="1:5">
      <c r="A5" s="317" t="s">
        <v>215</v>
      </c>
      <c r="B5" s="317" t="s">
        <v>216</v>
      </c>
      <c r="C5" s="317" t="s">
        <v>217</v>
      </c>
      <c r="D5" s="317" t="s">
        <v>218</v>
      </c>
      <c r="E5" s="317" t="s">
        <v>219</v>
      </c>
    </row>
    <row r="6" spans="1:5">
      <c r="A6" s="317" t="s">
        <v>220</v>
      </c>
      <c r="B6" s="317" t="s">
        <v>306</v>
      </c>
      <c r="C6" s="317" t="s">
        <v>307</v>
      </c>
      <c r="D6" s="317" t="s">
        <v>221</v>
      </c>
      <c r="E6" s="317" t="s">
        <v>222</v>
      </c>
    </row>
    <row r="7" spans="1:5">
      <c r="A7" s="317" t="s">
        <v>305</v>
      </c>
      <c r="B7" s="317"/>
      <c r="C7" s="317"/>
      <c r="D7" s="317" t="s">
        <v>223</v>
      </c>
      <c r="E7" s="317" t="s">
        <v>224</v>
      </c>
    </row>
    <row r="8" spans="1:5">
      <c r="A8" s="317"/>
      <c r="B8" s="317"/>
      <c r="C8" s="317"/>
      <c r="D8" s="317" t="s">
        <v>225</v>
      </c>
      <c r="E8" s="317" t="s">
        <v>308</v>
      </c>
    </row>
    <row r="9" spans="1:5">
      <c r="A9" s="317"/>
      <c r="B9" s="317"/>
      <c r="C9" s="317"/>
      <c r="D9" s="317" t="s">
        <v>309</v>
      </c>
      <c r="E9" s="317"/>
    </row>
  </sheetData>
  <phoneticPr fontId="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DB806-9BF3-471C-8615-8A788C8E0D76}">
  <sheetPr>
    <pageSetUpPr fitToPage="1"/>
  </sheetPr>
  <dimension ref="A1:R180"/>
  <sheetViews>
    <sheetView view="pageBreakPreview" zoomScale="70" zoomScaleNormal="80" zoomScaleSheetLayoutView="70" workbookViewId="0"/>
  </sheetViews>
  <sheetFormatPr defaultColWidth="9" defaultRowHeight="16.2"/>
  <cols>
    <col min="1" max="1" width="3.5" style="294" customWidth="1"/>
    <col min="2" max="2" width="3.5" style="296" customWidth="1"/>
    <col min="3" max="3" width="4" style="296" customWidth="1"/>
    <col min="4" max="5" width="10.69921875" style="296" customWidth="1"/>
    <col min="6" max="6" width="13.796875" style="296" customWidth="1"/>
    <col min="7" max="7" width="3.69921875" style="296" customWidth="1"/>
    <col min="8" max="8" width="3.19921875" style="296" customWidth="1"/>
    <col min="9" max="9" width="13.59765625" style="296" customWidth="1"/>
    <col min="10" max="10" width="3.69921875" style="296" customWidth="1"/>
    <col min="11" max="11" width="17.3984375" style="296" customWidth="1"/>
    <col min="12" max="12" width="10.69921875" style="296" customWidth="1"/>
    <col min="13" max="13" width="7.5" style="296" customWidth="1"/>
    <col min="14" max="14" width="31.69921875" style="296" customWidth="1"/>
    <col min="15" max="15" width="11.296875" style="296" customWidth="1"/>
    <col min="16" max="16" width="9.59765625" style="296" customWidth="1"/>
    <col min="17" max="17" width="11.59765625" style="296" customWidth="1"/>
    <col min="18" max="18" width="68" style="296" customWidth="1"/>
    <col min="19" max="16384" width="9" style="296"/>
  </cols>
  <sheetData>
    <row r="1" spans="2:18" ht="28.5" customHeight="1">
      <c r="B1" s="295" t="s">
        <v>29</v>
      </c>
      <c r="P1" s="816" t="s">
        <v>170</v>
      </c>
      <c r="Q1" s="817"/>
    </row>
    <row r="2" spans="2:18" ht="9.9" customHeight="1" thickBot="1">
      <c r="B2" s="295"/>
      <c r="P2" s="314"/>
      <c r="Q2" s="315"/>
    </row>
    <row r="3" spans="2:18" ht="36" customHeight="1" thickTop="1" thickBot="1">
      <c r="B3" s="828" t="s">
        <v>30</v>
      </c>
      <c r="C3" s="829"/>
      <c r="D3" s="829"/>
      <c r="E3" s="818" t="str">
        <f>IF(ISBLANK(総表!C14),"",総表!C14)</f>
        <v/>
      </c>
      <c r="F3" s="819"/>
      <c r="G3" s="819"/>
      <c r="H3" s="819"/>
      <c r="I3" s="819"/>
      <c r="J3" s="841"/>
      <c r="K3" s="312" t="s">
        <v>31</v>
      </c>
      <c r="L3" s="818" t="str">
        <f>IF(ISBLANK(総表!C28),"",総表!C28)</f>
        <v/>
      </c>
      <c r="M3" s="819"/>
      <c r="N3" s="819"/>
      <c r="O3" s="819"/>
      <c r="P3" s="819"/>
      <c r="Q3" s="820"/>
    </row>
    <row r="4" spans="2:18" ht="18.75" customHeight="1">
      <c r="B4" s="764" t="s">
        <v>336</v>
      </c>
      <c r="C4" s="830" t="s">
        <v>32</v>
      </c>
      <c r="D4" s="830"/>
      <c r="E4" s="830"/>
      <c r="F4" s="830"/>
      <c r="G4" s="830"/>
      <c r="H4" s="830"/>
      <c r="I4" s="830"/>
      <c r="J4" s="830"/>
      <c r="K4" s="830"/>
      <c r="L4" s="830"/>
      <c r="M4" s="830"/>
      <c r="N4" s="830"/>
      <c r="O4" s="830"/>
      <c r="P4" s="831"/>
      <c r="Q4" s="832"/>
    </row>
    <row r="5" spans="2:18" ht="17.25" customHeight="1">
      <c r="B5" s="765"/>
      <c r="C5" s="833" t="s">
        <v>33</v>
      </c>
      <c r="D5" s="792"/>
      <c r="E5" s="767"/>
      <c r="F5" s="767"/>
      <c r="G5" s="767"/>
      <c r="H5" s="767"/>
      <c r="I5" s="767"/>
      <c r="J5" s="767"/>
      <c r="K5" s="767"/>
      <c r="L5" s="767"/>
      <c r="M5" s="767"/>
      <c r="N5" s="767"/>
      <c r="O5" s="767"/>
      <c r="P5" s="767"/>
      <c r="Q5" s="768"/>
      <c r="R5" s="776" t="s">
        <v>458</v>
      </c>
    </row>
    <row r="6" spans="2:18" ht="17.25" customHeight="1">
      <c r="B6" s="765"/>
      <c r="C6" s="834"/>
      <c r="D6" s="793"/>
      <c r="E6" s="769"/>
      <c r="F6" s="769"/>
      <c r="G6" s="769"/>
      <c r="H6" s="769"/>
      <c r="I6" s="769"/>
      <c r="J6" s="769"/>
      <c r="K6" s="769"/>
      <c r="L6" s="769"/>
      <c r="M6" s="769"/>
      <c r="N6" s="769"/>
      <c r="O6" s="769"/>
      <c r="P6" s="769"/>
      <c r="Q6" s="770"/>
      <c r="R6" s="776"/>
    </row>
    <row r="7" spans="2:18" ht="17.25" customHeight="1">
      <c r="B7" s="765"/>
      <c r="C7" s="834"/>
      <c r="D7" s="793"/>
      <c r="E7" s="769"/>
      <c r="F7" s="769"/>
      <c r="G7" s="769"/>
      <c r="H7" s="769"/>
      <c r="I7" s="769"/>
      <c r="J7" s="769"/>
      <c r="K7" s="769"/>
      <c r="L7" s="769"/>
      <c r="M7" s="769"/>
      <c r="N7" s="769"/>
      <c r="O7" s="769"/>
      <c r="P7" s="769"/>
      <c r="Q7" s="770"/>
      <c r="R7" s="776"/>
    </row>
    <row r="8" spans="2:18" ht="17.25" customHeight="1">
      <c r="B8" s="765"/>
      <c r="C8" s="834"/>
      <c r="D8" s="793"/>
      <c r="E8" s="769"/>
      <c r="F8" s="769"/>
      <c r="G8" s="769"/>
      <c r="H8" s="769"/>
      <c r="I8" s="769"/>
      <c r="J8" s="769"/>
      <c r="K8" s="769"/>
      <c r="L8" s="769"/>
      <c r="M8" s="769"/>
      <c r="N8" s="769"/>
      <c r="O8" s="769"/>
      <c r="P8" s="769"/>
      <c r="Q8" s="770"/>
      <c r="R8" s="776"/>
    </row>
    <row r="9" spans="2:18" ht="17.25" customHeight="1">
      <c r="B9" s="765"/>
      <c r="C9" s="834"/>
      <c r="D9" s="793"/>
      <c r="E9" s="769"/>
      <c r="F9" s="769"/>
      <c r="G9" s="769"/>
      <c r="H9" s="769"/>
      <c r="I9" s="769"/>
      <c r="J9" s="769"/>
      <c r="K9" s="769"/>
      <c r="L9" s="769"/>
      <c r="M9" s="769"/>
      <c r="N9" s="769"/>
      <c r="O9" s="769"/>
      <c r="P9" s="769"/>
      <c r="Q9" s="770"/>
      <c r="R9" s="776"/>
    </row>
    <row r="10" spans="2:18" ht="17.25" customHeight="1">
      <c r="B10" s="765"/>
      <c r="C10" s="834"/>
      <c r="D10" s="793"/>
      <c r="E10" s="769"/>
      <c r="F10" s="769"/>
      <c r="G10" s="769"/>
      <c r="H10" s="769"/>
      <c r="I10" s="769"/>
      <c r="J10" s="769"/>
      <c r="K10" s="769"/>
      <c r="L10" s="769"/>
      <c r="M10" s="769"/>
      <c r="N10" s="769"/>
      <c r="O10" s="769"/>
      <c r="P10" s="769"/>
      <c r="Q10" s="770"/>
      <c r="R10" s="776"/>
    </row>
    <row r="11" spans="2:18" ht="17.25" customHeight="1">
      <c r="B11" s="765"/>
      <c r="C11" s="834"/>
      <c r="D11" s="793"/>
      <c r="E11" s="769"/>
      <c r="F11" s="769"/>
      <c r="G11" s="769"/>
      <c r="H11" s="769"/>
      <c r="I11" s="769"/>
      <c r="J11" s="769"/>
      <c r="K11" s="769"/>
      <c r="L11" s="769"/>
      <c r="M11" s="769"/>
      <c r="N11" s="769"/>
      <c r="O11" s="769"/>
      <c r="P11" s="769"/>
      <c r="Q11" s="770"/>
      <c r="R11" s="776"/>
    </row>
    <row r="12" spans="2:18" ht="17.25" customHeight="1">
      <c r="B12" s="765"/>
      <c r="C12" s="834"/>
      <c r="D12" s="793"/>
      <c r="E12" s="769"/>
      <c r="F12" s="769"/>
      <c r="G12" s="769"/>
      <c r="H12" s="769"/>
      <c r="I12" s="769"/>
      <c r="J12" s="769"/>
      <c r="K12" s="769"/>
      <c r="L12" s="769"/>
      <c r="M12" s="769"/>
      <c r="N12" s="769"/>
      <c r="O12" s="769"/>
      <c r="P12" s="769"/>
      <c r="Q12" s="770"/>
      <c r="R12" s="776"/>
    </row>
    <row r="13" spans="2:18" ht="17.25" customHeight="1">
      <c r="B13" s="765"/>
      <c r="C13" s="834"/>
      <c r="D13" s="793"/>
      <c r="E13" s="769"/>
      <c r="F13" s="769"/>
      <c r="G13" s="769"/>
      <c r="H13" s="769"/>
      <c r="I13" s="769"/>
      <c r="J13" s="769"/>
      <c r="K13" s="769"/>
      <c r="L13" s="769"/>
      <c r="M13" s="769"/>
      <c r="N13" s="769"/>
      <c r="O13" s="769"/>
      <c r="P13" s="769"/>
      <c r="Q13" s="770"/>
      <c r="R13" s="776"/>
    </row>
    <row r="14" spans="2:18" ht="17.25" customHeight="1">
      <c r="B14" s="765"/>
      <c r="C14" s="834"/>
      <c r="D14" s="793"/>
      <c r="E14" s="769"/>
      <c r="F14" s="769"/>
      <c r="G14" s="769"/>
      <c r="H14" s="769"/>
      <c r="I14" s="769"/>
      <c r="J14" s="769"/>
      <c r="K14" s="769"/>
      <c r="L14" s="769"/>
      <c r="M14" s="769"/>
      <c r="N14" s="769"/>
      <c r="O14" s="769"/>
      <c r="P14" s="769"/>
      <c r="Q14" s="770"/>
      <c r="R14" s="776"/>
    </row>
    <row r="15" spans="2:18" ht="17.25" customHeight="1">
      <c r="B15" s="765"/>
      <c r="C15" s="834"/>
      <c r="D15" s="793"/>
      <c r="E15" s="769"/>
      <c r="F15" s="769"/>
      <c r="G15" s="769"/>
      <c r="H15" s="769"/>
      <c r="I15" s="769"/>
      <c r="J15" s="769"/>
      <c r="K15" s="769"/>
      <c r="L15" s="769"/>
      <c r="M15" s="769"/>
      <c r="N15" s="769"/>
      <c r="O15" s="769"/>
      <c r="P15" s="769"/>
      <c r="Q15" s="770"/>
      <c r="R15" s="776"/>
    </row>
    <row r="16" spans="2:18" ht="17.25" customHeight="1">
      <c r="B16" s="765"/>
      <c r="C16" s="835"/>
      <c r="D16" s="794"/>
      <c r="E16" s="795"/>
      <c r="F16" s="795"/>
      <c r="G16" s="795"/>
      <c r="H16" s="795"/>
      <c r="I16" s="795"/>
      <c r="J16" s="795"/>
      <c r="K16" s="795"/>
      <c r="L16" s="795"/>
      <c r="M16" s="795"/>
      <c r="N16" s="795"/>
      <c r="O16" s="795"/>
      <c r="P16" s="795"/>
      <c r="Q16" s="796"/>
      <c r="R16" s="777"/>
    </row>
    <row r="17" spans="2:18" ht="17.25" customHeight="1">
      <c r="B17" s="765"/>
      <c r="C17" s="839" t="s">
        <v>34</v>
      </c>
      <c r="D17" s="792"/>
      <c r="E17" s="767"/>
      <c r="F17" s="767"/>
      <c r="G17" s="767"/>
      <c r="H17" s="767"/>
      <c r="I17" s="767"/>
      <c r="J17" s="767"/>
      <c r="K17" s="767"/>
      <c r="L17" s="767"/>
      <c r="M17" s="767"/>
      <c r="N17" s="767"/>
      <c r="O17" s="767"/>
      <c r="P17" s="767"/>
      <c r="Q17" s="768"/>
      <c r="R17" s="776" t="s">
        <v>458</v>
      </c>
    </row>
    <row r="18" spans="2:18" ht="17.25" customHeight="1">
      <c r="B18" s="765"/>
      <c r="C18" s="834"/>
      <c r="D18" s="793"/>
      <c r="E18" s="769"/>
      <c r="F18" s="769"/>
      <c r="G18" s="769"/>
      <c r="H18" s="769"/>
      <c r="I18" s="769"/>
      <c r="J18" s="769"/>
      <c r="K18" s="769"/>
      <c r="L18" s="769"/>
      <c r="M18" s="769"/>
      <c r="N18" s="769"/>
      <c r="O18" s="769"/>
      <c r="P18" s="769"/>
      <c r="Q18" s="770"/>
      <c r="R18" s="776"/>
    </row>
    <row r="19" spans="2:18" ht="17.25" customHeight="1">
      <c r="B19" s="765"/>
      <c r="C19" s="834"/>
      <c r="D19" s="793"/>
      <c r="E19" s="769"/>
      <c r="F19" s="769"/>
      <c r="G19" s="769"/>
      <c r="H19" s="769"/>
      <c r="I19" s="769"/>
      <c r="J19" s="769"/>
      <c r="K19" s="769"/>
      <c r="L19" s="769"/>
      <c r="M19" s="769"/>
      <c r="N19" s="769"/>
      <c r="O19" s="769"/>
      <c r="P19" s="769"/>
      <c r="Q19" s="770"/>
      <c r="R19" s="776"/>
    </row>
    <row r="20" spans="2:18" ht="17.25" customHeight="1">
      <c r="B20" s="765"/>
      <c r="C20" s="834"/>
      <c r="D20" s="793"/>
      <c r="E20" s="769"/>
      <c r="F20" s="769"/>
      <c r="G20" s="769"/>
      <c r="H20" s="769"/>
      <c r="I20" s="769"/>
      <c r="J20" s="769"/>
      <c r="K20" s="769"/>
      <c r="L20" s="769"/>
      <c r="M20" s="769"/>
      <c r="N20" s="769"/>
      <c r="O20" s="769"/>
      <c r="P20" s="769"/>
      <c r="Q20" s="770"/>
      <c r="R20" s="776"/>
    </row>
    <row r="21" spans="2:18" ht="17.25" customHeight="1">
      <c r="B21" s="765"/>
      <c r="C21" s="834"/>
      <c r="D21" s="793"/>
      <c r="E21" s="769"/>
      <c r="F21" s="769"/>
      <c r="G21" s="769"/>
      <c r="H21" s="769"/>
      <c r="I21" s="769"/>
      <c r="J21" s="769"/>
      <c r="K21" s="769"/>
      <c r="L21" s="769"/>
      <c r="M21" s="769"/>
      <c r="N21" s="769"/>
      <c r="O21" s="769"/>
      <c r="P21" s="769"/>
      <c r="Q21" s="770"/>
      <c r="R21" s="776"/>
    </row>
    <row r="22" spans="2:18" ht="17.25" customHeight="1">
      <c r="B22" s="765"/>
      <c r="C22" s="834"/>
      <c r="D22" s="793"/>
      <c r="E22" s="769"/>
      <c r="F22" s="769"/>
      <c r="G22" s="769"/>
      <c r="H22" s="769"/>
      <c r="I22" s="769"/>
      <c r="J22" s="769"/>
      <c r="K22" s="769"/>
      <c r="L22" s="769"/>
      <c r="M22" s="769"/>
      <c r="N22" s="769"/>
      <c r="O22" s="769"/>
      <c r="P22" s="769"/>
      <c r="Q22" s="770"/>
      <c r="R22" s="776"/>
    </row>
    <row r="23" spans="2:18" ht="17.25" customHeight="1">
      <c r="B23" s="765"/>
      <c r="C23" s="834"/>
      <c r="D23" s="793"/>
      <c r="E23" s="769"/>
      <c r="F23" s="769"/>
      <c r="G23" s="769"/>
      <c r="H23" s="769"/>
      <c r="I23" s="769"/>
      <c r="J23" s="769"/>
      <c r="K23" s="769"/>
      <c r="L23" s="769"/>
      <c r="M23" s="769"/>
      <c r="N23" s="769"/>
      <c r="O23" s="769"/>
      <c r="P23" s="769"/>
      <c r="Q23" s="770"/>
      <c r="R23" s="776"/>
    </row>
    <row r="24" spans="2:18" ht="17.25" customHeight="1">
      <c r="B24" s="765"/>
      <c r="C24" s="834"/>
      <c r="D24" s="793"/>
      <c r="E24" s="769"/>
      <c r="F24" s="769"/>
      <c r="G24" s="769"/>
      <c r="H24" s="769"/>
      <c r="I24" s="769"/>
      <c r="J24" s="769"/>
      <c r="K24" s="769"/>
      <c r="L24" s="769"/>
      <c r="M24" s="769"/>
      <c r="N24" s="769"/>
      <c r="O24" s="769"/>
      <c r="P24" s="769"/>
      <c r="Q24" s="770"/>
      <c r="R24" s="776"/>
    </row>
    <row r="25" spans="2:18" ht="17.25" customHeight="1">
      <c r="B25" s="765"/>
      <c r="C25" s="834"/>
      <c r="D25" s="793"/>
      <c r="E25" s="769"/>
      <c r="F25" s="769"/>
      <c r="G25" s="769"/>
      <c r="H25" s="769"/>
      <c r="I25" s="769"/>
      <c r="J25" s="769"/>
      <c r="K25" s="769"/>
      <c r="L25" s="769"/>
      <c r="M25" s="769"/>
      <c r="N25" s="769"/>
      <c r="O25" s="769"/>
      <c r="P25" s="769"/>
      <c r="Q25" s="770"/>
      <c r="R25" s="776"/>
    </row>
    <row r="26" spans="2:18" ht="17.25" customHeight="1">
      <c r="B26" s="765"/>
      <c r="C26" s="834"/>
      <c r="D26" s="793"/>
      <c r="E26" s="769"/>
      <c r="F26" s="769"/>
      <c r="G26" s="769"/>
      <c r="H26" s="769"/>
      <c r="I26" s="769"/>
      <c r="J26" s="769"/>
      <c r="K26" s="769"/>
      <c r="L26" s="769"/>
      <c r="M26" s="769"/>
      <c r="N26" s="769"/>
      <c r="O26" s="769"/>
      <c r="P26" s="769"/>
      <c r="Q26" s="770"/>
      <c r="R26" s="776"/>
    </row>
    <row r="27" spans="2:18" ht="17.100000000000001" customHeight="1">
      <c r="B27" s="765"/>
      <c r="C27" s="834"/>
      <c r="D27" s="793"/>
      <c r="E27" s="769"/>
      <c r="F27" s="769"/>
      <c r="G27" s="769"/>
      <c r="H27" s="769"/>
      <c r="I27" s="769"/>
      <c r="J27" s="769"/>
      <c r="K27" s="769"/>
      <c r="L27" s="769"/>
      <c r="M27" s="769"/>
      <c r="N27" s="769"/>
      <c r="O27" s="769"/>
      <c r="P27" s="769"/>
      <c r="Q27" s="770"/>
      <c r="R27" s="776"/>
    </row>
    <row r="28" spans="2:18" ht="17.25" customHeight="1">
      <c r="B28" s="765"/>
      <c r="C28" s="840"/>
      <c r="D28" s="794"/>
      <c r="E28" s="795"/>
      <c r="F28" s="795"/>
      <c r="G28" s="795"/>
      <c r="H28" s="795"/>
      <c r="I28" s="795"/>
      <c r="J28" s="795"/>
      <c r="K28" s="795"/>
      <c r="L28" s="795"/>
      <c r="M28" s="795"/>
      <c r="N28" s="795"/>
      <c r="O28" s="795"/>
      <c r="P28" s="795"/>
      <c r="Q28" s="796"/>
      <c r="R28" s="777"/>
    </row>
    <row r="29" spans="2:18" ht="18.75" customHeight="1">
      <c r="B29" s="765"/>
      <c r="C29" s="782" t="s">
        <v>35</v>
      </c>
      <c r="D29" s="783"/>
      <c r="E29" s="783"/>
      <c r="F29" s="784"/>
      <c r="G29" s="784"/>
      <c r="H29" s="784"/>
      <c r="I29" s="784"/>
      <c r="J29" s="784"/>
      <c r="K29" s="783"/>
      <c r="L29" s="783"/>
      <c r="M29" s="785" t="s">
        <v>292</v>
      </c>
      <c r="N29" s="826" t="s">
        <v>293</v>
      </c>
      <c r="O29" s="821" t="s">
        <v>36</v>
      </c>
      <c r="P29" s="822"/>
      <c r="Q29" s="823"/>
      <c r="R29" s="474"/>
    </row>
    <row r="30" spans="2:18" ht="18.75" customHeight="1">
      <c r="B30" s="765"/>
      <c r="C30" s="506" t="s">
        <v>144</v>
      </c>
      <c r="D30" s="298" t="s">
        <v>438</v>
      </c>
      <c r="E30" s="363" t="s">
        <v>37</v>
      </c>
      <c r="F30" s="366" t="s">
        <v>287</v>
      </c>
      <c r="G30" s="509" t="s">
        <v>455</v>
      </c>
      <c r="H30" s="365" t="s">
        <v>289</v>
      </c>
      <c r="I30" s="513" t="s">
        <v>288</v>
      </c>
      <c r="J30" s="367" t="s">
        <v>455</v>
      </c>
      <c r="K30" s="364" t="s">
        <v>38</v>
      </c>
      <c r="L30" s="298" t="s">
        <v>39</v>
      </c>
      <c r="M30" s="786"/>
      <c r="N30" s="827"/>
      <c r="O30" s="379" t="s">
        <v>290</v>
      </c>
      <c r="P30" s="824" t="s">
        <v>291</v>
      </c>
      <c r="Q30" s="825"/>
      <c r="R30" s="474"/>
    </row>
    <row r="31" spans="2:18" ht="16.2" customHeight="1">
      <c r="B31" s="765"/>
      <c r="C31" s="507" t="s">
        <v>440</v>
      </c>
      <c r="D31" s="401"/>
      <c r="E31" s="402"/>
      <c r="F31" s="410"/>
      <c r="G31" s="510" t="str">
        <f>IF(F31="","",TEXT(F31,"aaa"))</f>
        <v/>
      </c>
      <c r="H31" s="411" t="s">
        <v>289</v>
      </c>
      <c r="I31" s="514"/>
      <c r="J31" s="512" t="str">
        <f>IF(I31="","",TEXT(I31,"aaa"))</f>
        <v/>
      </c>
      <c r="K31" s="403"/>
      <c r="L31" s="401"/>
      <c r="M31" s="299"/>
      <c r="N31" s="517"/>
      <c r="O31" s="412"/>
      <c r="P31" s="790"/>
      <c r="Q31" s="791"/>
      <c r="R31" s="776" t="s">
        <v>456</v>
      </c>
    </row>
    <row r="32" spans="2:18">
      <c r="B32" s="765"/>
      <c r="C32" s="508" t="s">
        <v>441</v>
      </c>
      <c r="D32" s="300"/>
      <c r="E32" s="404"/>
      <c r="F32" s="410"/>
      <c r="G32" s="511" t="str">
        <f t="shared" ref="G32:G45" si="0">IF(F32="","",TEXT(F32,"aaa"))</f>
        <v/>
      </c>
      <c r="H32" s="411" t="s">
        <v>289</v>
      </c>
      <c r="I32" s="514"/>
      <c r="J32" s="512" t="str">
        <f t="shared" ref="J32:J45" si="1">IF(I32="","",TEXT(I32,"aaa"))</f>
        <v/>
      </c>
      <c r="K32" s="405"/>
      <c r="L32" s="300"/>
      <c r="M32" s="301"/>
      <c r="N32" s="517"/>
      <c r="O32" s="412"/>
      <c r="P32" s="774"/>
      <c r="Q32" s="775"/>
      <c r="R32" s="776"/>
    </row>
    <row r="33" spans="2:18">
      <c r="B33" s="765"/>
      <c r="C33" s="508" t="s">
        <v>442</v>
      </c>
      <c r="D33" s="300"/>
      <c r="E33" s="404"/>
      <c r="F33" s="410"/>
      <c r="G33" s="511" t="str">
        <f t="shared" si="0"/>
        <v/>
      </c>
      <c r="H33" s="411" t="s">
        <v>289</v>
      </c>
      <c r="I33" s="514"/>
      <c r="J33" s="512" t="str">
        <f t="shared" si="1"/>
        <v/>
      </c>
      <c r="K33" s="405"/>
      <c r="L33" s="300"/>
      <c r="M33" s="301"/>
      <c r="N33" s="517"/>
      <c r="O33" s="412"/>
      <c r="P33" s="774"/>
      <c r="Q33" s="775"/>
      <c r="R33" s="776"/>
    </row>
    <row r="34" spans="2:18">
      <c r="B34" s="765"/>
      <c r="C34" s="508" t="s">
        <v>443</v>
      </c>
      <c r="D34" s="300"/>
      <c r="E34" s="404"/>
      <c r="F34" s="410"/>
      <c r="G34" s="511" t="str">
        <f t="shared" si="0"/>
        <v/>
      </c>
      <c r="H34" s="411" t="s">
        <v>289</v>
      </c>
      <c r="I34" s="514"/>
      <c r="J34" s="512" t="str">
        <f t="shared" si="1"/>
        <v/>
      </c>
      <c r="K34" s="405"/>
      <c r="L34" s="300"/>
      <c r="M34" s="301"/>
      <c r="N34" s="517"/>
      <c r="O34" s="412"/>
      <c r="P34" s="774"/>
      <c r="Q34" s="775"/>
      <c r="R34" s="776"/>
    </row>
    <row r="35" spans="2:18">
      <c r="B35" s="765"/>
      <c r="C35" s="508" t="s">
        <v>444</v>
      </c>
      <c r="D35" s="300"/>
      <c r="E35" s="404"/>
      <c r="F35" s="410"/>
      <c r="G35" s="511" t="str">
        <f t="shared" si="0"/>
        <v/>
      </c>
      <c r="H35" s="411" t="s">
        <v>289</v>
      </c>
      <c r="I35" s="514"/>
      <c r="J35" s="512" t="str">
        <f t="shared" si="1"/>
        <v/>
      </c>
      <c r="K35" s="405"/>
      <c r="L35" s="300"/>
      <c r="M35" s="301"/>
      <c r="N35" s="517"/>
      <c r="O35" s="412"/>
      <c r="P35" s="774"/>
      <c r="Q35" s="775"/>
      <c r="R35" s="776"/>
    </row>
    <row r="36" spans="2:18">
      <c r="B36" s="765"/>
      <c r="C36" s="508" t="s">
        <v>445</v>
      </c>
      <c r="D36" s="300"/>
      <c r="E36" s="404"/>
      <c r="F36" s="410"/>
      <c r="G36" s="511" t="str">
        <f t="shared" si="0"/>
        <v/>
      </c>
      <c r="H36" s="411" t="s">
        <v>289</v>
      </c>
      <c r="I36" s="514"/>
      <c r="J36" s="512" t="str">
        <f t="shared" si="1"/>
        <v/>
      </c>
      <c r="K36" s="405"/>
      <c r="L36" s="300"/>
      <c r="M36" s="301"/>
      <c r="N36" s="517"/>
      <c r="O36" s="412"/>
      <c r="P36" s="774"/>
      <c r="Q36" s="775"/>
      <c r="R36" s="776"/>
    </row>
    <row r="37" spans="2:18">
      <c r="B37" s="765"/>
      <c r="C37" s="508" t="s">
        <v>446</v>
      </c>
      <c r="D37" s="300"/>
      <c r="E37" s="404"/>
      <c r="F37" s="410"/>
      <c r="G37" s="511" t="str">
        <f t="shared" si="0"/>
        <v/>
      </c>
      <c r="H37" s="411" t="s">
        <v>289</v>
      </c>
      <c r="I37" s="514"/>
      <c r="J37" s="512" t="str">
        <f t="shared" si="1"/>
        <v/>
      </c>
      <c r="K37" s="405"/>
      <c r="L37" s="300"/>
      <c r="M37" s="301"/>
      <c r="N37" s="517"/>
      <c r="O37" s="412"/>
      <c r="P37" s="774"/>
      <c r="Q37" s="775"/>
      <c r="R37" s="776"/>
    </row>
    <row r="38" spans="2:18">
      <c r="B38" s="765"/>
      <c r="C38" s="508" t="s">
        <v>447</v>
      </c>
      <c r="D38" s="300"/>
      <c r="E38" s="404"/>
      <c r="F38" s="410"/>
      <c r="G38" s="511" t="str">
        <f t="shared" si="0"/>
        <v/>
      </c>
      <c r="H38" s="411" t="s">
        <v>289</v>
      </c>
      <c r="I38" s="514"/>
      <c r="J38" s="512" t="str">
        <f t="shared" si="1"/>
        <v/>
      </c>
      <c r="K38" s="405"/>
      <c r="L38" s="300"/>
      <c r="M38" s="301"/>
      <c r="N38" s="517"/>
      <c r="O38" s="412"/>
      <c r="P38" s="774"/>
      <c r="Q38" s="775"/>
      <c r="R38" s="776"/>
    </row>
    <row r="39" spans="2:18">
      <c r="B39" s="765"/>
      <c r="C39" s="508" t="s">
        <v>448</v>
      </c>
      <c r="D39" s="300"/>
      <c r="E39" s="404"/>
      <c r="F39" s="410"/>
      <c r="G39" s="511" t="str">
        <f t="shared" si="0"/>
        <v/>
      </c>
      <c r="H39" s="411" t="s">
        <v>289</v>
      </c>
      <c r="I39" s="514"/>
      <c r="J39" s="512" t="str">
        <f t="shared" si="1"/>
        <v/>
      </c>
      <c r="K39" s="405"/>
      <c r="L39" s="300"/>
      <c r="M39" s="301"/>
      <c r="N39" s="517"/>
      <c r="O39" s="412"/>
      <c r="P39" s="774"/>
      <c r="Q39" s="775"/>
      <c r="R39" s="776"/>
    </row>
    <row r="40" spans="2:18">
      <c r="B40" s="765"/>
      <c r="C40" s="508" t="s">
        <v>449</v>
      </c>
      <c r="D40" s="300"/>
      <c r="E40" s="404"/>
      <c r="F40" s="410"/>
      <c r="G40" s="511" t="str">
        <f t="shared" si="0"/>
        <v/>
      </c>
      <c r="H40" s="411" t="s">
        <v>289</v>
      </c>
      <c r="I40" s="514"/>
      <c r="J40" s="512" t="str">
        <f t="shared" si="1"/>
        <v/>
      </c>
      <c r="K40" s="405"/>
      <c r="L40" s="300"/>
      <c r="M40" s="301"/>
      <c r="N40" s="517"/>
      <c r="O40" s="412"/>
      <c r="P40" s="774"/>
      <c r="Q40" s="775"/>
      <c r="R40" s="776"/>
    </row>
    <row r="41" spans="2:18">
      <c r="B41" s="765"/>
      <c r="C41" s="508" t="s">
        <v>450</v>
      </c>
      <c r="D41" s="300"/>
      <c r="E41" s="404"/>
      <c r="F41" s="410"/>
      <c r="G41" s="511" t="str">
        <f t="shared" si="0"/>
        <v/>
      </c>
      <c r="H41" s="411" t="s">
        <v>289</v>
      </c>
      <c r="I41" s="514"/>
      <c r="J41" s="512" t="str">
        <f t="shared" si="1"/>
        <v/>
      </c>
      <c r="K41" s="405"/>
      <c r="L41" s="300"/>
      <c r="M41" s="301"/>
      <c r="N41" s="517"/>
      <c r="O41" s="412"/>
      <c r="P41" s="774"/>
      <c r="Q41" s="775"/>
      <c r="R41" s="776"/>
    </row>
    <row r="42" spans="2:18">
      <c r="B42" s="765"/>
      <c r="C42" s="508" t="s">
        <v>451</v>
      </c>
      <c r="D42" s="300"/>
      <c r="E42" s="404"/>
      <c r="F42" s="410"/>
      <c r="G42" s="511" t="str">
        <f t="shared" si="0"/>
        <v/>
      </c>
      <c r="H42" s="411" t="s">
        <v>289</v>
      </c>
      <c r="I42" s="514"/>
      <c r="J42" s="512" t="str">
        <f t="shared" si="1"/>
        <v/>
      </c>
      <c r="K42" s="405"/>
      <c r="L42" s="300"/>
      <c r="M42" s="301"/>
      <c r="N42" s="517"/>
      <c r="O42" s="412"/>
      <c r="P42" s="774"/>
      <c r="Q42" s="775"/>
      <c r="R42" s="776"/>
    </row>
    <row r="43" spans="2:18">
      <c r="B43" s="765"/>
      <c r="C43" s="508" t="s">
        <v>452</v>
      </c>
      <c r="D43" s="300"/>
      <c r="E43" s="404"/>
      <c r="F43" s="410"/>
      <c r="G43" s="511" t="str">
        <f t="shared" si="0"/>
        <v/>
      </c>
      <c r="H43" s="411" t="s">
        <v>289</v>
      </c>
      <c r="I43" s="514"/>
      <c r="J43" s="512" t="str">
        <f t="shared" si="1"/>
        <v/>
      </c>
      <c r="K43" s="405"/>
      <c r="L43" s="300"/>
      <c r="M43" s="301"/>
      <c r="N43" s="517"/>
      <c r="O43" s="412"/>
      <c r="P43" s="774"/>
      <c r="Q43" s="775"/>
      <c r="R43" s="776"/>
    </row>
    <row r="44" spans="2:18">
      <c r="B44" s="765"/>
      <c r="C44" s="508" t="s">
        <v>453</v>
      </c>
      <c r="D44" s="300"/>
      <c r="E44" s="404"/>
      <c r="F44" s="410"/>
      <c r="G44" s="511" t="str">
        <f t="shared" si="0"/>
        <v/>
      </c>
      <c r="H44" s="411" t="s">
        <v>289</v>
      </c>
      <c r="I44" s="514"/>
      <c r="J44" s="512" t="str">
        <f t="shared" si="1"/>
        <v/>
      </c>
      <c r="K44" s="405"/>
      <c r="L44" s="300"/>
      <c r="M44" s="301"/>
      <c r="N44" s="517"/>
      <c r="O44" s="412"/>
      <c r="P44" s="774"/>
      <c r="Q44" s="775"/>
      <c r="R44" s="776"/>
    </row>
    <row r="45" spans="2:18">
      <c r="B45" s="765"/>
      <c r="C45" s="508" t="s">
        <v>454</v>
      </c>
      <c r="D45" s="300"/>
      <c r="E45" s="404"/>
      <c r="F45" s="410"/>
      <c r="G45" s="511" t="str">
        <f t="shared" si="0"/>
        <v/>
      </c>
      <c r="H45" s="515" t="s">
        <v>289</v>
      </c>
      <c r="I45" s="514"/>
      <c r="J45" s="512" t="str">
        <f t="shared" si="1"/>
        <v/>
      </c>
      <c r="K45" s="405"/>
      <c r="L45" s="300"/>
      <c r="M45" s="301"/>
      <c r="N45" s="517"/>
      <c r="O45" s="412"/>
      <c r="P45" s="774"/>
      <c r="Q45" s="775"/>
      <c r="R45" s="776"/>
    </row>
    <row r="46" spans="2:18" ht="18.75" customHeight="1">
      <c r="B46" s="765"/>
      <c r="C46" s="778"/>
      <c r="D46" s="779"/>
      <c r="E46" s="779"/>
      <c r="F46" s="780"/>
      <c r="G46" s="780"/>
      <c r="H46" s="780"/>
      <c r="I46" s="780"/>
      <c r="J46" s="780"/>
      <c r="K46" s="781"/>
      <c r="L46" s="413" t="s">
        <v>40</v>
      </c>
      <c r="M46" s="414">
        <f>SUM(M31:M45)</f>
        <v>0</v>
      </c>
      <c r="N46" s="415">
        <f>COUNTA(F31:F45)</f>
        <v>0</v>
      </c>
      <c r="O46" s="416"/>
      <c r="P46" s="347"/>
      <c r="Q46" s="348"/>
      <c r="R46" s="776"/>
    </row>
    <row r="47" spans="2:18" ht="24.9" customHeight="1">
      <c r="B47" s="765"/>
      <c r="C47" s="787" t="s">
        <v>41</v>
      </c>
      <c r="D47" s="417" t="s">
        <v>42</v>
      </c>
      <c r="E47" s="720"/>
      <c r="F47" s="721"/>
      <c r="G47" s="722"/>
      <c r="H47" s="720"/>
      <c r="I47" s="721"/>
      <c r="J47" s="721"/>
      <c r="K47" s="721"/>
      <c r="L47" s="349" t="s">
        <v>43</v>
      </c>
      <c r="M47" s="797"/>
      <c r="N47" s="797"/>
      <c r="O47" s="797"/>
      <c r="P47" s="797"/>
      <c r="Q47" s="408" t="s">
        <v>44</v>
      </c>
      <c r="R47" s="475"/>
    </row>
    <row r="48" spans="2:18" ht="17.25" customHeight="1">
      <c r="B48" s="765"/>
      <c r="C48" s="788"/>
      <c r="D48" s="701"/>
      <c r="E48" s="767"/>
      <c r="F48" s="767"/>
      <c r="G48" s="767"/>
      <c r="H48" s="767"/>
      <c r="I48" s="767"/>
      <c r="J48" s="767"/>
      <c r="K48" s="767"/>
      <c r="L48" s="767"/>
      <c r="M48" s="767"/>
      <c r="N48" s="767"/>
      <c r="O48" s="767"/>
      <c r="P48" s="767"/>
      <c r="Q48" s="768"/>
      <c r="R48" s="776" t="s">
        <v>418</v>
      </c>
    </row>
    <row r="49" spans="2:18" ht="17.25" customHeight="1">
      <c r="B49" s="765"/>
      <c r="C49" s="788"/>
      <c r="D49" s="704"/>
      <c r="E49" s="769"/>
      <c r="F49" s="769"/>
      <c r="G49" s="769"/>
      <c r="H49" s="769"/>
      <c r="I49" s="769"/>
      <c r="J49" s="769"/>
      <c r="K49" s="769"/>
      <c r="L49" s="769"/>
      <c r="M49" s="769"/>
      <c r="N49" s="769"/>
      <c r="O49" s="769"/>
      <c r="P49" s="769"/>
      <c r="Q49" s="770"/>
      <c r="R49" s="776"/>
    </row>
    <row r="50" spans="2:18" ht="17.100000000000001" customHeight="1">
      <c r="B50" s="765"/>
      <c r="C50" s="788"/>
      <c r="D50" s="704"/>
      <c r="E50" s="769"/>
      <c r="F50" s="769"/>
      <c r="G50" s="769"/>
      <c r="H50" s="769"/>
      <c r="I50" s="769"/>
      <c r="J50" s="769"/>
      <c r="K50" s="769"/>
      <c r="L50" s="769"/>
      <c r="M50" s="769"/>
      <c r="N50" s="769"/>
      <c r="O50" s="769"/>
      <c r="P50" s="769"/>
      <c r="Q50" s="770"/>
      <c r="R50" s="776"/>
    </row>
    <row r="51" spans="2:18" ht="17.100000000000001" customHeight="1">
      <c r="B51" s="765"/>
      <c r="C51" s="788"/>
      <c r="D51" s="704"/>
      <c r="E51" s="769"/>
      <c r="F51" s="769"/>
      <c r="G51" s="769"/>
      <c r="H51" s="769"/>
      <c r="I51" s="769"/>
      <c r="J51" s="769"/>
      <c r="K51" s="769"/>
      <c r="L51" s="769"/>
      <c r="M51" s="769"/>
      <c r="N51" s="769"/>
      <c r="O51" s="769"/>
      <c r="P51" s="769"/>
      <c r="Q51" s="770"/>
      <c r="R51" s="776"/>
    </row>
    <row r="52" spans="2:18" ht="17.100000000000001" customHeight="1">
      <c r="B52" s="765"/>
      <c r="C52" s="788"/>
      <c r="D52" s="704"/>
      <c r="E52" s="769"/>
      <c r="F52" s="769"/>
      <c r="G52" s="769"/>
      <c r="H52" s="769"/>
      <c r="I52" s="769"/>
      <c r="J52" s="769"/>
      <c r="K52" s="769"/>
      <c r="L52" s="769"/>
      <c r="M52" s="769"/>
      <c r="N52" s="769"/>
      <c r="O52" s="769"/>
      <c r="P52" s="769"/>
      <c r="Q52" s="770"/>
      <c r="R52" s="776"/>
    </row>
    <row r="53" spans="2:18" ht="17.100000000000001" customHeight="1">
      <c r="B53" s="765"/>
      <c r="C53" s="788"/>
      <c r="D53" s="704"/>
      <c r="E53" s="769"/>
      <c r="F53" s="769"/>
      <c r="G53" s="769"/>
      <c r="H53" s="769"/>
      <c r="I53" s="769"/>
      <c r="J53" s="769"/>
      <c r="K53" s="769"/>
      <c r="L53" s="769"/>
      <c r="M53" s="769"/>
      <c r="N53" s="769"/>
      <c r="O53" s="769"/>
      <c r="P53" s="769"/>
      <c r="Q53" s="770"/>
      <c r="R53" s="776"/>
    </row>
    <row r="54" spans="2:18" ht="17.100000000000001" customHeight="1">
      <c r="B54" s="765"/>
      <c r="C54" s="788"/>
      <c r="D54" s="704"/>
      <c r="E54" s="769"/>
      <c r="F54" s="769"/>
      <c r="G54" s="769"/>
      <c r="H54" s="769"/>
      <c r="I54" s="769"/>
      <c r="J54" s="769"/>
      <c r="K54" s="769"/>
      <c r="L54" s="769"/>
      <c r="M54" s="769"/>
      <c r="N54" s="769"/>
      <c r="O54" s="769"/>
      <c r="P54" s="769"/>
      <c r="Q54" s="770"/>
      <c r="R54" s="776"/>
    </row>
    <row r="55" spans="2:18" ht="17.100000000000001" customHeight="1">
      <c r="B55" s="765"/>
      <c r="C55" s="788"/>
      <c r="D55" s="704"/>
      <c r="E55" s="769"/>
      <c r="F55" s="769"/>
      <c r="G55" s="769"/>
      <c r="H55" s="769"/>
      <c r="I55" s="769"/>
      <c r="J55" s="769"/>
      <c r="K55" s="769"/>
      <c r="L55" s="769"/>
      <c r="M55" s="769"/>
      <c r="N55" s="769"/>
      <c r="O55" s="769"/>
      <c r="P55" s="769"/>
      <c r="Q55" s="770"/>
      <c r="R55" s="776"/>
    </row>
    <row r="56" spans="2:18" ht="17.100000000000001" customHeight="1">
      <c r="B56" s="765"/>
      <c r="C56" s="788"/>
      <c r="D56" s="704"/>
      <c r="E56" s="769"/>
      <c r="F56" s="769"/>
      <c r="G56" s="769"/>
      <c r="H56" s="769"/>
      <c r="I56" s="769"/>
      <c r="J56" s="769"/>
      <c r="K56" s="769"/>
      <c r="L56" s="769"/>
      <c r="M56" s="769"/>
      <c r="N56" s="769"/>
      <c r="O56" s="769"/>
      <c r="P56" s="769"/>
      <c r="Q56" s="770"/>
      <c r="R56" s="776"/>
    </row>
    <row r="57" spans="2:18" ht="17.100000000000001" customHeight="1">
      <c r="B57" s="765"/>
      <c r="C57" s="788"/>
      <c r="D57" s="704"/>
      <c r="E57" s="769"/>
      <c r="F57" s="769"/>
      <c r="G57" s="769"/>
      <c r="H57" s="769"/>
      <c r="I57" s="769"/>
      <c r="J57" s="769"/>
      <c r="K57" s="769"/>
      <c r="L57" s="769"/>
      <c r="M57" s="769"/>
      <c r="N57" s="769"/>
      <c r="O57" s="769"/>
      <c r="P57" s="769"/>
      <c r="Q57" s="770"/>
      <c r="R57" s="776"/>
    </row>
    <row r="58" spans="2:18" ht="17.100000000000001" customHeight="1">
      <c r="B58" s="765"/>
      <c r="C58" s="788"/>
      <c r="D58" s="704"/>
      <c r="E58" s="769"/>
      <c r="F58" s="769"/>
      <c r="G58" s="769"/>
      <c r="H58" s="769"/>
      <c r="I58" s="769"/>
      <c r="J58" s="769"/>
      <c r="K58" s="769"/>
      <c r="L58" s="769"/>
      <c r="M58" s="769"/>
      <c r="N58" s="769"/>
      <c r="O58" s="769"/>
      <c r="P58" s="769"/>
      <c r="Q58" s="770"/>
      <c r="R58" s="776"/>
    </row>
    <row r="59" spans="2:18" ht="17.100000000000001" customHeight="1">
      <c r="B59" s="765"/>
      <c r="C59" s="788"/>
      <c r="D59" s="704"/>
      <c r="E59" s="769"/>
      <c r="F59" s="769"/>
      <c r="G59" s="769"/>
      <c r="H59" s="769"/>
      <c r="I59" s="769"/>
      <c r="J59" s="769"/>
      <c r="K59" s="769"/>
      <c r="L59" s="769"/>
      <c r="M59" s="769"/>
      <c r="N59" s="769"/>
      <c r="O59" s="769"/>
      <c r="P59" s="769"/>
      <c r="Q59" s="770"/>
      <c r="R59" s="776"/>
    </row>
    <row r="60" spans="2:18" ht="17.100000000000001" customHeight="1">
      <c r="B60" s="765"/>
      <c r="C60" s="788"/>
      <c r="D60" s="704"/>
      <c r="E60" s="769"/>
      <c r="F60" s="769"/>
      <c r="G60" s="769"/>
      <c r="H60" s="769"/>
      <c r="I60" s="769"/>
      <c r="J60" s="769"/>
      <c r="K60" s="769"/>
      <c r="L60" s="769"/>
      <c r="M60" s="769"/>
      <c r="N60" s="769"/>
      <c r="O60" s="769"/>
      <c r="P60" s="769"/>
      <c r="Q60" s="770"/>
      <c r="R60" s="776"/>
    </row>
    <row r="61" spans="2:18" ht="17.100000000000001" customHeight="1">
      <c r="B61" s="765"/>
      <c r="C61" s="788"/>
      <c r="D61" s="704"/>
      <c r="E61" s="769"/>
      <c r="F61" s="769"/>
      <c r="G61" s="769"/>
      <c r="H61" s="769"/>
      <c r="I61" s="769"/>
      <c r="J61" s="769"/>
      <c r="K61" s="769"/>
      <c r="L61" s="769"/>
      <c r="M61" s="769"/>
      <c r="N61" s="769"/>
      <c r="O61" s="769"/>
      <c r="P61" s="769"/>
      <c r="Q61" s="770"/>
      <c r="R61" s="776"/>
    </row>
    <row r="62" spans="2:18" ht="17.100000000000001" customHeight="1">
      <c r="B62" s="765"/>
      <c r="C62" s="788"/>
      <c r="D62" s="704"/>
      <c r="E62" s="769"/>
      <c r="F62" s="769"/>
      <c r="G62" s="769"/>
      <c r="H62" s="769"/>
      <c r="I62" s="769"/>
      <c r="J62" s="769"/>
      <c r="K62" s="769"/>
      <c r="L62" s="769"/>
      <c r="M62" s="769"/>
      <c r="N62" s="769"/>
      <c r="O62" s="769"/>
      <c r="P62" s="769"/>
      <c r="Q62" s="770"/>
      <c r="R62" s="776"/>
    </row>
    <row r="63" spans="2:18" ht="17.100000000000001" customHeight="1">
      <c r="B63" s="765"/>
      <c r="C63" s="788"/>
      <c r="D63" s="704"/>
      <c r="E63" s="769"/>
      <c r="F63" s="769"/>
      <c r="G63" s="769"/>
      <c r="H63" s="769"/>
      <c r="I63" s="769"/>
      <c r="J63" s="769"/>
      <c r="K63" s="769"/>
      <c r="L63" s="769"/>
      <c r="M63" s="769"/>
      <c r="N63" s="769"/>
      <c r="O63" s="769"/>
      <c r="P63" s="769"/>
      <c r="Q63" s="770"/>
      <c r="R63" s="776"/>
    </row>
    <row r="64" spans="2:18" ht="17.100000000000001" customHeight="1">
      <c r="B64" s="765"/>
      <c r="C64" s="788"/>
      <c r="D64" s="704"/>
      <c r="E64" s="769"/>
      <c r="F64" s="769"/>
      <c r="G64" s="769"/>
      <c r="H64" s="769"/>
      <c r="I64" s="769"/>
      <c r="J64" s="769"/>
      <c r="K64" s="769"/>
      <c r="L64" s="769"/>
      <c r="M64" s="769"/>
      <c r="N64" s="769"/>
      <c r="O64" s="769"/>
      <c r="P64" s="769"/>
      <c r="Q64" s="770"/>
      <c r="R64" s="776"/>
    </row>
    <row r="65" spans="2:18" ht="17.100000000000001" customHeight="1">
      <c r="B65" s="765"/>
      <c r="C65" s="788"/>
      <c r="D65" s="704"/>
      <c r="E65" s="769"/>
      <c r="F65" s="769"/>
      <c r="G65" s="769"/>
      <c r="H65" s="769"/>
      <c r="I65" s="769"/>
      <c r="J65" s="769"/>
      <c r="K65" s="769"/>
      <c r="L65" s="769"/>
      <c r="M65" s="769"/>
      <c r="N65" s="769"/>
      <c r="O65" s="769"/>
      <c r="P65" s="769"/>
      <c r="Q65" s="770"/>
      <c r="R65" s="776"/>
    </row>
    <row r="66" spans="2:18" ht="17.100000000000001" customHeight="1">
      <c r="B66" s="765"/>
      <c r="C66" s="788"/>
      <c r="D66" s="704"/>
      <c r="E66" s="769"/>
      <c r="F66" s="769"/>
      <c r="G66" s="769"/>
      <c r="H66" s="769"/>
      <c r="I66" s="769"/>
      <c r="J66" s="769"/>
      <c r="K66" s="769"/>
      <c r="L66" s="769"/>
      <c r="M66" s="769"/>
      <c r="N66" s="769"/>
      <c r="O66" s="769"/>
      <c r="P66" s="769"/>
      <c r="Q66" s="770"/>
      <c r="R66" s="776"/>
    </row>
    <row r="67" spans="2:18" ht="17.100000000000001" customHeight="1">
      <c r="B67" s="765"/>
      <c r="C67" s="788"/>
      <c r="D67" s="704"/>
      <c r="E67" s="769"/>
      <c r="F67" s="769"/>
      <c r="G67" s="769"/>
      <c r="H67" s="769"/>
      <c r="I67" s="769"/>
      <c r="J67" s="769"/>
      <c r="K67" s="769"/>
      <c r="L67" s="769"/>
      <c r="M67" s="769"/>
      <c r="N67" s="769"/>
      <c r="O67" s="769"/>
      <c r="P67" s="769"/>
      <c r="Q67" s="770"/>
      <c r="R67" s="776"/>
    </row>
    <row r="68" spans="2:18" ht="17.100000000000001" customHeight="1">
      <c r="B68" s="765"/>
      <c r="C68" s="788"/>
      <c r="D68" s="704"/>
      <c r="E68" s="769"/>
      <c r="F68" s="769"/>
      <c r="G68" s="769"/>
      <c r="H68" s="769"/>
      <c r="I68" s="769"/>
      <c r="J68" s="769"/>
      <c r="K68" s="769"/>
      <c r="L68" s="769"/>
      <c r="M68" s="769"/>
      <c r="N68" s="769"/>
      <c r="O68" s="769"/>
      <c r="P68" s="769"/>
      <c r="Q68" s="770"/>
      <c r="R68" s="776"/>
    </row>
    <row r="69" spans="2:18" ht="17.100000000000001" customHeight="1">
      <c r="B69" s="765"/>
      <c r="C69" s="788"/>
      <c r="D69" s="704"/>
      <c r="E69" s="769"/>
      <c r="F69" s="769"/>
      <c r="G69" s="769"/>
      <c r="H69" s="769"/>
      <c r="I69" s="769"/>
      <c r="J69" s="769"/>
      <c r="K69" s="769"/>
      <c r="L69" s="769"/>
      <c r="M69" s="769"/>
      <c r="N69" s="769"/>
      <c r="O69" s="769"/>
      <c r="P69" s="769"/>
      <c r="Q69" s="770"/>
      <c r="R69" s="776"/>
    </row>
    <row r="70" spans="2:18" ht="17.100000000000001" customHeight="1">
      <c r="B70" s="765"/>
      <c r="C70" s="788"/>
      <c r="D70" s="704"/>
      <c r="E70" s="769"/>
      <c r="F70" s="769"/>
      <c r="G70" s="769"/>
      <c r="H70" s="769"/>
      <c r="I70" s="769"/>
      <c r="J70" s="769"/>
      <c r="K70" s="769"/>
      <c r="L70" s="769"/>
      <c r="M70" s="769"/>
      <c r="N70" s="769"/>
      <c r="O70" s="769"/>
      <c r="P70" s="769"/>
      <c r="Q70" s="770"/>
      <c r="R70" s="776"/>
    </row>
    <row r="71" spans="2:18" ht="17.100000000000001" customHeight="1">
      <c r="B71" s="765"/>
      <c r="C71" s="788"/>
      <c r="D71" s="704"/>
      <c r="E71" s="769"/>
      <c r="F71" s="769"/>
      <c r="G71" s="769"/>
      <c r="H71" s="769"/>
      <c r="I71" s="769"/>
      <c r="J71" s="769"/>
      <c r="K71" s="769"/>
      <c r="L71" s="769"/>
      <c r="M71" s="769"/>
      <c r="N71" s="769"/>
      <c r="O71" s="769"/>
      <c r="P71" s="769"/>
      <c r="Q71" s="770"/>
      <c r="R71" s="776"/>
    </row>
    <row r="72" spans="2:18" ht="17.100000000000001" customHeight="1">
      <c r="B72" s="765"/>
      <c r="C72" s="788"/>
      <c r="D72" s="704"/>
      <c r="E72" s="769"/>
      <c r="F72" s="769"/>
      <c r="G72" s="769"/>
      <c r="H72" s="769"/>
      <c r="I72" s="769"/>
      <c r="J72" s="769"/>
      <c r="K72" s="769"/>
      <c r="L72" s="769"/>
      <c r="M72" s="769"/>
      <c r="N72" s="769"/>
      <c r="O72" s="769"/>
      <c r="P72" s="769"/>
      <c r="Q72" s="770"/>
      <c r="R72" s="776"/>
    </row>
    <row r="73" spans="2:18" ht="17.100000000000001" customHeight="1">
      <c r="B73" s="765"/>
      <c r="C73" s="788"/>
      <c r="D73" s="704"/>
      <c r="E73" s="769"/>
      <c r="F73" s="769"/>
      <c r="G73" s="769"/>
      <c r="H73" s="769"/>
      <c r="I73" s="769"/>
      <c r="J73" s="769"/>
      <c r="K73" s="769"/>
      <c r="L73" s="769"/>
      <c r="M73" s="769"/>
      <c r="N73" s="769"/>
      <c r="O73" s="769"/>
      <c r="P73" s="769"/>
      <c r="Q73" s="770"/>
      <c r="R73" s="776"/>
    </row>
    <row r="74" spans="2:18" ht="17.100000000000001" customHeight="1">
      <c r="B74" s="765"/>
      <c r="C74" s="788"/>
      <c r="D74" s="704"/>
      <c r="E74" s="769"/>
      <c r="F74" s="769"/>
      <c r="G74" s="769"/>
      <c r="H74" s="769"/>
      <c r="I74" s="769"/>
      <c r="J74" s="769"/>
      <c r="K74" s="769"/>
      <c r="L74" s="769"/>
      <c r="M74" s="769"/>
      <c r="N74" s="769"/>
      <c r="O74" s="769"/>
      <c r="P74" s="769"/>
      <c r="Q74" s="770"/>
      <c r="R74" s="776"/>
    </row>
    <row r="75" spans="2:18" ht="17.100000000000001" customHeight="1">
      <c r="B75" s="765"/>
      <c r="C75" s="788"/>
      <c r="D75" s="704"/>
      <c r="E75" s="769"/>
      <c r="F75" s="769"/>
      <c r="G75" s="769"/>
      <c r="H75" s="769"/>
      <c r="I75" s="769"/>
      <c r="J75" s="769"/>
      <c r="K75" s="769"/>
      <c r="L75" s="769"/>
      <c r="M75" s="769"/>
      <c r="N75" s="769"/>
      <c r="O75" s="769"/>
      <c r="P75" s="769"/>
      <c r="Q75" s="770"/>
      <c r="R75" s="776"/>
    </row>
    <row r="76" spans="2:18" ht="17.100000000000001" customHeight="1">
      <c r="B76" s="765"/>
      <c r="C76" s="788"/>
      <c r="D76" s="704"/>
      <c r="E76" s="769"/>
      <c r="F76" s="769"/>
      <c r="G76" s="769"/>
      <c r="H76" s="769"/>
      <c r="I76" s="769"/>
      <c r="J76" s="769"/>
      <c r="K76" s="769"/>
      <c r="L76" s="769"/>
      <c r="M76" s="769"/>
      <c r="N76" s="769"/>
      <c r="O76" s="769"/>
      <c r="P76" s="769"/>
      <c r="Q76" s="770"/>
      <c r="R76" s="776"/>
    </row>
    <row r="77" spans="2:18" ht="17.100000000000001" customHeight="1">
      <c r="B77" s="765"/>
      <c r="C77" s="788"/>
      <c r="D77" s="704"/>
      <c r="E77" s="769"/>
      <c r="F77" s="769"/>
      <c r="G77" s="769"/>
      <c r="H77" s="769"/>
      <c r="I77" s="769"/>
      <c r="J77" s="769"/>
      <c r="K77" s="769"/>
      <c r="L77" s="769"/>
      <c r="M77" s="769"/>
      <c r="N77" s="769"/>
      <c r="O77" s="769"/>
      <c r="P77" s="769"/>
      <c r="Q77" s="770"/>
      <c r="R77" s="776"/>
    </row>
    <row r="78" spans="2:18" ht="16.5" customHeight="1">
      <c r="B78" s="765"/>
      <c r="C78" s="788"/>
      <c r="D78" s="704"/>
      <c r="E78" s="769"/>
      <c r="F78" s="769"/>
      <c r="G78" s="769"/>
      <c r="H78" s="769"/>
      <c r="I78" s="769"/>
      <c r="J78" s="769"/>
      <c r="K78" s="769"/>
      <c r="L78" s="769"/>
      <c r="M78" s="769"/>
      <c r="N78" s="769"/>
      <c r="O78" s="769"/>
      <c r="P78" s="769"/>
      <c r="Q78" s="770"/>
      <c r="R78" s="776"/>
    </row>
    <row r="79" spans="2:18" ht="17.100000000000001" customHeight="1">
      <c r="B79" s="765"/>
      <c r="C79" s="788"/>
      <c r="D79" s="704"/>
      <c r="E79" s="769"/>
      <c r="F79" s="769"/>
      <c r="G79" s="769"/>
      <c r="H79" s="769"/>
      <c r="I79" s="769"/>
      <c r="J79" s="769"/>
      <c r="K79" s="769"/>
      <c r="L79" s="769"/>
      <c r="M79" s="769"/>
      <c r="N79" s="769"/>
      <c r="O79" s="769"/>
      <c r="P79" s="769"/>
      <c r="Q79" s="770"/>
      <c r="R79" s="776"/>
    </row>
    <row r="80" spans="2:18" ht="17.100000000000001" customHeight="1">
      <c r="B80" s="765"/>
      <c r="C80" s="788"/>
      <c r="D80" s="704"/>
      <c r="E80" s="769"/>
      <c r="F80" s="769"/>
      <c r="G80" s="769"/>
      <c r="H80" s="769"/>
      <c r="I80" s="769"/>
      <c r="J80" s="769"/>
      <c r="K80" s="769"/>
      <c r="L80" s="769"/>
      <c r="M80" s="769"/>
      <c r="N80" s="769"/>
      <c r="O80" s="769"/>
      <c r="P80" s="769"/>
      <c r="Q80" s="770"/>
      <c r="R80" s="776"/>
    </row>
    <row r="81" spans="2:18" ht="17.100000000000001" customHeight="1">
      <c r="B81" s="765"/>
      <c r="C81" s="788"/>
      <c r="D81" s="704"/>
      <c r="E81" s="769"/>
      <c r="F81" s="769"/>
      <c r="G81" s="769"/>
      <c r="H81" s="769"/>
      <c r="I81" s="769"/>
      <c r="J81" s="769"/>
      <c r="K81" s="769"/>
      <c r="L81" s="769"/>
      <c r="M81" s="769"/>
      <c r="N81" s="769"/>
      <c r="O81" s="769"/>
      <c r="P81" s="769"/>
      <c r="Q81" s="770"/>
      <c r="R81" s="776"/>
    </row>
    <row r="82" spans="2:18" ht="17.100000000000001" customHeight="1">
      <c r="B82" s="765"/>
      <c r="C82" s="788"/>
      <c r="D82" s="704"/>
      <c r="E82" s="769"/>
      <c r="F82" s="769"/>
      <c r="G82" s="769"/>
      <c r="H82" s="769"/>
      <c r="I82" s="769"/>
      <c r="J82" s="769"/>
      <c r="K82" s="769"/>
      <c r="L82" s="769"/>
      <c r="M82" s="769"/>
      <c r="N82" s="769"/>
      <c r="O82" s="769"/>
      <c r="P82" s="769"/>
      <c r="Q82" s="770"/>
      <c r="R82" s="776"/>
    </row>
    <row r="83" spans="2:18" ht="17.100000000000001" customHeight="1">
      <c r="B83" s="765"/>
      <c r="C83" s="788"/>
      <c r="D83" s="704"/>
      <c r="E83" s="769"/>
      <c r="F83" s="769"/>
      <c r="G83" s="769"/>
      <c r="H83" s="769"/>
      <c r="I83" s="769"/>
      <c r="J83" s="769"/>
      <c r="K83" s="769"/>
      <c r="L83" s="769"/>
      <c r="M83" s="769"/>
      <c r="N83" s="769"/>
      <c r="O83" s="769"/>
      <c r="P83" s="769"/>
      <c r="Q83" s="770"/>
      <c r="R83" s="776"/>
    </row>
    <row r="84" spans="2:18" ht="16.5" customHeight="1">
      <c r="B84" s="766"/>
      <c r="C84" s="789"/>
      <c r="D84" s="771" t="s">
        <v>196</v>
      </c>
      <c r="E84" s="772"/>
      <c r="F84" s="772"/>
      <c r="G84" s="772"/>
      <c r="H84" s="772"/>
      <c r="I84" s="772"/>
      <c r="J84" s="772"/>
      <c r="K84" s="772"/>
      <c r="L84" s="772"/>
      <c r="M84" s="772"/>
      <c r="N84" s="772"/>
      <c r="O84" s="772"/>
      <c r="P84" s="772"/>
      <c r="Q84" s="773"/>
      <c r="R84" s="776"/>
    </row>
    <row r="85" spans="2:18" ht="17.25" customHeight="1">
      <c r="B85" s="407"/>
      <c r="C85" s="836" t="s">
        <v>313</v>
      </c>
      <c r="D85" s="836"/>
      <c r="E85" s="836"/>
      <c r="F85" s="836"/>
      <c r="G85" s="836"/>
      <c r="H85" s="836"/>
      <c r="I85" s="836"/>
      <c r="J85" s="836"/>
      <c r="K85" s="836"/>
      <c r="L85" s="836"/>
      <c r="M85" s="836"/>
      <c r="N85" s="836"/>
      <c r="O85" s="836"/>
      <c r="P85" s="837"/>
      <c r="Q85" s="838"/>
      <c r="R85" s="472" t="s">
        <v>374</v>
      </c>
    </row>
    <row r="86" spans="2:18" ht="17.25" customHeight="1">
      <c r="B86" s="406"/>
      <c r="C86" s="701"/>
      <c r="D86" s="702"/>
      <c r="E86" s="702"/>
      <c r="F86" s="702"/>
      <c r="G86" s="702"/>
      <c r="H86" s="702"/>
      <c r="I86" s="702"/>
      <c r="J86" s="702"/>
      <c r="K86" s="702"/>
      <c r="L86" s="702"/>
      <c r="M86" s="702"/>
      <c r="N86" s="702"/>
      <c r="O86" s="702"/>
      <c r="P86" s="702"/>
      <c r="Q86" s="703"/>
      <c r="R86" s="727" t="s">
        <v>459</v>
      </c>
    </row>
    <row r="87" spans="2:18" ht="17.25" customHeight="1">
      <c r="B87" s="406"/>
      <c r="C87" s="704"/>
      <c r="D87" s="705"/>
      <c r="E87" s="705"/>
      <c r="F87" s="705"/>
      <c r="G87" s="705"/>
      <c r="H87" s="705"/>
      <c r="I87" s="705"/>
      <c r="J87" s="705"/>
      <c r="K87" s="705"/>
      <c r="L87" s="705"/>
      <c r="M87" s="705"/>
      <c r="N87" s="705"/>
      <c r="O87" s="705"/>
      <c r="P87" s="705"/>
      <c r="Q87" s="706"/>
      <c r="R87" s="727"/>
    </row>
    <row r="88" spans="2:18" ht="17.25" customHeight="1">
      <c r="B88" s="406"/>
      <c r="C88" s="704"/>
      <c r="D88" s="705"/>
      <c r="E88" s="705"/>
      <c r="F88" s="705"/>
      <c r="G88" s="705"/>
      <c r="H88" s="705"/>
      <c r="I88" s="705"/>
      <c r="J88" s="705"/>
      <c r="K88" s="705"/>
      <c r="L88" s="705"/>
      <c r="M88" s="705"/>
      <c r="N88" s="705"/>
      <c r="O88" s="705"/>
      <c r="P88" s="705"/>
      <c r="Q88" s="706"/>
      <c r="R88" s="727"/>
    </row>
    <row r="89" spans="2:18" ht="17.25" customHeight="1">
      <c r="B89" s="406"/>
      <c r="C89" s="704"/>
      <c r="D89" s="705"/>
      <c r="E89" s="705"/>
      <c r="F89" s="705"/>
      <c r="G89" s="705"/>
      <c r="H89" s="705"/>
      <c r="I89" s="705"/>
      <c r="J89" s="705"/>
      <c r="K89" s="705"/>
      <c r="L89" s="705"/>
      <c r="M89" s="705"/>
      <c r="N89" s="705"/>
      <c r="O89" s="705"/>
      <c r="P89" s="705"/>
      <c r="Q89" s="706"/>
      <c r="R89" s="727"/>
    </row>
    <row r="90" spans="2:18" ht="17.25" customHeight="1">
      <c r="B90" s="406"/>
      <c r="C90" s="704"/>
      <c r="D90" s="705"/>
      <c r="E90" s="705"/>
      <c r="F90" s="705"/>
      <c r="G90" s="705"/>
      <c r="H90" s="705"/>
      <c r="I90" s="705"/>
      <c r="J90" s="705"/>
      <c r="K90" s="705"/>
      <c r="L90" s="705"/>
      <c r="M90" s="705"/>
      <c r="N90" s="705"/>
      <c r="O90" s="705"/>
      <c r="P90" s="705"/>
      <c r="Q90" s="706"/>
      <c r="R90" s="727"/>
    </row>
    <row r="91" spans="2:18" ht="17.25" customHeight="1">
      <c r="B91" s="406"/>
      <c r="C91" s="704"/>
      <c r="D91" s="705"/>
      <c r="E91" s="705"/>
      <c r="F91" s="705"/>
      <c r="G91" s="705"/>
      <c r="H91" s="705"/>
      <c r="I91" s="705"/>
      <c r="J91" s="705"/>
      <c r="K91" s="705"/>
      <c r="L91" s="705"/>
      <c r="M91" s="705"/>
      <c r="N91" s="705"/>
      <c r="O91" s="705"/>
      <c r="P91" s="705"/>
      <c r="Q91" s="706"/>
      <c r="R91" s="727"/>
    </row>
    <row r="92" spans="2:18" ht="17.25" customHeight="1">
      <c r="B92" s="406"/>
      <c r="C92" s="704"/>
      <c r="D92" s="705"/>
      <c r="E92" s="705"/>
      <c r="F92" s="705"/>
      <c r="G92" s="705"/>
      <c r="H92" s="705"/>
      <c r="I92" s="705"/>
      <c r="J92" s="705"/>
      <c r="K92" s="705"/>
      <c r="L92" s="705"/>
      <c r="M92" s="705"/>
      <c r="N92" s="705"/>
      <c r="O92" s="705"/>
      <c r="P92" s="705"/>
      <c r="Q92" s="706"/>
      <c r="R92" s="727"/>
    </row>
    <row r="93" spans="2:18" ht="17.25" customHeight="1">
      <c r="B93" s="406"/>
      <c r="C93" s="704"/>
      <c r="D93" s="705"/>
      <c r="E93" s="705"/>
      <c r="F93" s="705"/>
      <c r="G93" s="705"/>
      <c r="H93" s="705"/>
      <c r="I93" s="705"/>
      <c r="J93" s="705"/>
      <c r="K93" s="705"/>
      <c r="L93" s="705"/>
      <c r="M93" s="705"/>
      <c r="N93" s="705"/>
      <c r="O93" s="705"/>
      <c r="P93" s="705"/>
      <c r="Q93" s="706"/>
      <c r="R93" s="727"/>
    </row>
    <row r="94" spans="2:18" ht="17.25" customHeight="1">
      <c r="B94" s="406"/>
      <c r="C94" s="707"/>
      <c r="D94" s="705"/>
      <c r="E94" s="705"/>
      <c r="F94" s="705"/>
      <c r="G94" s="705"/>
      <c r="H94" s="705"/>
      <c r="I94" s="705"/>
      <c r="J94" s="705"/>
      <c r="K94" s="705"/>
      <c r="L94" s="705"/>
      <c r="M94" s="705"/>
      <c r="N94" s="705"/>
      <c r="O94" s="705"/>
      <c r="P94" s="705"/>
      <c r="Q94" s="706"/>
      <c r="R94" s="727"/>
    </row>
    <row r="95" spans="2:18" ht="17.25" customHeight="1">
      <c r="B95" s="406"/>
      <c r="C95" s="708"/>
      <c r="D95" s="709"/>
      <c r="E95" s="709"/>
      <c r="F95" s="709"/>
      <c r="G95" s="709"/>
      <c r="H95" s="709"/>
      <c r="I95" s="709"/>
      <c r="J95" s="709"/>
      <c r="K95" s="709"/>
      <c r="L95" s="709"/>
      <c r="M95" s="709"/>
      <c r="N95" s="709"/>
      <c r="O95" s="709"/>
      <c r="P95" s="709"/>
      <c r="Q95" s="710"/>
      <c r="R95" s="727"/>
    </row>
    <row r="96" spans="2:18" ht="18.75" customHeight="1">
      <c r="B96" s="406"/>
      <c r="C96" s="732" t="s">
        <v>366</v>
      </c>
      <c r="D96" s="733"/>
      <c r="E96" s="733"/>
      <c r="F96" s="733"/>
      <c r="G96" s="733"/>
      <c r="H96" s="733"/>
      <c r="I96" s="733"/>
      <c r="J96" s="733"/>
      <c r="K96" s="733"/>
      <c r="L96" s="733"/>
      <c r="M96" s="733"/>
      <c r="N96" s="733"/>
      <c r="O96" s="733"/>
      <c r="P96" s="733"/>
      <c r="Q96" s="734"/>
      <c r="R96" s="472"/>
    </row>
    <row r="97" spans="1:18" ht="17.100000000000001" customHeight="1">
      <c r="B97" s="406"/>
      <c r="C97" s="701"/>
      <c r="D97" s="702"/>
      <c r="E97" s="702"/>
      <c r="F97" s="702"/>
      <c r="G97" s="702"/>
      <c r="H97" s="702"/>
      <c r="I97" s="702"/>
      <c r="J97" s="702"/>
      <c r="K97" s="702"/>
      <c r="L97" s="702"/>
      <c r="M97" s="702"/>
      <c r="N97" s="702"/>
      <c r="O97" s="702"/>
      <c r="P97" s="702"/>
      <c r="Q97" s="703"/>
      <c r="R97" s="727" t="s">
        <v>459</v>
      </c>
    </row>
    <row r="98" spans="1:18" ht="17.25" customHeight="1">
      <c r="B98" s="406"/>
      <c r="C98" s="704"/>
      <c r="D98" s="705"/>
      <c r="E98" s="705"/>
      <c r="F98" s="705"/>
      <c r="G98" s="705"/>
      <c r="H98" s="705"/>
      <c r="I98" s="705"/>
      <c r="J98" s="705"/>
      <c r="K98" s="705"/>
      <c r="L98" s="705"/>
      <c r="M98" s="705"/>
      <c r="N98" s="705"/>
      <c r="O98" s="705"/>
      <c r="P98" s="705"/>
      <c r="Q98" s="706"/>
      <c r="R98" s="727"/>
    </row>
    <row r="99" spans="1:18" ht="17.25" customHeight="1">
      <c r="B99" s="406"/>
      <c r="C99" s="704"/>
      <c r="D99" s="705"/>
      <c r="E99" s="705"/>
      <c r="F99" s="705"/>
      <c r="G99" s="705"/>
      <c r="H99" s="705"/>
      <c r="I99" s="705"/>
      <c r="J99" s="705"/>
      <c r="K99" s="705"/>
      <c r="L99" s="705"/>
      <c r="M99" s="705"/>
      <c r="N99" s="705"/>
      <c r="O99" s="705"/>
      <c r="P99" s="705"/>
      <c r="Q99" s="706"/>
      <c r="R99" s="727"/>
    </row>
    <row r="100" spans="1:18" ht="17.25" customHeight="1">
      <c r="B100" s="406"/>
      <c r="C100" s="704"/>
      <c r="D100" s="705"/>
      <c r="E100" s="705"/>
      <c r="F100" s="705"/>
      <c r="G100" s="705"/>
      <c r="H100" s="705"/>
      <c r="I100" s="705"/>
      <c r="J100" s="705"/>
      <c r="K100" s="705"/>
      <c r="L100" s="705"/>
      <c r="M100" s="705"/>
      <c r="N100" s="705"/>
      <c r="O100" s="705"/>
      <c r="P100" s="705"/>
      <c r="Q100" s="706"/>
      <c r="R100" s="727"/>
    </row>
    <row r="101" spans="1:18" ht="17.25" customHeight="1">
      <c r="B101" s="406"/>
      <c r="C101" s="704"/>
      <c r="D101" s="705"/>
      <c r="E101" s="705"/>
      <c r="F101" s="705"/>
      <c r="G101" s="705"/>
      <c r="H101" s="705"/>
      <c r="I101" s="705"/>
      <c r="J101" s="705"/>
      <c r="K101" s="705"/>
      <c r="L101" s="705"/>
      <c r="M101" s="705"/>
      <c r="N101" s="705"/>
      <c r="O101" s="705"/>
      <c r="P101" s="705"/>
      <c r="Q101" s="706"/>
      <c r="R101" s="727"/>
    </row>
    <row r="102" spans="1:18" ht="17.25" customHeight="1">
      <c r="B102" s="406"/>
      <c r="C102" s="704"/>
      <c r="D102" s="705"/>
      <c r="E102" s="705"/>
      <c r="F102" s="705"/>
      <c r="G102" s="705"/>
      <c r="H102" s="705"/>
      <c r="I102" s="705"/>
      <c r="J102" s="705"/>
      <c r="K102" s="705"/>
      <c r="L102" s="705"/>
      <c r="M102" s="705"/>
      <c r="N102" s="705"/>
      <c r="O102" s="705"/>
      <c r="P102" s="705"/>
      <c r="Q102" s="706"/>
      <c r="R102" s="727"/>
    </row>
    <row r="103" spans="1:18" ht="17.25" customHeight="1">
      <c r="B103" s="406"/>
      <c r="C103" s="704"/>
      <c r="D103" s="705"/>
      <c r="E103" s="705"/>
      <c r="F103" s="705"/>
      <c r="G103" s="705"/>
      <c r="H103" s="705"/>
      <c r="I103" s="705"/>
      <c r="J103" s="705"/>
      <c r="K103" s="705"/>
      <c r="L103" s="705"/>
      <c r="M103" s="705"/>
      <c r="N103" s="705"/>
      <c r="O103" s="705"/>
      <c r="P103" s="705"/>
      <c r="Q103" s="706"/>
      <c r="R103" s="727"/>
    </row>
    <row r="104" spans="1:18" ht="17.25" customHeight="1">
      <c r="B104" s="406"/>
      <c r="C104" s="704"/>
      <c r="D104" s="705"/>
      <c r="E104" s="705"/>
      <c r="F104" s="705"/>
      <c r="G104" s="705"/>
      <c r="H104" s="705"/>
      <c r="I104" s="705"/>
      <c r="J104" s="705"/>
      <c r="K104" s="705"/>
      <c r="L104" s="705"/>
      <c r="M104" s="705"/>
      <c r="N104" s="705"/>
      <c r="O104" s="705"/>
      <c r="P104" s="705"/>
      <c r="Q104" s="706"/>
      <c r="R104" s="727"/>
    </row>
    <row r="105" spans="1:18" ht="17.25" customHeight="1">
      <c r="B105" s="406"/>
      <c r="C105" s="707"/>
      <c r="D105" s="705"/>
      <c r="E105" s="705"/>
      <c r="F105" s="705"/>
      <c r="G105" s="705"/>
      <c r="H105" s="705"/>
      <c r="I105" s="705"/>
      <c r="J105" s="705"/>
      <c r="K105" s="705"/>
      <c r="L105" s="705"/>
      <c r="M105" s="705"/>
      <c r="N105" s="705"/>
      <c r="O105" s="705"/>
      <c r="P105" s="705"/>
      <c r="Q105" s="706"/>
      <c r="R105" s="727"/>
    </row>
    <row r="106" spans="1:18" ht="17.25" customHeight="1">
      <c r="B106" s="406"/>
      <c r="C106" s="708"/>
      <c r="D106" s="709"/>
      <c r="E106" s="709"/>
      <c r="F106" s="709"/>
      <c r="G106" s="709"/>
      <c r="H106" s="709"/>
      <c r="I106" s="709"/>
      <c r="J106" s="709"/>
      <c r="K106" s="709"/>
      <c r="L106" s="709"/>
      <c r="M106" s="709"/>
      <c r="N106" s="709"/>
      <c r="O106" s="709"/>
      <c r="P106" s="709"/>
      <c r="Q106" s="710"/>
      <c r="R106" s="727"/>
    </row>
    <row r="107" spans="1:18">
      <c r="B107" s="406"/>
      <c r="C107" s="714" t="s">
        <v>194</v>
      </c>
      <c r="D107" s="715"/>
      <c r="E107" s="715"/>
      <c r="F107" s="715"/>
      <c r="G107" s="715"/>
      <c r="H107" s="715"/>
      <c r="I107" s="715"/>
      <c r="J107" s="715"/>
      <c r="K107" s="715"/>
      <c r="L107" s="715"/>
      <c r="M107" s="715"/>
      <c r="N107" s="715"/>
      <c r="O107" s="715"/>
      <c r="P107" s="715"/>
      <c r="Q107" s="716"/>
      <c r="R107" s="474"/>
    </row>
    <row r="108" spans="1:18" ht="17.25" customHeight="1">
      <c r="A108" s="294">
        <v>1</v>
      </c>
      <c r="B108" s="406"/>
      <c r="C108" s="701"/>
      <c r="D108" s="801"/>
      <c r="E108" s="801"/>
      <c r="F108" s="801"/>
      <c r="G108" s="801"/>
      <c r="H108" s="801"/>
      <c r="I108" s="801"/>
      <c r="J108" s="801"/>
      <c r="K108" s="801"/>
      <c r="L108" s="801"/>
      <c r="M108" s="801"/>
      <c r="N108" s="801"/>
      <c r="O108" s="801"/>
      <c r="P108" s="801"/>
      <c r="Q108" s="802"/>
      <c r="R108" s="305" t="s">
        <v>375</v>
      </c>
    </row>
    <row r="109" spans="1:18" ht="17.25" customHeight="1">
      <c r="A109" s="294">
        <v>2</v>
      </c>
      <c r="B109" s="406"/>
      <c r="C109" s="704"/>
      <c r="D109" s="803"/>
      <c r="E109" s="803"/>
      <c r="F109" s="803"/>
      <c r="G109" s="803"/>
      <c r="H109" s="803"/>
      <c r="I109" s="803"/>
      <c r="J109" s="803"/>
      <c r="K109" s="803"/>
      <c r="L109" s="803"/>
      <c r="M109" s="803"/>
      <c r="N109" s="803"/>
      <c r="O109" s="803"/>
      <c r="P109" s="803"/>
      <c r="Q109" s="804"/>
      <c r="R109" s="305"/>
    </row>
    <row r="110" spans="1:18" ht="17.25" customHeight="1">
      <c r="A110" s="294">
        <v>3</v>
      </c>
      <c r="B110" s="406"/>
      <c r="C110" s="704"/>
      <c r="D110" s="803"/>
      <c r="E110" s="803"/>
      <c r="F110" s="803"/>
      <c r="G110" s="803"/>
      <c r="H110" s="803"/>
      <c r="I110" s="803"/>
      <c r="J110" s="803"/>
      <c r="K110" s="803"/>
      <c r="L110" s="803"/>
      <c r="M110" s="803"/>
      <c r="N110" s="803"/>
      <c r="O110" s="803"/>
      <c r="P110" s="803"/>
      <c r="Q110" s="804"/>
      <c r="R110" s="305"/>
    </row>
    <row r="111" spans="1:18" ht="17.25" customHeight="1">
      <c r="A111" s="294">
        <v>4</v>
      </c>
      <c r="B111" s="406"/>
      <c r="C111" s="704"/>
      <c r="D111" s="803"/>
      <c r="E111" s="803"/>
      <c r="F111" s="803"/>
      <c r="G111" s="803"/>
      <c r="H111" s="803"/>
      <c r="I111" s="803"/>
      <c r="J111" s="803"/>
      <c r="K111" s="803"/>
      <c r="L111" s="803"/>
      <c r="M111" s="803"/>
      <c r="N111" s="803"/>
      <c r="O111" s="803"/>
      <c r="P111" s="803"/>
      <c r="Q111" s="804"/>
      <c r="R111" s="305"/>
    </row>
    <row r="112" spans="1:18" ht="17.25" customHeight="1">
      <c r="A112" s="294">
        <v>5</v>
      </c>
      <c r="B112" s="406"/>
      <c r="C112" s="704"/>
      <c r="D112" s="803"/>
      <c r="E112" s="803"/>
      <c r="F112" s="803"/>
      <c r="G112" s="803"/>
      <c r="H112" s="803"/>
      <c r="I112" s="803"/>
      <c r="J112" s="803"/>
      <c r="K112" s="803"/>
      <c r="L112" s="803"/>
      <c r="M112" s="803"/>
      <c r="N112" s="803"/>
      <c r="O112" s="803"/>
      <c r="P112" s="803"/>
      <c r="Q112" s="804"/>
      <c r="R112" s="305"/>
    </row>
    <row r="113" spans="1:18" ht="17.100000000000001" customHeight="1">
      <c r="A113" s="294">
        <v>6</v>
      </c>
      <c r="B113" s="406"/>
      <c r="C113" s="805"/>
      <c r="D113" s="803"/>
      <c r="E113" s="803"/>
      <c r="F113" s="803"/>
      <c r="G113" s="803"/>
      <c r="H113" s="803"/>
      <c r="I113" s="803"/>
      <c r="J113" s="803"/>
      <c r="K113" s="803"/>
      <c r="L113" s="803"/>
      <c r="M113" s="803"/>
      <c r="N113" s="803"/>
      <c r="O113" s="803"/>
      <c r="P113" s="803"/>
      <c r="Q113" s="804"/>
      <c r="R113" s="472"/>
    </row>
    <row r="114" spans="1:18" ht="17.25" customHeight="1">
      <c r="A114" s="294">
        <v>7</v>
      </c>
      <c r="B114" s="406"/>
      <c r="C114" s="806"/>
      <c r="D114" s="807"/>
      <c r="E114" s="807"/>
      <c r="F114" s="807"/>
      <c r="G114" s="807"/>
      <c r="H114" s="807"/>
      <c r="I114" s="807"/>
      <c r="J114" s="807"/>
      <c r="K114" s="807"/>
      <c r="L114" s="807"/>
      <c r="M114" s="807"/>
      <c r="N114" s="807"/>
      <c r="O114" s="807"/>
      <c r="P114" s="807"/>
      <c r="Q114" s="808"/>
      <c r="R114" s="472"/>
    </row>
    <row r="115" spans="1:18" ht="17.25" customHeight="1">
      <c r="B115" s="406"/>
      <c r="C115" s="732" t="s">
        <v>176</v>
      </c>
      <c r="D115" s="733"/>
      <c r="E115" s="733"/>
      <c r="F115" s="733"/>
      <c r="G115" s="733"/>
      <c r="H115" s="733"/>
      <c r="I115" s="733"/>
      <c r="J115" s="733"/>
      <c r="K115" s="733"/>
      <c r="L115" s="733"/>
      <c r="M115" s="733"/>
      <c r="N115" s="733"/>
      <c r="O115" s="733"/>
      <c r="P115" s="733"/>
      <c r="Q115" s="734"/>
      <c r="R115" s="472"/>
    </row>
    <row r="116" spans="1:18" ht="17.100000000000001" customHeight="1">
      <c r="A116" s="294">
        <v>1</v>
      </c>
      <c r="B116" s="406"/>
      <c r="C116" s="701"/>
      <c r="D116" s="702"/>
      <c r="E116" s="702"/>
      <c r="F116" s="702"/>
      <c r="G116" s="702"/>
      <c r="H116" s="702"/>
      <c r="I116" s="702"/>
      <c r="J116" s="702"/>
      <c r="K116" s="702"/>
      <c r="L116" s="702"/>
      <c r="M116" s="702"/>
      <c r="N116" s="702"/>
      <c r="O116" s="702"/>
      <c r="P116" s="702"/>
      <c r="Q116" s="703"/>
      <c r="R116" s="305" t="s">
        <v>375</v>
      </c>
    </row>
    <row r="117" spans="1:18" ht="17.100000000000001" customHeight="1">
      <c r="A117" s="294">
        <v>2</v>
      </c>
      <c r="B117" s="406"/>
      <c r="C117" s="704"/>
      <c r="D117" s="705"/>
      <c r="E117" s="705"/>
      <c r="F117" s="705"/>
      <c r="G117" s="705"/>
      <c r="H117" s="705"/>
      <c r="I117" s="705"/>
      <c r="J117" s="705"/>
      <c r="K117" s="705"/>
      <c r="L117" s="705"/>
      <c r="M117" s="705"/>
      <c r="N117" s="705"/>
      <c r="O117" s="705"/>
      <c r="P117" s="705"/>
      <c r="Q117" s="706"/>
      <c r="R117" s="305"/>
    </row>
    <row r="118" spans="1:18" ht="17.100000000000001" customHeight="1">
      <c r="A118" s="294">
        <v>3</v>
      </c>
      <c r="B118" s="406"/>
      <c r="C118" s="704"/>
      <c r="D118" s="705"/>
      <c r="E118" s="705"/>
      <c r="F118" s="705"/>
      <c r="G118" s="705"/>
      <c r="H118" s="705"/>
      <c r="I118" s="705"/>
      <c r="J118" s="705"/>
      <c r="K118" s="705"/>
      <c r="L118" s="705"/>
      <c r="M118" s="705"/>
      <c r="N118" s="705"/>
      <c r="O118" s="705"/>
      <c r="P118" s="705"/>
      <c r="Q118" s="706"/>
      <c r="R118" s="305"/>
    </row>
    <row r="119" spans="1:18" ht="17.25" customHeight="1">
      <c r="A119" s="294">
        <v>4</v>
      </c>
      <c r="B119" s="406"/>
      <c r="C119" s="704"/>
      <c r="D119" s="705"/>
      <c r="E119" s="705"/>
      <c r="F119" s="705"/>
      <c r="G119" s="705"/>
      <c r="H119" s="705"/>
      <c r="I119" s="705"/>
      <c r="J119" s="705"/>
      <c r="K119" s="705"/>
      <c r="L119" s="705"/>
      <c r="M119" s="705"/>
      <c r="N119" s="705"/>
      <c r="O119" s="705"/>
      <c r="P119" s="705"/>
      <c r="Q119" s="706"/>
      <c r="R119" s="305"/>
    </row>
    <row r="120" spans="1:18" ht="17.25" customHeight="1">
      <c r="A120" s="294">
        <v>5</v>
      </c>
      <c r="B120" s="406"/>
      <c r="C120" s="704"/>
      <c r="D120" s="705"/>
      <c r="E120" s="705"/>
      <c r="F120" s="705"/>
      <c r="G120" s="705"/>
      <c r="H120" s="705"/>
      <c r="I120" s="705"/>
      <c r="J120" s="705"/>
      <c r="K120" s="705"/>
      <c r="L120" s="705"/>
      <c r="M120" s="705"/>
      <c r="N120" s="705"/>
      <c r="O120" s="705"/>
      <c r="P120" s="705"/>
      <c r="Q120" s="706"/>
      <c r="R120" s="305"/>
    </row>
    <row r="121" spans="1:18" ht="17.25" customHeight="1">
      <c r="A121" s="294">
        <v>6</v>
      </c>
      <c r="B121" s="406"/>
      <c r="C121" s="707"/>
      <c r="D121" s="705"/>
      <c r="E121" s="705"/>
      <c r="F121" s="705"/>
      <c r="G121" s="705"/>
      <c r="H121" s="705"/>
      <c r="I121" s="705"/>
      <c r="J121" s="705"/>
      <c r="K121" s="705"/>
      <c r="L121" s="705"/>
      <c r="M121" s="705"/>
      <c r="N121" s="705"/>
      <c r="O121" s="705"/>
      <c r="P121" s="705"/>
      <c r="Q121" s="706"/>
      <c r="R121" s="305"/>
    </row>
    <row r="122" spans="1:18" ht="17.25" customHeight="1">
      <c r="A122" s="294">
        <v>7</v>
      </c>
      <c r="B122" s="406"/>
      <c r="C122" s="708"/>
      <c r="D122" s="709"/>
      <c r="E122" s="709"/>
      <c r="F122" s="709"/>
      <c r="G122" s="709"/>
      <c r="H122" s="709"/>
      <c r="I122" s="709"/>
      <c r="J122" s="709"/>
      <c r="K122" s="709"/>
      <c r="L122" s="709"/>
      <c r="M122" s="709"/>
      <c r="N122" s="709"/>
      <c r="O122" s="709"/>
      <c r="P122" s="709"/>
      <c r="Q122" s="710"/>
      <c r="R122" s="305"/>
    </row>
    <row r="123" spans="1:18" ht="17.25" customHeight="1">
      <c r="B123" s="406"/>
      <c r="C123" s="732" t="s">
        <v>195</v>
      </c>
      <c r="D123" s="733"/>
      <c r="E123" s="733"/>
      <c r="F123" s="733"/>
      <c r="G123" s="733"/>
      <c r="H123" s="733"/>
      <c r="I123" s="733"/>
      <c r="J123" s="733"/>
      <c r="K123" s="733"/>
      <c r="L123" s="733"/>
      <c r="M123" s="733"/>
      <c r="N123" s="733"/>
      <c r="O123" s="733"/>
      <c r="P123" s="733"/>
      <c r="Q123" s="734"/>
      <c r="R123" s="305"/>
    </row>
    <row r="124" spans="1:18" ht="17.25" customHeight="1">
      <c r="A124" s="294">
        <v>1</v>
      </c>
      <c r="B124" s="406"/>
      <c r="C124" s="701"/>
      <c r="D124" s="801"/>
      <c r="E124" s="801"/>
      <c r="F124" s="801"/>
      <c r="G124" s="801"/>
      <c r="H124" s="801"/>
      <c r="I124" s="801"/>
      <c r="J124" s="801"/>
      <c r="K124" s="801"/>
      <c r="L124" s="801"/>
      <c r="M124" s="801"/>
      <c r="N124" s="801"/>
      <c r="O124" s="801"/>
      <c r="P124" s="801"/>
      <c r="Q124" s="802"/>
      <c r="R124" s="305" t="s">
        <v>376</v>
      </c>
    </row>
    <row r="125" spans="1:18" ht="17.25" customHeight="1">
      <c r="A125" s="294">
        <v>2</v>
      </c>
      <c r="B125" s="406"/>
      <c r="C125" s="704"/>
      <c r="D125" s="803"/>
      <c r="E125" s="803"/>
      <c r="F125" s="803"/>
      <c r="G125" s="803"/>
      <c r="H125" s="803"/>
      <c r="I125" s="803"/>
      <c r="J125" s="803"/>
      <c r="K125" s="803"/>
      <c r="L125" s="803"/>
      <c r="M125" s="803"/>
      <c r="N125" s="803"/>
      <c r="O125" s="803"/>
      <c r="P125" s="803"/>
      <c r="Q125" s="804"/>
      <c r="R125" s="305"/>
    </row>
    <row r="126" spans="1:18" ht="17.25" customHeight="1">
      <c r="A126" s="294">
        <v>3</v>
      </c>
      <c r="B126" s="406"/>
      <c r="C126" s="704"/>
      <c r="D126" s="803"/>
      <c r="E126" s="803"/>
      <c r="F126" s="803"/>
      <c r="G126" s="803"/>
      <c r="H126" s="803"/>
      <c r="I126" s="803"/>
      <c r="J126" s="803"/>
      <c r="K126" s="803"/>
      <c r="L126" s="803"/>
      <c r="M126" s="803"/>
      <c r="N126" s="803"/>
      <c r="O126" s="803"/>
      <c r="P126" s="803"/>
      <c r="Q126" s="804"/>
      <c r="R126" s="305"/>
    </row>
    <row r="127" spans="1:18" ht="17.25" customHeight="1">
      <c r="A127" s="294">
        <v>4</v>
      </c>
      <c r="B127" s="406"/>
      <c r="C127" s="704"/>
      <c r="D127" s="803"/>
      <c r="E127" s="803"/>
      <c r="F127" s="803"/>
      <c r="G127" s="803"/>
      <c r="H127" s="803"/>
      <c r="I127" s="803"/>
      <c r="J127" s="803"/>
      <c r="K127" s="803"/>
      <c r="L127" s="803"/>
      <c r="M127" s="803"/>
      <c r="N127" s="803"/>
      <c r="O127" s="803"/>
      <c r="P127" s="803"/>
      <c r="Q127" s="804"/>
      <c r="R127" s="472"/>
    </row>
    <row r="128" spans="1:18" ht="17.25" customHeight="1">
      <c r="A128" s="294">
        <v>5</v>
      </c>
      <c r="B128" s="406"/>
      <c r="C128" s="704"/>
      <c r="D128" s="803"/>
      <c r="E128" s="803"/>
      <c r="F128" s="803"/>
      <c r="G128" s="803"/>
      <c r="H128" s="803"/>
      <c r="I128" s="803"/>
      <c r="J128" s="803"/>
      <c r="K128" s="803"/>
      <c r="L128" s="803"/>
      <c r="M128" s="803"/>
      <c r="N128" s="803"/>
      <c r="O128" s="803"/>
      <c r="P128" s="803"/>
      <c r="Q128" s="804"/>
      <c r="R128" s="472"/>
    </row>
    <row r="129" spans="1:18" ht="17.25" customHeight="1">
      <c r="A129" s="294">
        <v>6</v>
      </c>
      <c r="B129" s="406"/>
      <c r="C129" s="805"/>
      <c r="D129" s="803"/>
      <c r="E129" s="803"/>
      <c r="F129" s="803"/>
      <c r="G129" s="803"/>
      <c r="H129" s="803"/>
      <c r="I129" s="803"/>
      <c r="J129" s="803"/>
      <c r="K129" s="803"/>
      <c r="L129" s="803"/>
      <c r="M129" s="803"/>
      <c r="N129" s="803"/>
      <c r="O129" s="803"/>
      <c r="P129" s="803"/>
      <c r="Q129" s="804"/>
      <c r="R129" s="472"/>
    </row>
    <row r="130" spans="1:18" ht="17.25" customHeight="1">
      <c r="A130" s="294">
        <v>7</v>
      </c>
      <c r="B130" s="406"/>
      <c r="C130" s="806"/>
      <c r="D130" s="807"/>
      <c r="E130" s="807"/>
      <c r="F130" s="807"/>
      <c r="G130" s="807"/>
      <c r="H130" s="807"/>
      <c r="I130" s="807"/>
      <c r="J130" s="807"/>
      <c r="K130" s="807"/>
      <c r="L130" s="807"/>
      <c r="M130" s="807"/>
      <c r="N130" s="807"/>
      <c r="O130" s="807"/>
      <c r="P130" s="807"/>
      <c r="Q130" s="808"/>
      <c r="R130" s="472"/>
    </row>
    <row r="131" spans="1:18" ht="17.25" customHeight="1">
      <c r="B131" s="369"/>
      <c r="C131" s="732" t="s">
        <v>334</v>
      </c>
      <c r="D131" s="809"/>
      <c r="E131" s="809"/>
      <c r="F131" s="809"/>
      <c r="G131" s="809"/>
      <c r="H131" s="809"/>
      <c r="I131" s="809"/>
      <c r="J131" s="809"/>
      <c r="K131" s="809"/>
      <c r="L131" s="809"/>
      <c r="M131" s="809"/>
      <c r="N131" s="809"/>
      <c r="O131" s="809"/>
      <c r="P131" s="809"/>
      <c r="Q131" s="810"/>
      <c r="R131" s="477"/>
    </row>
    <row r="132" spans="1:18" ht="17.25" customHeight="1">
      <c r="A132" s="294">
        <v>1</v>
      </c>
      <c r="B132" s="370"/>
      <c r="C132" s="701"/>
      <c r="D132" s="702"/>
      <c r="E132" s="702"/>
      <c r="F132" s="702"/>
      <c r="G132" s="702"/>
      <c r="H132" s="702"/>
      <c r="I132" s="702"/>
      <c r="J132" s="702"/>
      <c r="K132" s="702"/>
      <c r="L132" s="702"/>
      <c r="M132" s="702"/>
      <c r="N132" s="702"/>
      <c r="O132" s="702"/>
      <c r="P132" s="702"/>
      <c r="Q132" s="703"/>
      <c r="R132" s="723" t="s">
        <v>417</v>
      </c>
    </row>
    <row r="133" spans="1:18" ht="17.25" customHeight="1">
      <c r="A133" s="294">
        <v>2</v>
      </c>
      <c r="B133" s="370"/>
      <c r="C133" s="704"/>
      <c r="D133" s="705"/>
      <c r="E133" s="705"/>
      <c r="F133" s="705"/>
      <c r="G133" s="705"/>
      <c r="H133" s="705"/>
      <c r="I133" s="705"/>
      <c r="J133" s="705"/>
      <c r="K133" s="705"/>
      <c r="L133" s="705"/>
      <c r="M133" s="705"/>
      <c r="N133" s="705"/>
      <c r="O133" s="705"/>
      <c r="P133" s="705"/>
      <c r="Q133" s="706"/>
      <c r="R133" s="723"/>
    </row>
    <row r="134" spans="1:18" ht="17.25" customHeight="1">
      <c r="A134" s="294">
        <v>3</v>
      </c>
      <c r="B134" s="370"/>
      <c r="C134" s="704"/>
      <c r="D134" s="705"/>
      <c r="E134" s="705"/>
      <c r="F134" s="705"/>
      <c r="G134" s="705"/>
      <c r="H134" s="705"/>
      <c r="I134" s="705"/>
      <c r="J134" s="705"/>
      <c r="K134" s="705"/>
      <c r="L134" s="705"/>
      <c r="M134" s="705"/>
      <c r="N134" s="705"/>
      <c r="O134" s="705"/>
      <c r="P134" s="705"/>
      <c r="Q134" s="706"/>
      <c r="R134" s="723"/>
    </row>
    <row r="135" spans="1:18" ht="17.25" customHeight="1">
      <c r="A135" s="294">
        <v>4</v>
      </c>
      <c r="B135" s="370"/>
      <c r="C135" s="704"/>
      <c r="D135" s="705"/>
      <c r="E135" s="705"/>
      <c r="F135" s="705"/>
      <c r="G135" s="705"/>
      <c r="H135" s="705"/>
      <c r="I135" s="705"/>
      <c r="J135" s="705"/>
      <c r="K135" s="705"/>
      <c r="L135" s="705"/>
      <c r="M135" s="705"/>
      <c r="N135" s="705"/>
      <c r="O135" s="705"/>
      <c r="P135" s="705"/>
      <c r="Q135" s="706"/>
      <c r="R135" s="723"/>
    </row>
    <row r="136" spans="1:18" ht="17.25" customHeight="1">
      <c r="A136" s="294">
        <v>5</v>
      </c>
      <c r="B136" s="370"/>
      <c r="C136" s="704"/>
      <c r="D136" s="705"/>
      <c r="E136" s="705"/>
      <c r="F136" s="705"/>
      <c r="G136" s="705"/>
      <c r="H136" s="705"/>
      <c r="I136" s="705"/>
      <c r="J136" s="705"/>
      <c r="K136" s="705"/>
      <c r="L136" s="705"/>
      <c r="M136" s="705"/>
      <c r="N136" s="705"/>
      <c r="O136" s="705"/>
      <c r="P136" s="705"/>
      <c r="Q136" s="706"/>
      <c r="R136" s="723"/>
    </row>
    <row r="137" spans="1:18" ht="17.25" customHeight="1">
      <c r="A137" s="294">
        <v>6</v>
      </c>
      <c r="B137" s="370"/>
      <c r="C137" s="707"/>
      <c r="D137" s="705"/>
      <c r="E137" s="705"/>
      <c r="F137" s="705"/>
      <c r="G137" s="705"/>
      <c r="H137" s="705"/>
      <c r="I137" s="705"/>
      <c r="J137" s="705"/>
      <c r="K137" s="705"/>
      <c r="L137" s="705"/>
      <c r="M137" s="705"/>
      <c r="N137" s="705"/>
      <c r="O137" s="705"/>
      <c r="P137" s="705"/>
      <c r="Q137" s="706"/>
      <c r="R137" s="723"/>
    </row>
    <row r="138" spans="1:18" ht="17.25" customHeight="1">
      <c r="A138" s="294">
        <v>7</v>
      </c>
      <c r="B138" s="370"/>
      <c r="C138" s="708"/>
      <c r="D138" s="709"/>
      <c r="E138" s="709"/>
      <c r="F138" s="709"/>
      <c r="G138" s="709"/>
      <c r="H138" s="709"/>
      <c r="I138" s="709"/>
      <c r="J138" s="709"/>
      <c r="K138" s="709"/>
      <c r="L138" s="709"/>
      <c r="M138" s="709"/>
      <c r="N138" s="709"/>
      <c r="O138" s="709"/>
      <c r="P138" s="709"/>
      <c r="Q138" s="710"/>
      <c r="R138" s="477"/>
    </row>
    <row r="139" spans="1:18" ht="17.25" customHeight="1">
      <c r="B139" s="370"/>
      <c r="C139" s="732" t="s">
        <v>439</v>
      </c>
      <c r="D139" s="809"/>
      <c r="E139" s="809"/>
      <c r="F139" s="809"/>
      <c r="G139" s="809"/>
      <c r="H139" s="809"/>
      <c r="I139" s="809"/>
      <c r="J139" s="809"/>
      <c r="K139" s="809"/>
      <c r="L139" s="809"/>
      <c r="M139" s="809"/>
      <c r="N139" s="809"/>
      <c r="O139" s="809"/>
      <c r="P139" s="809"/>
      <c r="Q139" s="810"/>
      <c r="R139" s="476"/>
    </row>
    <row r="140" spans="1:18" ht="17.25" customHeight="1">
      <c r="A140" s="294">
        <v>1</v>
      </c>
      <c r="B140" s="370"/>
      <c r="C140" s="701"/>
      <c r="D140" s="767"/>
      <c r="E140" s="767"/>
      <c r="F140" s="767"/>
      <c r="G140" s="767"/>
      <c r="H140" s="767"/>
      <c r="I140" s="767"/>
      <c r="J140" s="767"/>
      <c r="K140" s="767"/>
      <c r="L140" s="767"/>
      <c r="M140" s="767"/>
      <c r="N140" s="767"/>
      <c r="O140" s="767"/>
      <c r="P140" s="767"/>
      <c r="Q140" s="768"/>
      <c r="R140" s="815" t="s">
        <v>460</v>
      </c>
    </row>
    <row r="141" spans="1:18" ht="17.25" customHeight="1">
      <c r="A141" s="294">
        <v>2</v>
      </c>
      <c r="B141" s="370"/>
      <c r="C141" s="704"/>
      <c r="D141" s="769"/>
      <c r="E141" s="769"/>
      <c r="F141" s="769"/>
      <c r="G141" s="769"/>
      <c r="H141" s="769"/>
      <c r="I141" s="769"/>
      <c r="J141" s="769"/>
      <c r="K141" s="769"/>
      <c r="L141" s="769"/>
      <c r="M141" s="769"/>
      <c r="N141" s="769"/>
      <c r="O141" s="769"/>
      <c r="P141" s="769"/>
      <c r="Q141" s="770"/>
      <c r="R141" s="815"/>
    </row>
    <row r="142" spans="1:18" ht="17.25" customHeight="1">
      <c r="A142" s="294">
        <v>3</v>
      </c>
      <c r="B142" s="370"/>
      <c r="C142" s="704"/>
      <c r="D142" s="769"/>
      <c r="E142" s="769"/>
      <c r="F142" s="769"/>
      <c r="G142" s="769"/>
      <c r="H142" s="769"/>
      <c r="I142" s="769"/>
      <c r="J142" s="769"/>
      <c r="K142" s="769"/>
      <c r="L142" s="769"/>
      <c r="M142" s="769"/>
      <c r="N142" s="769"/>
      <c r="O142" s="769"/>
      <c r="P142" s="769"/>
      <c r="Q142" s="770"/>
      <c r="R142" s="815"/>
    </row>
    <row r="143" spans="1:18" ht="17.25" customHeight="1">
      <c r="A143" s="294">
        <v>4</v>
      </c>
      <c r="B143" s="370"/>
      <c r="C143" s="704"/>
      <c r="D143" s="769"/>
      <c r="E143" s="769"/>
      <c r="F143" s="769"/>
      <c r="G143" s="769"/>
      <c r="H143" s="769"/>
      <c r="I143" s="769"/>
      <c r="J143" s="769"/>
      <c r="K143" s="769"/>
      <c r="L143" s="769"/>
      <c r="M143" s="769"/>
      <c r="N143" s="769"/>
      <c r="O143" s="769"/>
      <c r="P143" s="769"/>
      <c r="Q143" s="770"/>
      <c r="R143" s="815"/>
    </row>
    <row r="144" spans="1:18" ht="17.25" customHeight="1">
      <c r="A144" s="294">
        <v>5</v>
      </c>
      <c r="B144" s="370"/>
      <c r="C144" s="704"/>
      <c r="D144" s="769"/>
      <c r="E144" s="769"/>
      <c r="F144" s="769"/>
      <c r="G144" s="769"/>
      <c r="H144" s="769"/>
      <c r="I144" s="769"/>
      <c r="J144" s="769"/>
      <c r="K144" s="769"/>
      <c r="L144" s="769"/>
      <c r="M144" s="769"/>
      <c r="N144" s="769"/>
      <c r="O144" s="769"/>
      <c r="P144" s="769"/>
      <c r="Q144" s="770"/>
      <c r="R144" s="815"/>
    </row>
    <row r="145" spans="1:18" ht="17.25" customHeight="1">
      <c r="A145" s="294">
        <v>6</v>
      </c>
      <c r="B145" s="370"/>
      <c r="C145" s="704"/>
      <c r="D145" s="769"/>
      <c r="E145" s="769"/>
      <c r="F145" s="769"/>
      <c r="G145" s="769"/>
      <c r="H145" s="769"/>
      <c r="I145" s="769"/>
      <c r="J145" s="769"/>
      <c r="K145" s="769"/>
      <c r="L145" s="769"/>
      <c r="M145" s="769"/>
      <c r="N145" s="769"/>
      <c r="O145" s="769"/>
      <c r="P145" s="769"/>
      <c r="Q145" s="770"/>
      <c r="R145" s="815"/>
    </row>
    <row r="146" spans="1:18" ht="17.25" customHeight="1">
      <c r="A146" s="294">
        <v>7</v>
      </c>
      <c r="B146" s="370"/>
      <c r="C146" s="811"/>
      <c r="D146" s="812"/>
      <c r="E146" s="812"/>
      <c r="F146" s="812"/>
      <c r="G146" s="812"/>
      <c r="H146" s="812"/>
      <c r="I146" s="812"/>
      <c r="J146" s="812"/>
      <c r="K146" s="812"/>
      <c r="L146" s="812"/>
      <c r="M146" s="812"/>
      <c r="N146" s="812"/>
      <c r="O146" s="812"/>
      <c r="P146" s="812"/>
      <c r="Q146" s="813"/>
      <c r="R146" s="815"/>
    </row>
    <row r="147" spans="1:18" s="294" customFormat="1" ht="21" customHeight="1">
      <c r="B147" s="735" t="s">
        <v>45</v>
      </c>
      <c r="C147" s="736"/>
      <c r="D147" s="737"/>
      <c r="E147" s="302" t="s">
        <v>46</v>
      </c>
      <c r="F147" s="744" t="s">
        <v>47</v>
      </c>
      <c r="G147" s="745"/>
      <c r="H147" s="745"/>
      <c r="I147" s="746"/>
      <c r="J147" s="744" t="s">
        <v>167</v>
      </c>
      <c r="K147" s="745"/>
      <c r="L147" s="747"/>
      <c r="M147" s="745" t="s">
        <v>166</v>
      </c>
      <c r="N147" s="745"/>
      <c r="O147" s="747"/>
      <c r="P147" s="303" t="s">
        <v>48</v>
      </c>
      <c r="Q147" s="313" t="s">
        <v>49</v>
      </c>
      <c r="R147" s="305"/>
    </row>
    <row r="148" spans="1:18" s="294" customFormat="1" ht="29.1" customHeight="1">
      <c r="B148" s="738"/>
      <c r="C148" s="739"/>
      <c r="D148" s="740"/>
      <c r="E148" s="371"/>
      <c r="F148" s="748"/>
      <c r="G148" s="749"/>
      <c r="H148" s="749"/>
      <c r="I148" s="750"/>
      <c r="J148" s="695"/>
      <c r="K148" s="696"/>
      <c r="L148" s="697"/>
      <c r="M148" s="814"/>
      <c r="N148" s="814"/>
      <c r="O148" s="814"/>
      <c r="P148" s="500"/>
      <c r="Q148" s="372"/>
      <c r="R148" s="305"/>
    </row>
    <row r="149" spans="1:18" s="294" customFormat="1" ht="29.1" customHeight="1">
      <c r="B149" s="738"/>
      <c r="C149" s="739"/>
      <c r="D149" s="740"/>
      <c r="E149" s="373"/>
      <c r="F149" s="729"/>
      <c r="G149" s="730"/>
      <c r="H149" s="730"/>
      <c r="I149" s="731"/>
      <c r="J149" s="698"/>
      <c r="K149" s="699"/>
      <c r="L149" s="700"/>
      <c r="M149" s="728"/>
      <c r="N149" s="728"/>
      <c r="O149" s="728"/>
      <c r="P149" s="501"/>
      <c r="Q149" s="375"/>
      <c r="R149" s="305"/>
    </row>
    <row r="150" spans="1:18" s="294" customFormat="1" ht="29.1" customHeight="1">
      <c r="B150" s="738"/>
      <c r="C150" s="739"/>
      <c r="D150" s="740"/>
      <c r="E150" s="373"/>
      <c r="F150" s="729"/>
      <c r="G150" s="730"/>
      <c r="H150" s="730"/>
      <c r="I150" s="731"/>
      <c r="J150" s="698"/>
      <c r="K150" s="699"/>
      <c r="L150" s="700"/>
      <c r="M150" s="728"/>
      <c r="N150" s="728"/>
      <c r="O150" s="728"/>
      <c r="P150" s="501"/>
      <c r="Q150" s="375"/>
      <c r="R150" s="305"/>
    </row>
    <row r="151" spans="1:18" s="294" customFormat="1" ht="29.1" customHeight="1">
      <c r="B151" s="738"/>
      <c r="C151" s="739"/>
      <c r="D151" s="740"/>
      <c r="E151" s="373"/>
      <c r="F151" s="729"/>
      <c r="G151" s="730"/>
      <c r="H151" s="730"/>
      <c r="I151" s="731"/>
      <c r="J151" s="698"/>
      <c r="K151" s="699"/>
      <c r="L151" s="700"/>
      <c r="M151" s="728"/>
      <c r="N151" s="728"/>
      <c r="O151" s="728"/>
      <c r="P151" s="501"/>
      <c r="Q151" s="375"/>
      <c r="R151" s="305"/>
    </row>
    <row r="152" spans="1:18" s="294" customFormat="1" ht="29.1" customHeight="1">
      <c r="B152" s="738"/>
      <c r="C152" s="739"/>
      <c r="D152" s="740"/>
      <c r="E152" s="373"/>
      <c r="F152" s="729"/>
      <c r="G152" s="730"/>
      <c r="H152" s="730"/>
      <c r="I152" s="731"/>
      <c r="J152" s="711"/>
      <c r="K152" s="712"/>
      <c r="L152" s="713"/>
      <c r="M152" s="728"/>
      <c r="N152" s="728"/>
      <c r="O152" s="728"/>
      <c r="P152" s="501"/>
      <c r="Q152" s="375"/>
      <c r="R152" s="305"/>
    </row>
    <row r="153" spans="1:18" s="294" customFormat="1" ht="29.1" hidden="1" customHeight="1">
      <c r="B153" s="738"/>
      <c r="C153" s="739"/>
      <c r="D153" s="740"/>
      <c r="E153" s="373"/>
      <c r="F153" s="729"/>
      <c r="G153" s="730"/>
      <c r="H153" s="730"/>
      <c r="I153" s="731"/>
      <c r="J153" s="503"/>
      <c r="K153" s="728"/>
      <c r="L153" s="728"/>
      <c r="M153" s="728"/>
      <c r="N153" s="728"/>
      <c r="O153" s="728"/>
      <c r="P153" s="374"/>
      <c r="Q153" s="375"/>
      <c r="R153" s="305"/>
    </row>
    <row r="154" spans="1:18" s="294" customFormat="1" ht="29.1" hidden="1" customHeight="1">
      <c r="B154" s="738"/>
      <c r="C154" s="739"/>
      <c r="D154" s="740"/>
      <c r="E154" s="373"/>
      <c r="F154" s="729"/>
      <c r="G154" s="730"/>
      <c r="H154" s="730"/>
      <c r="I154" s="731"/>
      <c r="J154" s="503"/>
      <c r="K154" s="728"/>
      <c r="L154" s="728"/>
      <c r="M154" s="728"/>
      <c r="N154" s="728"/>
      <c r="O154" s="728"/>
      <c r="P154" s="374"/>
      <c r="Q154" s="375"/>
      <c r="R154" s="305"/>
    </row>
    <row r="155" spans="1:18" s="294" customFormat="1" ht="29.1" hidden="1" customHeight="1">
      <c r="B155" s="741"/>
      <c r="C155" s="742"/>
      <c r="D155" s="743"/>
      <c r="E155" s="376"/>
      <c r="F155" s="760"/>
      <c r="G155" s="761"/>
      <c r="H155" s="761"/>
      <c r="I155" s="762"/>
      <c r="J155" s="502"/>
      <c r="K155" s="763"/>
      <c r="L155" s="763"/>
      <c r="M155" s="763"/>
      <c r="N155" s="763"/>
      <c r="O155" s="763"/>
      <c r="P155" s="377"/>
      <c r="Q155" s="378"/>
      <c r="R155" s="305"/>
    </row>
    <row r="156" spans="1:18" ht="17.25" customHeight="1">
      <c r="A156" s="294">
        <v>1</v>
      </c>
      <c r="B156" s="751" t="s">
        <v>177</v>
      </c>
      <c r="C156" s="752"/>
      <c r="D156" s="753"/>
      <c r="E156" s="798"/>
      <c r="F156" s="799"/>
      <c r="G156" s="799"/>
      <c r="H156" s="799"/>
      <c r="I156" s="799"/>
      <c r="J156" s="799"/>
      <c r="K156" s="799"/>
      <c r="L156" s="799"/>
      <c r="M156" s="799"/>
      <c r="N156" s="799"/>
      <c r="O156" s="799"/>
      <c r="P156" s="799"/>
      <c r="Q156" s="800"/>
      <c r="R156" s="305" t="s">
        <v>328</v>
      </c>
    </row>
    <row r="157" spans="1:18" ht="17.25" customHeight="1">
      <c r="A157" s="294">
        <v>2</v>
      </c>
      <c r="B157" s="754"/>
      <c r="C157" s="755"/>
      <c r="D157" s="756"/>
      <c r="E157" s="704"/>
      <c r="F157" s="769"/>
      <c r="G157" s="769"/>
      <c r="H157" s="769"/>
      <c r="I157" s="769"/>
      <c r="J157" s="769"/>
      <c r="K157" s="769"/>
      <c r="L157" s="769"/>
      <c r="M157" s="769"/>
      <c r="N157" s="769"/>
      <c r="O157" s="769"/>
      <c r="P157" s="769"/>
      <c r="Q157" s="770"/>
      <c r="R157" s="305" t="s">
        <v>179</v>
      </c>
    </row>
    <row r="158" spans="1:18" ht="17.25" customHeight="1">
      <c r="A158" s="294">
        <v>3</v>
      </c>
      <c r="B158" s="754"/>
      <c r="C158" s="755"/>
      <c r="D158" s="756"/>
      <c r="E158" s="704"/>
      <c r="F158" s="769"/>
      <c r="G158" s="769"/>
      <c r="H158" s="769"/>
      <c r="I158" s="769"/>
      <c r="J158" s="769"/>
      <c r="K158" s="769"/>
      <c r="L158" s="769"/>
      <c r="M158" s="769"/>
      <c r="N158" s="769"/>
      <c r="O158" s="769"/>
      <c r="P158" s="769"/>
      <c r="Q158" s="770"/>
      <c r="R158" s="474"/>
    </row>
    <row r="159" spans="1:18" ht="17.25" customHeight="1">
      <c r="A159" s="294">
        <v>4</v>
      </c>
      <c r="B159" s="754"/>
      <c r="C159" s="755"/>
      <c r="D159" s="756"/>
      <c r="E159" s="704"/>
      <c r="F159" s="769"/>
      <c r="G159" s="769"/>
      <c r="H159" s="769"/>
      <c r="I159" s="769"/>
      <c r="J159" s="769"/>
      <c r="K159" s="769"/>
      <c r="L159" s="769"/>
      <c r="M159" s="769"/>
      <c r="N159" s="769"/>
      <c r="O159" s="769"/>
      <c r="P159" s="769"/>
      <c r="Q159" s="770"/>
      <c r="R159" s="474"/>
    </row>
    <row r="160" spans="1:18" ht="31.2" customHeight="1" thickBot="1">
      <c r="A160" s="448"/>
      <c r="B160" s="757"/>
      <c r="C160" s="758"/>
      <c r="D160" s="759"/>
      <c r="E160" s="717" t="s">
        <v>356</v>
      </c>
      <c r="F160" s="718"/>
      <c r="G160" s="719"/>
      <c r="H160" s="724"/>
      <c r="I160" s="725"/>
      <c r="J160" s="725"/>
      <c r="K160" s="725"/>
      <c r="L160" s="725"/>
      <c r="M160" s="725"/>
      <c r="N160" s="725"/>
      <c r="O160" s="725"/>
      <c r="P160" s="725"/>
      <c r="Q160" s="726"/>
      <c r="R160" s="471" t="s">
        <v>419</v>
      </c>
    </row>
    <row r="161" spans="2:18" ht="16.8" thickTop="1">
      <c r="C161" s="459"/>
      <c r="R161" s="471"/>
    </row>
    <row r="162" spans="2:18" ht="18.75" hidden="1" customHeight="1">
      <c r="B162" s="297" t="s">
        <v>50</v>
      </c>
      <c r="R162" s="471"/>
    </row>
    <row r="163" spans="2:18" ht="18.75" hidden="1" customHeight="1">
      <c r="E163" s="304" t="s">
        <v>42</v>
      </c>
      <c r="F163" s="304"/>
      <c r="G163" s="304"/>
      <c r="H163" s="304"/>
      <c r="R163" s="471"/>
    </row>
    <row r="164" spans="2:18" ht="18.75" hidden="1" customHeight="1">
      <c r="E164" s="296" t="s">
        <v>51</v>
      </c>
      <c r="R164" s="471"/>
    </row>
    <row r="165" spans="2:18" ht="18.75" hidden="1" customHeight="1">
      <c r="E165" s="296" t="s">
        <v>52</v>
      </c>
      <c r="R165" s="471"/>
    </row>
    <row r="166" spans="2:18" ht="18.75" hidden="1" customHeight="1">
      <c r="E166" s="296" t="s">
        <v>53</v>
      </c>
      <c r="R166" s="471"/>
    </row>
    <row r="167" spans="2:18" ht="18.75" hidden="1" customHeight="1">
      <c r="E167" s="296" t="s">
        <v>54</v>
      </c>
      <c r="R167" s="471"/>
    </row>
    <row r="168" spans="2:18" ht="18.75" hidden="1" customHeight="1">
      <c r="E168" s="296" t="s">
        <v>55</v>
      </c>
      <c r="R168" s="471"/>
    </row>
    <row r="169" spans="2:18" ht="18.75" hidden="1" customHeight="1">
      <c r="R169" s="471"/>
    </row>
    <row r="170" spans="2:18" ht="18.75" hidden="1" customHeight="1">
      <c r="E170" s="296" t="s">
        <v>56</v>
      </c>
      <c r="R170" s="471"/>
    </row>
    <row r="171" spans="2:18" ht="18.75" hidden="1" customHeight="1">
      <c r="E171" s="296" t="s">
        <v>57</v>
      </c>
      <c r="R171" s="471"/>
    </row>
    <row r="172" spans="2:18" ht="18.75" hidden="1" customHeight="1">
      <c r="E172" s="296" t="s">
        <v>58</v>
      </c>
      <c r="R172" s="471"/>
    </row>
    <row r="173" spans="2:18" ht="18.75" hidden="1" customHeight="1">
      <c r="E173" s="296" t="s">
        <v>59</v>
      </c>
      <c r="R173" s="471"/>
    </row>
    <row r="174" spans="2:18" ht="18.75" hidden="1" customHeight="1">
      <c r="R174" s="471"/>
    </row>
    <row r="175" spans="2:18" ht="18.75" hidden="1" customHeight="1">
      <c r="E175" s="296" t="s">
        <v>56</v>
      </c>
      <c r="R175" s="471"/>
    </row>
    <row r="176" spans="2:18" ht="18.75" hidden="1" customHeight="1">
      <c r="E176" s="296" t="s">
        <v>57</v>
      </c>
      <c r="R176" s="471"/>
    </row>
    <row r="177" spans="5:18" ht="18.75" hidden="1" customHeight="1">
      <c r="E177" s="296" t="s">
        <v>60</v>
      </c>
      <c r="R177" s="471"/>
    </row>
    <row r="178" spans="5:18" ht="18.75" hidden="1" customHeight="1">
      <c r="E178" s="296" t="s">
        <v>59</v>
      </c>
      <c r="R178" s="471"/>
    </row>
    <row r="179" spans="5:18">
      <c r="R179" s="471"/>
    </row>
    <row r="180" spans="5:18">
      <c r="I180" s="450"/>
      <c r="J180" s="450"/>
    </row>
  </sheetData>
  <mergeCells count="91">
    <mergeCell ref="B3:D3"/>
    <mergeCell ref="C4:Q4"/>
    <mergeCell ref="C5:C16"/>
    <mergeCell ref="D5:Q16"/>
    <mergeCell ref="C85:Q85"/>
    <mergeCell ref="C17:C28"/>
    <mergeCell ref="E3:J3"/>
    <mergeCell ref="R140:R146"/>
    <mergeCell ref="P1:Q1"/>
    <mergeCell ref="L3:Q3"/>
    <mergeCell ref="O29:Q29"/>
    <mergeCell ref="P30:Q30"/>
    <mergeCell ref="N29:N30"/>
    <mergeCell ref="P45:Q45"/>
    <mergeCell ref="P33:Q33"/>
    <mergeCell ref="P34:Q34"/>
    <mergeCell ref="P35:Q35"/>
    <mergeCell ref="P36:Q36"/>
    <mergeCell ref="P37:Q37"/>
    <mergeCell ref="P38:Q38"/>
    <mergeCell ref="P39:Q39"/>
    <mergeCell ref="P40:Q40"/>
    <mergeCell ref="P41:Q41"/>
    <mergeCell ref="E156:Q159"/>
    <mergeCell ref="C108:Q114"/>
    <mergeCell ref="C96:Q96"/>
    <mergeCell ref="C97:Q106"/>
    <mergeCell ref="C123:Q123"/>
    <mergeCell ref="C124:Q130"/>
    <mergeCell ref="F154:I154"/>
    <mergeCell ref="K154:L154"/>
    <mergeCell ref="M154:O154"/>
    <mergeCell ref="C139:Q139"/>
    <mergeCell ref="C140:Q146"/>
    <mergeCell ref="M148:O148"/>
    <mergeCell ref="F153:I153"/>
    <mergeCell ref="K153:L153"/>
    <mergeCell ref="C116:Q122"/>
    <mergeCell ref="C131:Q131"/>
    <mergeCell ref="R5:R16"/>
    <mergeCell ref="R17:R28"/>
    <mergeCell ref="R48:R84"/>
    <mergeCell ref="R31:R46"/>
    <mergeCell ref="C46:K46"/>
    <mergeCell ref="C29:L29"/>
    <mergeCell ref="M29:M30"/>
    <mergeCell ref="C47:C84"/>
    <mergeCell ref="P31:Q31"/>
    <mergeCell ref="P32:Q32"/>
    <mergeCell ref="D17:Q28"/>
    <mergeCell ref="H47:K47"/>
    <mergeCell ref="M47:P47"/>
    <mergeCell ref="F155:I155"/>
    <mergeCell ref="K155:L155"/>
    <mergeCell ref="M155:O155"/>
    <mergeCell ref="F150:I150"/>
    <mergeCell ref="B4:B84"/>
    <mergeCell ref="M149:O149"/>
    <mergeCell ref="D48:Q83"/>
    <mergeCell ref="D84:Q84"/>
    <mergeCell ref="M153:O153"/>
    <mergeCell ref="F152:I152"/>
    <mergeCell ref="M152:O152"/>
    <mergeCell ref="F149:I149"/>
    <mergeCell ref="J151:L151"/>
    <mergeCell ref="P42:Q42"/>
    <mergeCell ref="P43:Q43"/>
    <mergeCell ref="P44:Q44"/>
    <mergeCell ref="E160:G160"/>
    <mergeCell ref="E47:G47"/>
    <mergeCell ref="R132:R137"/>
    <mergeCell ref="H160:Q160"/>
    <mergeCell ref="R86:R95"/>
    <mergeCell ref="M150:O150"/>
    <mergeCell ref="F151:I151"/>
    <mergeCell ref="M151:O151"/>
    <mergeCell ref="C115:Q115"/>
    <mergeCell ref="R97:R106"/>
    <mergeCell ref="B147:D155"/>
    <mergeCell ref="F147:I147"/>
    <mergeCell ref="M147:O147"/>
    <mergeCell ref="F148:I148"/>
    <mergeCell ref="J147:L147"/>
    <mergeCell ref="B156:D160"/>
    <mergeCell ref="J148:L148"/>
    <mergeCell ref="J149:L149"/>
    <mergeCell ref="J150:L150"/>
    <mergeCell ref="C86:Q95"/>
    <mergeCell ref="J152:L152"/>
    <mergeCell ref="C132:Q138"/>
    <mergeCell ref="C107:Q107"/>
  </mergeCells>
  <phoneticPr fontId="8"/>
  <conditionalFormatting sqref="L47:P47">
    <cfRule type="expression" dxfId="48" priority="12">
      <formula>"NOT($K$52＝"""")"</formula>
    </cfRule>
    <cfRule type="expression" dxfId="47" priority="13">
      <formula>$M$47=""</formula>
    </cfRule>
  </conditionalFormatting>
  <conditionalFormatting sqref="Q47">
    <cfRule type="expression" priority="10">
      <formula>"NOT($K$52＝"""")"</formula>
    </cfRule>
    <cfRule type="expression" dxfId="46" priority="11">
      <formula>$M$47=""</formula>
    </cfRule>
  </conditionalFormatting>
  <dataValidations count="20">
    <dataValidation imeMode="hiragana" operator="lessThanOrEqual" allowBlank="1" showInputMessage="1" showErrorMessage="1" errorTitle="字数超過" error="200字・4行以下で入力してください。" sqref="C131:Q131 C123:Q123 C107:Q107 C115:Q115" xr:uid="{A849D701-ACCB-4F39-A25E-F31E7A6CB1B9}"/>
    <dataValidation type="list" allowBlank="1" showInputMessage="1" showErrorMessage="1" sqref="Q148:Q155" xr:uid="{8967CBE8-85F6-460E-98D8-B5D7FE10BC53}">
      <formula1>"主催,依頼"</formula1>
    </dataValidation>
    <dataValidation type="list" allowBlank="1" showInputMessage="1" showErrorMessage="1" sqref="E148:E155" xr:uid="{7466AC66-FE8B-4BCD-B65F-5C9591AA1F77}">
      <formula1>"国内,海外"</formula1>
    </dataValidation>
    <dataValidation type="whole" imeMode="off" allowBlank="1" showInputMessage="1" showErrorMessage="1" errorTitle="半角数字のみでご入力ください" prompt="数字のみ入力してください。" sqref="M31:M45" xr:uid="{74BCA48D-EED8-4A9C-889C-11F8E35ED020}">
      <formula1>0</formula1>
      <formula2>9999999</formula2>
    </dataValidation>
    <dataValidation operator="lessThanOrEqual" allowBlank="1" showInputMessage="1" showErrorMessage="1" errorTitle="字数超過" error="200字・4行以下で入力してください。" sqref="C107 C123 C96 C115 C131" xr:uid="{F4351E33-AEB4-4DDF-AD59-389310CDA855}"/>
    <dataValidation allowBlank="1" showInputMessage="1" showErrorMessage="1" prompt="該当のものがない場合に記入" sqref="M47:P47" xr:uid="{7477548D-53D7-4AED-90D0-3EBF2B93116E}"/>
    <dataValidation type="textLength" operator="lessThanOrEqual" allowBlank="1" showInputMessage="1" showErrorMessage="1" errorTitle="字数超過" error="300字・6行以内でご記入ください。" sqref="C17:C25 C5 E147" xr:uid="{EAA6F51F-DF49-435D-BD66-2D23ACBB6C9E}">
      <formula1>300</formula1>
    </dataValidation>
    <dataValidation operator="lessThanOrEqual" allowBlank="1" showInputMessage="1" showErrorMessage="1" errorTitle="字数超過" error="2,000字・30行以下で入力してください。" sqref="D84" xr:uid="{F59B027D-BFEE-470B-8449-9F1102E9745A}"/>
    <dataValidation imeMode="hiragana" allowBlank="1" showInputMessage="1" showErrorMessage="1" sqref="N31:N45 P31:Q45" xr:uid="{D7ECBC8C-E1BF-49A0-94F5-9FCB417870DD}"/>
    <dataValidation type="list" allowBlank="1" showInputMessage="1" showErrorMessage="1" sqref="O31:O45" xr:uid="{0D88E78B-06D2-4758-8B18-34BC7509F2AD}">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off" allowBlank="1" showInputMessage="1" showErrorMessage="1" sqref="K31:L45 C31:E45" xr:uid="{4EC78DD8-9277-4F2E-8111-4124BDDB4B80}"/>
    <dataValidation type="textLength" imeMode="hiragana" operator="lessThanOrEqual" allowBlank="1" showInputMessage="1" showErrorMessage="1" error="700字以内でご入力ください。" sqref="D5:Q28" xr:uid="{0FC03300-72A9-4361-B180-5BFFCC732560}">
      <formula1>720</formula1>
    </dataValidation>
    <dataValidation type="textLength" operator="lessThanOrEqual" allowBlank="1" showInputMessage="1" showErrorMessage="1" errorTitle="字数超過" error="2000字以内でご入力ください。" sqref="D48:Q83" xr:uid="{512E082D-BE44-40F5-A50C-F791BE4B8EF6}">
      <formula1>2000</formula1>
    </dataValidation>
    <dataValidation type="textLength" imeMode="hiragana" operator="lessThanOrEqual" allowBlank="1" showInputMessage="1" showErrorMessage="1" errorTitle="字数超過" error="枠内に収まる字数でご入力ください。" sqref="E156:Q159" xr:uid="{E16A7627-B8E1-4D4B-8425-AB3397889692}">
      <formula1>220</formula1>
    </dataValidation>
    <dataValidation type="textLength" imeMode="hiragana" operator="lessThanOrEqual" allowBlank="1" showInputMessage="1" showErrorMessage="1" errorTitle="字数超過" error="600字以内でご入力ください。" sqref="C86:Q95 C97:Q106" xr:uid="{89592B8B-3168-497F-80F3-9FD3BE8297A6}">
      <formula1>620</formula1>
    </dataValidation>
    <dataValidation type="custom" imeMode="hiragana" operator="lessThanOrEqual" allowBlank="1" showInputMessage="1" showErrorMessage="1" errorTitle="字数超過" error="枠内に収まる字数でご入力ください。_x000a_" sqref="C116:Q122 C108:Q114 C124:Q130" xr:uid="{52E12291-12EF-47DB-B795-77B6FA7ABDA0}">
      <formula1>434</formula1>
    </dataValidation>
    <dataValidation imeMode="hiragana" operator="lessThanOrEqual" allowBlank="1" showInputMessage="1" showErrorMessage="1" errorTitle="字数超過" sqref="C139" xr:uid="{74ABC259-6CD9-4BA3-99C9-52140ED72EED}"/>
    <dataValidation type="date" imeMode="off" allowBlank="1" showInputMessage="1" showErrorMessage="1" error="2026/4/1～2027/3/31で記載してください。" sqref="F31:F45 I31:I45" xr:uid="{751517F3-55E7-4E9F-9A11-47587F7BE217}">
      <formula1>46113</formula1>
      <formula2>46477</formula2>
    </dataValidation>
    <dataValidation type="custom" imeMode="hiragana" operator="lessThanOrEqual" allowBlank="1" showInputMessage="1" showErrorMessage="1" errorTitle="字数超過" error="枠内に収まる字数でご入力ください。" sqref="C132:Q138 C140:Q146" xr:uid="{9F6C41A7-8948-4AD9-BA5D-264C98295CE6}">
      <formula1>434</formula1>
    </dataValidation>
    <dataValidation type="date" imeMode="off" allowBlank="1" showInputMessage="1" error="2025/4/1～2026/3/31で記載してください。" sqref="G31:G45 J31:J45" xr:uid="{7D65D865-D9B2-4532-8541-708A52A89843}">
      <formula1>45748</formula1>
      <formula2>46112</formula2>
    </dataValidation>
  </dataValidations>
  <printOptions horizontalCentered="1"/>
  <pageMargins left="0.59055118110236227" right="0.59055118110236227" top="0.59055118110236227" bottom="0.59055118110236227" header="0.31496062992125984" footer="0.31496062992125984"/>
  <pageSetup paperSize="9" scale="49" fitToHeight="0" orientation="portrait" r:id="rId1"/>
  <headerFooter>
    <oddFooter>&amp;R整理番号：（事務局記入欄）</oddFooter>
  </headerFooter>
  <rowBreaks count="1" manualBreakCount="1">
    <brk id="84" min="1" max="16"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9694621A-DB5B-4819-9A0E-5989802E298F}">
            <xm:f>総表!$C$12="伝統芸能"</xm:f>
            <x14:dxf>
              <font>
                <color theme="2"/>
              </font>
              <fill>
                <patternFill>
                  <bgColor rgb="FFEAEAEA"/>
                </patternFill>
              </fill>
              <border>
                <left/>
              </border>
            </x14:dxf>
          </x14:cfRule>
          <x14:cfRule type="expression" priority="2" id="{1C82B137-47FB-4D3E-B55B-DE9A58F6844A}">
            <xm:f>総表!$C$12="大衆芸能"</xm:f>
            <x14:dxf>
              <font>
                <color theme="2"/>
              </font>
              <fill>
                <patternFill>
                  <bgColor rgb="FFEAEAEA"/>
                </patternFill>
              </fill>
              <border>
                <left/>
              </border>
            </x14:dxf>
          </x14:cfRule>
          <xm:sqref>D47:E47 H47 L47:M47 Q47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6E0976A-DFFB-4579-A4B7-694763A6C6BE}">
          <x14:formula1>
            <xm:f>INDIRECT(総表!$C$12&amp;"_作品内容")</xm:f>
          </x14:formula1>
          <xm:sqref>K47 H47:I47 E47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A4035-AA38-48AA-ABDE-28CADB2E9C1B}">
  <sheetPr>
    <pageSetUpPr fitToPage="1"/>
  </sheetPr>
  <dimension ref="A1:Z96"/>
  <sheetViews>
    <sheetView view="pageBreakPreview" zoomScale="70" zoomScaleNormal="100" zoomScaleSheetLayoutView="70" workbookViewId="0"/>
  </sheetViews>
  <sheetFormatPr defaultColWidth="8.59765625" defaultRowHeight="18" customHeight="1"/>
  <cols>
    <col min="1" max="1" width="14.59765625" style="293" customWidth="1"/>
    <col min="2" max="2" width="8.59765625" style="293" customWidth="1"/>
    <col min="3" max="3" width="8.59765625" style="293"/>
    <col min="4" max="4" width="8.69921875" style="293" customWidth="1"/>
    <col min="5" max="9" width="8.59765625" style="293"/>
    <col min="10" max="10" width="14.59765625" style="293" customWidth="1"/>
    <col min="11" max="12" width="8.59765625" style="293" customWidth="1"/>
    <col min="13" max="18" width="8.59765625" style="293"/>
    <col min="19" max="20" width="9.19921875" style="293" customWidth="1"/>
    <col min="21" max="16384" width="8.59765625" style="293"/>
  </cols>
  <sheetData>
    <row r="1" spans="1:26" ht="29.25" customHeight="1" thickTop="1" thickBot="1">
      <c r="A1" s="343" t="s">
        <v>159</v>
      </c>
      <c r="B1" s="339"/>
      <c r="C1" s="341" t="s">
        <v>164</v>
      </c>
      <c r="D1" s="339"/>
      <c r="E1" s="339"/>
      <c r="F1" s="339"/>
      <c r="G1" s="339"/>
      <c r="H1" s="335"/>
      <c r="I1" s="337"/>
      <c r="J1" s="334"/>
      <c r="K1" s="334"/>
      <c r="L1" s="334"/>
      <c r="M1" s="338"/>
      <c r="N1" s="334"/>
      <c r="O1" s="334"/>
      <c r="P1" s="334"/>
      <c r="Q1" s="334"/>
      <c r="R1" s="334"/>
      <c r="S1" s="842" t="s">
        <v>178</v>
      </c>
      <c r="T1" s="843"/>
      <c r="U1" s="333"/>
    </row>
    <row r="2" spans="1:26" ht="35.25" customHeight="1" thickBot="1">
      <c r="A2" s="342" t="s">
        <v>61</v>
      </c>
      <c r="B2" s="844" t="str">
        <f>IF(ISBLANK(総表!C14),"",総表!C14)</f>
        <v/>
      </c>
      <c r="C2" s="845"/>
      <c r="D2" s="845"/>
      <c r="E2" s="845"/>
      <c r="F2" s="845"/>
      <c r="G2" s="845"/>
      <c r="H2" s="845"/>
      <c r="I2" s="847"/>
      <c r="J2" s="340" t="s">
        <v>62</v>
      </c>
      <c r="K2" s="844" t="str">
        <f>IF(ISBLANK(総表!C28),"",総表!C28)</f>
        <v/>
      </c>
      <c r="L2" s="845"/>
      <c r="M2" s="845"/>
      <c r="N2" s="845"/>
      <c r="O2" s="845"/>
      <c r="P2" s="845"/>
      <c r="Q2" s="845"/>
      <c r="R2" s="845"/>
      <c r="S2" s="845"/>
      <c r="T2" s="846"/>
    </row>
    <row r="3" spans="1:26" ht="18" customHeight="1">
      <c r="A3" s="418"/>
      <c r="B3" s="419"/>
      <c r="C3" s="419"/>
      <c r="D3" s="419"/>
      <c r="E3" s="419"/>
      <c r="F3" s="419"/>
      <c r="G3" s="419"/>
      <c r="H3" s="419"/>
      <c r="I3" s="419"/>
      <c r="J3" s="419"/>
      <c r="K3" s="419"/>
      <c r="L3" s="419"/>
      <c r="M3" s="419"/>
      <c r="N3" s="419"/>
      <c r="O3" s="419"/>
      <c r="P3" s="419"/>
      <c r="Q3" s="419"/>
      <c r="R3" s="419"/>
      <c r="S3" s="419"/>
      <c r="T3" s="420"/>
      <c r="U3" s="848" t="s">
        <v>337</v>
      </c>
      <c r="V3" s="849"/>
      <c r="W3" s="849"/>
      <c r="X3" s="849"/>
      <c r="Y3" s="849"/>
      <c r="Z3" s="849"/>
    </row>
    <row r="4" spans="1:26" ht="18" customHeight="1">
      <c r="A4" s="421"/>
      <c r="B4" s="422"/>
      <c r="C4" s="422"/>
      <c r="D4" s="422"/>
      <c r="E4" s="422"/>
      <c r="F4" s="422"/>
      <c r="G4" s="422"/>
      <c r="H4" s="422"/>
      <c r="I4" s="422"/>
      <c r="J4" s="422"/>
      <c r="K4" s="422"/>
      <c r="L4" s="422"/>
      <c r="M4" s="422"/>
      <c r="N4" s="422"/>
      <c r="O4" s="422"/>
      <c r="P4" s="422"/>
      <c r="Q4" s="422"/>
      <c r="R4" s="422"/>
      <c r="S4" s="422"/>
      <c r="T4" s="423"/>
      <c r="U4" s="848"/>
      <c r="V4" s="849"/>
      <c r="W4" s="849"/>
      <c r="X4" s="849"/>
      <c r="Y4" s="849"/>
      <c r="Z4" s="849"/>
    </row>
    <row r="5" spans="1:26" ht="18" customHeight="1">
      <c r="A5" s="421"/>
      <c r="B5" s="422"/>
      <c r="C5" s="422"/>
      <c r="D5" s="422"/>
      <c r="E5" s="422"/>
      <c r="F5" s="422"/>
      <c r="G5" s="422"/>
      <c r="H5" s="422"/>
      <c r="I5" s="422"/>
      <c r="J5" s="422"/>
      <c r="K5" s="422"/>
      <c r="L5" s="422"/>
      <c r="M5" s="422"/>
      <c r="N5" s="422"/>
      <c r="O5" s="422"/>
      <c r="P5" s="422"/>
      <c r="Q5" s="422"/>
      <c r="R5" s="422"/>
      <c r="S5" s="422"/>
      <c r="T5" s="423"/>
      <c r="U5" s="848"/>
      <c r="V5" s="849"/>
      <c r="W5" s="849"/>
      <c r="X5" s="849"/>
      <c r="Y5" s="849"/>
      <c r="Z5" s="849"/>
    </row>
    <row r="6" spans="1:26" ht="18" customHeight="1">
      <c r="A6" s="421"/>
      <c r="B6" s="422"/>
      <c r="C6" s="422"/>
      <c r="D6" s="422"/>
      <c r="E6" s="422"/>
      <c r="F6" s="422"/>
      <c r="G6" s="422"/>
      <c r="H6" s="422"/>
      <c r="I6" s="422"/>
      <c r="J6" s="422"/>
      <c r="K6" s="422"/>
      <c r="L6" s="422"/>
      <c r="M6" s="422"/>
      <c r="N6" s="422"/>
      <c r="O6" s="422"/>
      <c r="P6" s="422"/>
      <c r="Q6" s="422"/>
      <c r="R6" s="422"/>
      <c r="S6" s="422"/>
      <c r="T6" s="423"/>
      <c r="U6" s="848"/>
      <c r="V6" s="849"/>
      <c r="W6" s="849"/>
      <c r="X6" s="849"/>
      <c r="Y6" s="849"/>
      <c r="Z6" s="849"/>
    </row>
    <row r="7" spans="1:26" ht="18" customHeight="1">
      <c r="A7" s="421"/>
      <c r="B7" s="422"/>
      <c r="C7" s="422"/>
      <c r="D7" s="422"/>
      <c r="E7" s="422"/>
      <c r="F7" s="422"/>
      <c r="G7" s="422"/>
      <c r="H7" s="422"/>
      <c r="I7" s="422"/>
      <c r="J7" s="422"/>
      <c r="K7" s="422"/>
      <c r="L7" s="422"/>
      <c r="M7" s="422"/>
      <c r="N7" s="422"/>
      <c r="O7" s="422"/>
      <c r="P7" s="422"/>
      <c r="Q7" s="422"/>
      <c r="R7" s="422"/>
      <c r="S7" s="422"/>
      <c r="T7" s="423"/>
      <c r="U7" s="848"/>
      <c r="V7" s="849"/>
      <c r="W7" s="849"/>
      <c r="X7" s="849"/>
      <c r="Y7" s="849"/>
      <c r="Z7" s="849"/>
    </row>
    <row r="8" spans="1:26" ht="18" customHeight="1">
      <c r="A8" s="421"/>
      <c r="B8" s="422"/>
      <c r="C8" s="422"/>
      <c r="D8" s="422"/>
      <c r="E8" s="422"/>
      <c r="F8" s="422"/>
      <c r="G8" s="422"/>
      <c r="H8" s="422"/>
      <c r="I8" s="422"/>
      <c r="J8" s="422"/>
      <c r="K8" s="422"/>
      <c r="L8" s="422"/>
      <c r="M8" s="422"/>
      <c r="N8" s="422"/>
      <c r="O8" s="422"/>
      <c r="P8" s="422"/>
      <c r="Q8" s="422"/>
      <c r="R8" s="422"/>
      <c r="S8" s="422"/>
      <c r="T8" s="423"/>
      <c r="U8" s="848"/>
      <c r="V8" s="849"/>
      <c r="W8" s="849"/>
      <c r="X8" s="849"/>
      <c r="Y8" s="849"/>
      <c r="Z8" s="849"/>
    </row>
    <row r="9" spans="1:26" ht="18" customHeight="1">
      <c r="A9" s="421"/>
      <c r="B9" s="422"/>
      <c r="C9" s="422"/>
      <c r="D9" s="422"/>
      <c r="E9" s="422"/>
      <c r="F9" s="422"/>
      <c r="G9" s="422"/>
      <c r="H9" s="422"/>
      <c r="I9" s="422"/>
      <c r="J9" s="422"/>
      <c r="K9" s="422"/>
      <c r="L9" s="422"/>
      <c r="M9" s="422"/>
      <c r="N9" s="422"/>
      <c r="O9" s="422"/>
      <c r="P9" s="422"/>
      <c r="Q9" s="422"/>
      <c r="R9" s="422"/>
      <c r="S9" s="422"/>
      <c r="T9" s="423"/>
    </row>
    <row r="10" spans="1:26" ht="18" customHeight="1">
      <c r="A10" s="421"/>
      <c r="B10" s="422"/>
      <c r="C10" s="422"/>
      <c r="D10" s="422"/>
      <c r="E10" s="422"/>
      <c r="F10" s="422"/>
      <c r="G10" s="422"/>
      <c r="H10" s="422"/>
      <c r="I10" s="422"/>
      <c r="J10" s="422"/>
      <c r="K10" s="422"/>
      <c r="L10" s="422"/>
      <c r="M10" s="422"/>
      <c r="N10" s="422"/>
      <c r="O10" s="422"/>
      <c r="P10" s="422"/>
      <c r="Q10" s="422"/>
      <c r="R10" s="422"/>
      <c r="S10" s="422"/>
      <c r="T10" s="423"/>
    </row>
    <row r="11" spans="1:26" ht="18" customHeight="1">
      <c r="A11" s="421"/>
      <c r="B11" s="422"/>
      <c r="C11" s="422"/>
      <c r="D11" s="422"/>
      <c r="E11" s="422"/>
      <c r="F11" s="422"/>
      <c r="G11" s="422"/>
      <c r="H11" s="422"/>
      <c r="I11" s="422"/>
      <c r="J11" s="422"/>
      <c r="K11" s="422"/>
      <c r="L11" s="422"/>
      <c r="M11" s="422"/>
      <c r="N11" s="422"/>
      <c r="O11" s="422"/>
      <c r="P11" s="422"/>
      <c r="Q11" s="422"/>
      <c r="R11" s="422"/>
      <c r="S11" s="422"/>
      <c r="T11" s="423"/>
    </row>
    <row r="12" spans="1:26" ht="18" customHeight="1">
      <c r="A12" s="421"/>
      <c r="B12" s="422"/>
      <c r="C12" s="422"/>
      <c r="D12" s="422"/>
      <c r="E12" s="422"/>
      <c r="F12" s="422"/>
      <c r="G12" s="422"/>
      <c r="H12" s="422"/>
      <c r="I12" s="422"/>
      <c r="J12" s="422"/>
      <c r="K12" s="422"/>
      <c r="L12" s="422"/>
      <c r="M12" s="422"/>
      <c r="N12" s="422"/>
      <c r="O12" s="422"/>
      <c r="P12" s="422"/>
      <c r="Q12" s="422"/>
      <c r="R12" s="422"/>
      <c r="S12" s="422"/>
      <c r="T12" s="423"/>
    </row>
    <row r="13" spans="1:26" ht="18" customHeight="1">
      <c r="A13" s="421"/>
      <c r="B13" s="422"/>
      <c r="C13" s="422"/>
      <c r="D13" s="422"/>
      <c r="E13" s="422"/>
      <c r="F13" s="422"/>
      <c r="G13" s="422"/>
      <c r="H13" s="422"/>
      <c r="I13" s="422"/>
      <c r="J13" s="422"/>
      <c r="K13" s="422"/>
      <c r="L13" s="422"/>
      <c r="M13" s="422"/>
      <c r="N13" s="422"/>
      <c r="O13" s="422"/>
      <c r="P13" s="422"/>
      <c r="Q13" s="422"/>
      <c r="R13" s="422"/>
      <c r="S13" s="422"/>
      <c r="T13" s="423"/>
    </row>
    <row r="14" spans="1:26" ht="18" customHeight="1">
      <c r="A14" s="421"/>
      <c r="B14" s="422"/>
      <c r="C14" s="422"/>
      <c r="D14" s="422"/>
      <c r="E14" s="422"/>
      <c r="F14" s="422"/>
      <c r="G14" s="422"/>
      <c r="H14" s="422"/>
      <c r="I14" s="422"/>
      <c r="J14" s="422"/>
      <c r="K14" s="422"/>
      <c r="L14" s="422"/>
      <c r="M14" s="422"/>
      <c r="N14" s="422"/>
      <c r="O14" s="422"/>
      <c r="P14" s="422"/>
      <c r="Q14" s="422"/>
      <c r="R14" s="422"/>
      <c r="S14" s="422"/>
      <c r="T14" s="423"/>
    </row>
    <row r="15" spans="1:26" ht="18" customHeight="1">
      <c r="A15" s="421"/>
      <c r="B15" s="422"/>
      <c r="C15" s="422"/>
      <c r="D15" s="422"/>
      <c r="E15" s="422"/>
      <c r="F15" s="422"/>
      <c r="G15" s="422"/>
      <c r="H15" s="422"/>
      <c r="I15" s="422"/>
      <c r="J15" s="422"/>
      <c r="K15" s="422"/>
      <c r="L15" s="422"/>
      <c r="M15" s="422"/>
      <c r="N15" s="422"/>
      <c r="O15" s="422"/>
      <c r="P15" s="422"/>
      <c r="Q15" s="422"/>
      <c r="R15" s="422"/>
      <c r="S15" s="422"/>
      <c r="T15" s="423"/>
    </row>
    <row r="16" spans="1:26" ht="18" customHeight="1">
      <c r="A16" s="421"/>
      <c r="B16" s="422"/>
      <c r="C16" s="422"/>
      <c r="D16" s="422"/>
      <c r="E16" s="422"/>
      <c r="F16" s="422"/>
      <c r="G16" s="422"/>
      <c r="H16" s="422"/>
      <c r="I16" s="422"/>
      <c r="J16" s="422"/>
      <c r="K16" s="422"/>
      <c r="L16" s="422"/>
      <c r="M16" s="422"/>
      <c r="N16" s="422"/>
      <c r="O16" s="422"/>
      <c r="P16" s="422"/>
      <c r="Q16" s="422"/>
      <c r="R16" s="422"/>
      <c r="S16" s="422"/>
      <c r="T16" s="423"/>
    </row>
    <row r="17" spans="1:20" ht="18" customHeight="1">
      <c r="A17" s="421"/>
      <c r="B17" s="422"/>
      <c r="C17" s="422"/>
      <c r="D17" s="422"/>
      <c r="E17" s="422"/>
      <c r="F17" s="422"/>
      <c r="G17" s="422"/>
      <c r="H17" s="422"/>
      <c r="I17" s="422"/>
      <c r="J17" s="422"/>
      <c r="K17" s="422"/>
      <c r="L17" s="422"/>
      <c r="M17" s="422"/>
      <c r="N17" s="422"/>
      <c r="O17" s="422"/>
      <c r="P17" s="422"/>
      <c r="Q17" s="422"/>
      <c r="R17" s="422"/>
      <c r="S17" s="422"/>
      <c r="T17" s="423"/>
    </row>
    <row r="18" spans="1:20" ht="18" customHeight="1">
      <c r="A18" s="421"/>
      <c r="B18" s="422"/>
      <c r="C18" s="422"/>
      <c r="D18" s="422"/>
      <c r="E18" s="422"/>
      <c r="F18" s="422"/>
      <c r="G18" s="422"/>
      <c r="H18" s="422"/>
      <c r="I18" s="422"/>
      <c r="J18" s="422"/>
      <c r="K18" s="422"/>
      <c r="L18" s="422"/>
      <c r="M18" s="422"/>
      <c r="N18" s="422"/>
      <c r="O18" s="422"/>
      <c r="P18" s="422"/>
      <c r="Q18" s="422"/>
      <c r="R18" s="422"/>
      <c r="S18" s="422"/>
      <c r="T18" s="423"/>
    </row>
    <row r="19" spans="1:20" ht="18" customHeight="1">
      <c r="A19" s="421"/>
      <c r="B19" s="422"/>
      <c r="C19" s="422"/>
      <c r="D19" s="422"/>
      <c r="E19" s="422"/>
      <c r="F19" s="422"/>
      <c r="G19" s="422"/>
      <c r="H19" s="422"/>
      <c r="I19" s="422"/>
      <c r="J19" s="422"/>
      <c r="K19" s="422"/>
      <c r="L19" s="422"/>
      <c r="M19" s="422"/>
      <c r="N19" s="422"/>
      <c r="O19" s="422"/>
      <c r="P19" s="422"/>
      <c r="Q19" s="422"/>
      <c r="R19" s="422"/>
      <c r="S19" s="422"/>
      <c r="T19" s="423"/>
    </row>
    <row r="20" spans="1:20" ht="18" customHeight="1">
      <c r="A20" s="421"/>
      <c r="B20" s="422"/>
      <c r="C20" s="422"/>
      <c r="D20" s="422"/>
      <c r="E20" s="422"/>
      <c r="F20" s="422"/>
      <c r="G20" s="422"/>
      <c r="H20" s="422"/>
      <c r="I20" s="422"/>
      <c r="J20" s="422"/>
      <c r="K20" s="422"/>
      <c r="L20" s="422"/>
      <c r="M20" s="422"/>
      <c r="N20" s="422"/>
      <c r="O20" s="422"/>
      <c r="P20" s="422"/>
      <c r="Q20" s="422"/>
      <c r="R20" s="422"/>
      <c r="S20" s="422"/>
      <c r="T20" s="423"/>
    </row>
    <row r="21" spans="1:20" ht="18" customHeight="1">
      <c r="A21" s="421"/>
      <c r="B21" s="422"/>
      <c r="C21" s="422"/>
      <c r="D21" s="422"/>
      <c r="E21" s="422"/>
      <c r="F21" s="422"/>
      <c r="G21" s="422"/>
      <c r="H21" s="422"/>
      <c r="I21" s="422"/>
      <c r="J21" s="422"/>
      <c r="K21" s="422"/>
      <c r="L21" s="422"/>
      <c r="M21" s="422"/>
      <c r="N21" s="422"/>
      <c r="O21" s="422"/>
      <c r="P21" s="422"/>
      <c r="Q21" s="422"/>
      <c r="R21" s="422"/>
      <c r="S21" s="422"/>
      <c r="T21" s="423"/>
    </row>
    <row r="22" spans="1:20" ht="18" customHeight="1">
      <c r="A22" s="421"/>
      <c r="B22" s="422"/>
      <c r="C22" s="422"/>
      <c r="D22" s="422"/>
      <c r="E22" s="422"/>
      <c r="F22" s="422"/>
      <c r="G22" s="422"/>
      <c r="H22" s="422"/>
      <c r="I22" s="422"/>
      <c r="J22" s="422"/>
      <c r="K22" s="422"/>
      <c r="L22" s="422"/>
      <c r="M22" s="422"/>
      <c r="N22" s="422"/>
      <c r="O22" s="422"/>
      <c r="P22" s="422"/>
      <c r="Q22" s="422"/>
      <c r="R22" s="422"/>
      <c r="S22" s="422"/>
      <c r="T22" s="423"/>
    </row>
    <row r="23" spans="1:20" ht="18" customHeight="1">
      <c r="A23" s="421"/>
      <c r="B23" s="422"/>
      <c r="C23" s="422"/>
      <c r="D23" s="422"/>
      <c r="E23" s="422"/>
      <c r="F23" s="422"/>
      <c r="G23" s="422"/>
      <c r="H23" s="422"/>
      <c r="I23" s="422"/>
      <c r="J23" s="422"/>
      <c r="K23" s="422"/>
      <c r="L23" s="422"/>
      <c r="M23" s="422"/>
      <c r="N23" s="422"/>
      <c r="O23" s="422"/>
      <c r="P23" s="422"/>
      <c r="Q23" s="422"/>
      <c r="R23" s="422"/>
      <c r="S23" s="422"/>
      <c r="T23" s="423"/>
    </row>
    <row r="24" spans="1:20" ht="18" customHeight="1">
      <c r="A24" s="421"/>
      <c r="B24" s="422"/>
      <c r="C24" s="422"/>
      <c r="D24" s="422"/>
      <c r="E24" s="422"/>
      <c r="F24" s="422"/>
      <c r="G24" s="422"/>
      <c r="H24" s="422"/>
      <c r="I24" s="422"/>
      <c r="J24" s="422"/>
      <c r="K24" s="422"/>
      <c r="L24" s="422"/>
      <c r="M24" s="422"/>
      <c r="N24" s="422"/>
      <c r="O24" s="422"/>
      <c r="P24" s="422"/>
      <c r="Q24" s="422"/>
      <c r="R24" s="422"/>
      <c r="S24" s="422"/>
      <c r="T24" s="423"/>
    </row>
    <row r="25" spans="1:20" ht="18" customHeight="1">
      <c r="A25" s="421"/>
      <c r="B25" s="422"/>
      <c r="C25" s="422"/>
      <c r="D25" s="422"/>
      <c r="E25" s="422"/>
      <c r="F25" s="422"/>
      <c r="G25" s="422"/>
      <c r="H25" s="422"/>
      <c r="I25" s="422"/>
      <c r="J25" s="422"/>
      <c r="K25" s="422"/>
      <c r="L25" s="422"/>
      <c r="M25" s="422"/>
      <c r="N25" s="422"/>
      <c r="O25" s="422"/>
      <c r="P25" s="422"/>
      <c r="Q25" s="422"/>
      <c r="R25" s="422"/>
      <c r="S25" s="422"/>
      <c r="T25" s="423"/>
    </row>
    <row r="26" spans="1:20" ht="18" customHeight="1">
      <c r="A26" s="421"/>
      <c r="B26" s="422"/>
      <c r="C26" s="422"/>
      <c r="D26" s="422"/>
      <c r="E26" s="422"/>
      <c r="F26" s="422"/>
      <c r="G26" s="422"/>
      <c r="H26" s="422"/>
      <c r="I26" s="422"/>
      <c r="J26" s="422"/>
      <c r="K26" s="422"/>
      <c r="L26" s="422"/>
      <c r="M26" s="422"/>
      <c r="N26" s="422"/>
      <c r="O26" s="422"/>
      <c r="P26" s="422"/>
      <c r="Q26" s="422"/>
      <c r="R26" s="422"/>
      <c r="S26" s="422"/>
      <c r="T26" s="423"/>
    </row>
    <row r="27" spans="1:20" ht="18" customHeight="1">
      <c r="A27" s="421"/>
      <c r="B27" s="422"/>
      <c r="C27" s="422"/>
      <c r="D27" s="422"/>
      <c r="E27" s="422"/>
      <c r="F27" s="422"/>
      <c r="G27" s="422"/>
      <c r="H27" s="422"/>
      <c r="I27" s="422"/>
      <c r="J27" s="422"/>
      <c r="K27" s="422"/>
      <c r="L27" s="422"/>
      <c r="M27" s="422"/>
      <c r="N27" s="422"/>
      <c r="O27" s="422"/>
      <c r="P27" s="422"/>
      <c r="Q27" s="422"/>
      <c r="R27" s="422"/>
      <c r="S27" s="422"/>
      <c r="T27" s="423"/>
    </row>
    <row r="28" spans="1:20" ht="18" customHeight="1">
      <c r="A28" s="421"/>
      <c r="B28" s="422"/>
      <c r="C28" s="422"/>
      <c r="D28" s="422"/>
      <c r="E28" s="422"/>
      <c r="F28" s="422"/>
      <c r="G28" s="422"/>
      <c r="H28" s="422"/>
      <c r="I28" s="422"/>
      <c r="J28" s="422"/>
      <c r="K28" s="422"/>
      <c r="L28" s="422"/>
      <c r="M28" s="422"/>
      <c r="N28" s="422"/>
      <c r="O28" s="422"/>
      <c r="P28" s="422"/>
      <c r="Q28" s="422"/>
      <c r="R28" s="422"/>
      <c r="S28" s="422"/>
      <c r="T28" s="423"/>
    </row>
    <row r="29" spans="1:20" ht="18" customHeight="1">
      <c r="A29" s="421"/>
      <c r="B29" s="422"/>
      <c r="C29" s="422"/>
      <c r="D29" s="422"/>
      <c r="E29" s="422"/>
      <c r="F29" s="422"/>
      <c r="G29" s="422"/>
      <c r="H29" s="422"/>
      <c r="I29" s="422"/>
      <c r="J29" s="422"/>
      <c r="K29" s="422"/>
      <c r="L29" s="422"/>
      <c r="M29" s="422"/>
      <c r="N29" s="422"/>
      <c r="O29" s="422"/>
      <c r="P29" s="422"/>
      <c r="Q29" s="422"/>
      <c r="R29" s="422"/>
      <c r="S29" s="422"/>
      <c r="T29" s="423"/>
    </row>
    <row r="30" spans="1:20" ht="18" customHeight="1">
      <c r="A30" s="421"/>
      <c r="B30" s="422"/>
      <c r="C30" s="422"/>
      <c r="D30" s="422"/>
      <c r="E30" s="422"/>
      <c r="F30" s="422"/>
      <c r="G30" s="422"/>
      <c r="H30" s="422"/>
      <c r="I30" s="422"/>
      <c r="J30" s="422"/>
      <c r="K30" s="422"/>
      <c r="L30" s="422"/>
      <c r="M30" s="422"/>
      <c r="N30" s="422"/>
      <c r="O30" s="422"/>
      <c r="P30" s="422"/>
      <c r="Q30" s="422"/>
      <c r="R30" s="422"/>
      <c r="S30" s="422"/>
      <c r="T30" s="423"/>
    </row>
    <row r="31" spans="1:20" ht="18" customHeight="1">
      <c r="A31" s="421"/>
      <c r="B31" s="422"/>
      <c r="C31" s="422"/>
      <c r="D31" s="422"/>
      <c r="E31" s="422"/>
      <c r="F31" s="422"/>
      <c r="G31" s="422"/>
      <c r="H31" s="422"/>
      <c r="I31" s="422"/>
      <c r="J31" s="422"/>
      <c r="K31" s="422"/>
      <c r="L31" s="422"/>
      <c r="M31" s="422"/>
      <c r="N31" s="422"/>
      <c r="O31" s="422"/>
      <c r="P31" s="422"/>
      <c r="Q31" s="422"/>
      <c r="R31" s="422"/>
      <c r="S31" s="422"/>
      <c r="T31" s="423"/>
    </row>
    <row r="32" spans="1:20" ht="18" customHeight="1">
      <c r="A32" s="421"/>
      <c r="B32" s="422"/>
      <c r="C32" s="422"/>
      <c r="D32" s="422"/>
      <c r="E32" s="422"/>
      <c r="F32" s="422"/>
      <c r="G32" s="422"/>
      <c r="H32" s="422"/>
      <c r="I32" s="422"/>
      <c r="J32" s="422"/>
      <c r="K32" s="422"/>
      <c r="L32" s="422"/>
      <c r="M32" s="422"/>
      <c r="N32" s="422"/>
      <c r="O32" s="422"/>
      <c r="P32" s="422"/>
      <c r="Q32" s="422"/>
      <c r="R32" s="422"/>
      <c r="S32" s="422"/>
      <c r="T32" s="423"/>
    </row>
    <row r="33" spans="1:20" ht="18" customHeight="1">
      <c r="A33" s="421"/>
      <c r="B33" s="422"/>
      <c r="C33" s="422"/>
      <c r="D33" s="422"/>
      <c r="E33" s="422"/>
      <c r="F33" s="422"/>
      <c r="G33" s="422"/>
      <c r="H33" s="422"/>
      <c r="I33" s="422"/>
      <c r="J33" s="422"/>
      <c r="K33" s="422"/>
      <c r="L33" s="422"/>
      <c r="M33" s="422"/>
      <c r="N33" s="422"/>
      <c r="O33" s="422"/>
      <c r="P33" s="422"/>
      <c r="Q33" s="422"/>
      <c r="R33" s="422"/>
      <c r="S33" s="422"/>
      <c r="T33" s="423"/>
    </row>
    <row r="34" spans="1:20" ht="18" customHeight="1">
      <c r="A34" s="421"/>
      <c r="B34" s="422"/>
      <c r="C34" s="422"/>
      <c r="D34" s="422"/>
      <c r="E34" s="422"/>
      <c r="F34" s="422"/>
      <c r="G34" s="422"/>
      <c r="H34" s="422"/>
      <c r="I34" s="422"/>
      <c r="J34" s="422"/>
      <c r="K34" s="422"/>
      <c r="L34" s="422"/>
      <c r="M34" s="422"/>
      <c r="N34" s="422"/>
      <c r="O34" s="422"/>
      <c r="P34" s="422"/>
      <c r="Q34" s="422"/>
      <c r="R34" s="422"/>
      <c r="S34" s="422"/>
      <c r="T34" s="423"/>
    </row>
    <row r="35" spans="1:20" ht="18" customHeight="1">
      <c r="A35" s="421"/>
      <c r="B35" s="422"/>
      <c r="C35" s="422"/>
      <c r="D35" s="422"/>
      <c r="E35" s="422"/>
      <c r="F35" s="422"/>
      <c r="G35" s="422"/>
      <c r="H35" s="422"/>
      <c r="I35" s="422"/>
      <c r="J35" s="422"/>
      <c r="K35" s="422"/>
      <c r="L35" s="422"/>
      <c r="M35" s="422"/>
      <c r="N35" s="422"/>
      <c r="O35" s="422"/>
      <c r="P35" s="422"/>
      <c r="Q35" s="422"/>
      <c r="R35" s="422"/>
      <c r="S35" s="422"/>
      <c r="T35" s="423"/>
    </row>
    <row r="36" spans="1:20" ht="18" customHeight="1">
      <c r="A36" s="421"/>
      <c r="B36" s="422"/>
      <c r="C36" s="422"/>
      <c r="D36" s="422"/>
      <c r="E36" s="422"/>
      <c r="F36" s="422"/>
      <c r="G36" s="422"/>
      <c r="H36" s="422"/>
      <c r="I36" s="422"/>
      <c r="J36" s="422"/>
      <c r="K36" s="422"/>
      <c r="L36" s="422"/>
      <c r="M36" s="422"/>
      <c r="N36" s="422"/>
      <c r="O36" s="422"/>
      <c r="P36" s="422"/>
      <c r="Q36" s="422"/>
      <c r="R36" s="422"/>
      <c r="S36" s="422"/>
      <c r="T36" s="423"/>
    </row>
    <row r="37" spans="1:20" ht="18" customHeight="1">
      <c r="A37" s="421"/>
      <c r="B37" s="422"/>
      <c r="C37" s="422"/>
      <c r="D37" s="422"/>
      <c r="E37" s="422"/>
      <c r="F37" s="422"/>
      <c r="G37" s="422"/>
      <c r="H37" s="422"/>
      <c r="I37" s="422"/>
      <c r="J37" s="422"/>
      <c r="K37" s="422"/>
      <c r="L37" s="422"/>
      <c r="M37" s="422"/>
      <c r="N37" s="422"/>
      <c r="O37" s="422"/>
      <c r="P37" s="422"/>
      <c r="Q37" s="422"/>
      <c r="R37" s="422"/>
      <c r="S37" s="422"/>
      <c r="T37" s="423"/>
    </row>
    <row r="38" spans="1:20" ht="18" customHeight="1">
      <c r="A38" s="421"/>
      <c r="B38" s="422"/>
      <c r="C38" s="422"/>
      <c r="D38" s="422"/>
      <c r="E38" s="422"/>
      <c r="F38" s="422"/>
      <c r="G38" s="422"/>
      <c r="H38" s="422"/>
      <c r="I38" s="422"/>
      <c r="J38" s="422"/>
      <c r="K38" s="422"/>
      <c r="L38" s="422"/>
      <c r="M38" s="422"/>
      <c r="N38" s="422"/>
      <c r="O38" s="422"/>
      <c r="P38" s="422"/>
      <c r="Q38" s="422"/>
      <c r="R38" s="422"/>
      <c r="S38" s="422"/>
      <c r="T38" s="423"/>
    </row>
    <row r="39" spans="1:20" ht="18" customHeight="1">
      <c r="A39" s="421"/>
      <c r="B39" s="422"/>
      <c r="C39" s="422"/>
      <c r="D39" s="422"/>
      <c r="E39" s="422"/>
      <c r="F39" s="422"/>
      <c r="G39" s="422"/>
      <c r="H39" s="422"/>
      <c r="I39" s="422"/>
      <c r="J39" s="422"/>
      <c r="K39" s="422"/>
      <c r="L39" s="422"/>
      <c r="M39" s="422"/>
      <c r="N39" s="422"/>
      <c r="O39" s="422"/>
      <c r="P39" s="422"/>
      <c r="Q39" s="422"/>
      <c r="R39" s="422"/>
      <c r="S39" s="422"/>
      <c r="T39" s="423"/>
    </row>
    <row r="40" spans="1:20" ht="18" customHeight="1">
      <c r="A40" s="421"/>
      <c r="B40" s="422"/>
      <c r="C40" s="422"/>
      <c r="D40" s="422"/>
      <c r="E40" s="422"/>
      <c r="F40" s="422"/>
      <c r="G40" s="422"/>
      <c r="H40" s="422"/>
      <c r="I40" s="422"/>
      <c r="J40" s="422"/>
      <c r="K40" s="422"/>
      <c r="L40" s="422"/>
      <c r="M40" s="422"/>
      <c r="N40" s="422"/>
      <c r="O40" s="422"/>
      <c r="P40" s="422"/>
      <c r="Q40" s="422"/>
      <c r="R40" s="422"/>
      <c r="S40" s="422"/>
      <c r="T40" s="423"/>
    </row>
    <row r="41" spans="1:20" ht="18" customHeight="1">
      <c r="A41" s="421"/>
      <c r="B41" s="422"/>
      <c r="C41" s="422"/>
      <c r="D41" s="422"/>
      <c r="E41" s="422"/>
      <c r="F41" s="422"/>
      <c r="G41" s="422"/>
      <c r="H41" s="422"/>
      <c r="I41" s="422"/>
      <c r="J41" s="422"/>
      <c r="K41" s="422"/>
      <c r="L41" s="422"/>
      <c r="M41" s="422"/>
      <c r="N41" s="422"/>
      <c r="O41" s="422"/>
      <c r="P41" s="422"/>
      <c r="Q41" s="422"/>
      <c r="R41" s="422"/>
      <c r="S41" s="422"/>
      <c r="T41" s="423"/>
    </row>
    <row r="42" spans="1:20" ht="18" customHeight="1">
      <c r="A42" s="421"/>
      <c r="B42" s="422"/>
      <c r="C42" s="422"/>
      <c r="D42" s="422"/>
      <c r="E42" s="422"/>
      <c r="F42" s="422"/>
      <c r="G42" s="422"/>
      <c r="H42" s="422"/>
      <c r="I42" s="422"/>
      <c r="J42" s="422"/>
      <c r="K42" s="422"/>
      <c r="L42" s="422"/>
      <c r="M42" s="422"/>
      <c r="N42" s="422"/>
      <c r="O42" s="422"/>
      <c r="P42" s="422"/>
      <c r="Q42" s="422"/>
      <c r="R42" s="422"/>
      <c r="S42" s="422"/>
      <c r="T42" s="423"/>
    </row>
    <row r="43" spans="1:20" ht="18" customHeight="1">
      <c r="A43" s="421"/>
      <c r="B43" s="422"/>
      <c r="C43" s="422"/>
      <c r="D43" s="422"/>
      <c r="E43" s="422"/>
      <c r="F43" s="422"/>
      <c r="G43" s="422"/>
      <c r="H43" s="422"/>
      <c r="I43" s="422"/>
      <c r="J43" s="422"/>
      <c r="K43" s="422"/>
      <c r="L43" s="422"/>
      <c r="M43" s="422"/>
      <c r="N43" s="422"/>
      <c r="O43" s="422"/>
      <c r="P43" s="422"/>
      <c r="Q43" s="422"/>
      <c r="R43" s="422"/>
      <c r="S43" s="422"/>
      <c r="T43" s="423"/>
    </row>
    <row r="44" spans="1:20" ht="18" customHeight="1">
      <c r="A44" s="421"/>
      <c r="B44" s="422"/>
      <c r="C44" s="422"/>
      <c r="D44" s="422"/>
      <c r="E44" s="422"/>
      <c r="F44" s="422"/>
      <c r="G44" s="422"/>
      <c r="H44" s="422"/>
      <c r="I44" s="422"/>
      <c r="J44" s="422"/>
      <c r="K44" s="422"/>
      <c r="L44" s="422"/>
      <c r="M44" s="422"/>
      <c r="N44" s="422"/>
      <c r="O44" s="422"/>
      <c r="P44" s="422"/>
      <c r="Q44" s="422"/>
      <c r="R44" s="422"/>
      <c r="S44" s="422"/>
      <c r="T44" s="423"/>
    </row>
    <row r="45" spans="1:20" ht="18" customHeight="1">
      <c r="A45" s="421"/>
      <c r="B45" s="422"/>
      <c r="C45" s="422"/>
      <c r="D45" s="422"/>
      <c r="E45" s="422"/>
      <c r="F45" s="422"/>
      <c r="G45" s="422"/>
      <c r="H45" s="422"/>
      <c r="I45" s="422"/>
      <c r="J45" s="422"/>
      <c r="K45" s="422"/>
      <c r="L45" s="422"/>
      <c r="M45" s="422"/>
      <c r="N45" s="422"/>
      <c r="O45" s="422"/>
      <c r="P45" s="422"/>
      <c r="Q45" s="422"/>
      <c r="R45" s="422"/>
      <c r="S45" s="422"/>
      <c r="T45" s="423"/>
    </row>
    <row r="46" spans="1:20" ht="18" customHeight="1">
      <c r="A46" s="421"/>
      <c r="B46" s="422"/>
      <c r="C46" s="422"/>
      <c r="D46" s="422"/>
      <c r="E46" s="422"/>
      <c r="F46" s="422"/>
      <c r="G46" s="422"/>
      <c r="H46" s="422"/>
      <c r="I46" s="422"/>
      <c r="J46" s="422"/>
      <c r="K46" s="422"/>
      <c r="L46" s="422"/>
      <c r="M46" s="422"/>
      <c r="N46" s="422"/>
      <c r="O46" s="422"/>
      <c r="P46" s="422"/>
      <c r="Q46" s="422"/>
      <c r="R46" s="422"/>
      <c r="S46" s="422"/>
      <c r="T46" s="423"/>
    </row>
    <row r="47" spans="1:20" ht="18" customHeight="1">
      <c r="A47" s="421"/>
      <c r="B47" s="422"/>
      <c r="C47" s="422"/>
      <c r="D47" s="422"/>
      <c r="E47" s="422"/>
      <c r="F47" s="422"/>
      <c r="G47" s="422"/>
      <c r="H47" s="422"/>
      <c r="I47" s="422"/>
      <c r="J47" s="422"/>
      <c r="K47" s="422"/>
      <c r="L47" s="422"/>
      <c r="M47" s="422"/>
      <c r="N47" s="422"/>
      <c r="O47" s="422"/>
      <c r="P47" s="422"/>
      <c r="Q47" s="422"/>
      <c r="R47" s="422"/>
      <c r="S47" s="422"/>
      <c r="T47" s="423"/>
    </row>
    <row r="48" spans="1:20" ht="18" customHeight="1">
      <c r="A48" s="421"/>
      <c r="B48" s="422"/>
      <c r="C48" s="422"/>
      <c r="D48" s="422"/>
      <c r="E48" s="422"/>
      <c r="F48" s="422"/>
      <c r="G48" s="422"/>
      <c r="H48" s="422"/>
      <c r="I48" s="422"/>
      <c r="J48" s="422"/>
      <c r="K48" s="422"/>
      <c r="L48" s="422"/>
      <c r="M48" s="422"/>
      <c r="N48" s="422"/>
      <c r="O48" s="422"/>
      <c r="P48" s="422"/>
      <c r="Q48" s="422"/>
      <c r="R48" s="422"/>
      <c r="S48" s="422"/>
      <c r="T48" s="423"/>
    </row>
    <row r="49" spans="1:20" ht="18" customHeight="1">
      <c r="A49" s="421"/>
      <c r="B49" s="422"/>
      <c r="C49" s="422"/>
      <c r="D49" s="422"/>
      <c r="E49" s="422"/>
      <c r="F49" s="422"/>
      <c r="G49" s="422"/>
      <c r="H49" s="422"/>
      <c r="I49" s="422"/>
      <c r="J49" s="422"/>
      <c r="K49" s="422"/>
      <c r="L49" s="422"/>
      <c r="M49" s="422"/>
      <c r="N49" s="422"/>
      <c r="O49" s="422"/>
      <c r="P49" s="422"/>
      <c r="Q49" s="422"/>
      <c r="R49" s="422"/>
      <c r="S49" s="422"/>
      <c r="T49" s="423"/>
    </row>
    <row r="50" spans="1:20" ht="18" customHeight="1">
      <c r="A50" s="421"/>
      <c r="B50" s="422"/>
      <c r="C50" s="422"/>
      <c r="D50" s="422"/>
      <c r="E50" s="422"/>
      <c r="F50" s="422"/>
      <c r="G50" s="422"/>
      <c r="H50" s="422"/>
      <c r="I50" s="422"/>
      <c r="J50" s="422"/>
      <c r="K50" s="422"/>
      <c r="L50" s="422"/>
      <c r="M50" s="422"/>
      <c r="N50" s="422"/>
      <c r="O50" s="422"/>
      <c r="P50" s="422"/>
      <c r="Q50" s="422"/>
      <c r="R50" s="422"/>
      <c r="S50" s="422"/>
      <c r="T50" s="423"/>
    </row>
    <row r="51" spans="1:20" ht="18" customHeight="1">
      <c r="A51" s="421"/>
      <c r="B51" s="422"/>
      <c r="C51" s="422"/>
      <c r="D51" s="422"/>
      <c r="E51" s="422"/>
      <c r="F51" s="422"/>
      <c r="G51" s="422"/>
      <c r="H51" s="422"/>
      <c r="I51" s="422"/>
      <c r="J51" s="422"/>
      <c r="K51" s="422"/>
      <c r="L51" s="422"/>
      <c r="M51" s="422"/>
      <c r="N51" s="422"/>
      <c r="O51" s="422"/>
      <c r="P51" s="422"/>
      <c r="Q51" s="422"/>
      <c r="R51" s="422"/>
      <c r="S51" s="422"/>
      <c r="T51" s="423"/>
    </row>
    <row r="52" spans="1:20" ht="18" customHeight="1">
      <c r="A52" s="421"/>
      <c r="B52" s="422"/>
      <c r="C52" s="422"/>
      <c r="D52" s="422"/>
      <c r="E52" s="422"/>
      <c r="F52" s="422"/>
      <c r="G52" s="422"/>
      <c r="H52" s="422"/>
      <c r="I52" s="422"/>
      <c r="J52" s="422"/>
      <c r="K52" s="422"/>
      <c r="L52" s="422"/>
      <c r="M52" s="422"/>
      <c r="N52" s="422"/>
      <c r="O52" s="422"/>
      <c r="P52" s="422"/>
      <c r="Q52" s="422"/>
      <c r="R52" s="422"/>
      <c r="S52" s="422"/>
      <c r="T52" s="423"/>
    </row>
    <row r="53" spans="1:20" ht="18" customHeight="1">
      <c r="A53" s="421"/>
      <c r="B53" s="422"/>
      <c r="C53" s="422"/>
      <c r="D53" s="422"/>
      <c r="E53" s="422"/>
      <c r="F53" s="422"/>
      <c r="G53" s="422"/>
      <c r="H53" s="422"/>
      <c r="I53" s="422"/>
      <c r="J53" s="422"/>
      <c r="K53" s="422"/>
      <c r="L53" s="422"/>
      <c r="M53" s="422"/>
      <c r="N53" s="422"/>
      <c r="O53" s="422"/>
      <c r="P53" s="422"/>
      <c r="Q53" s="422"/>
      <c r="R53" s="422"/>
      <c r="S53" s="422"/>
      <c r="T53" s="423"/>
    </row>
    <row r="54" spans="1:20" ht="18" customHeight="1">
      <c r="A54" s="421"/>
      <c r="B54" s="422"/>
      <c r="C54" s="422"/>
      <c r="D54" s="422"/>
      <c r="E54" s="422"/>
      <c r="F54" s="422"/>
      <c r="G54" s="422"/>
      <c r="H54" s="422"/>
      <c r="I54" s="422"/>
      <c r="J54" s="422"/>
      <c r="K54" s="422"/>
      <c r="L54" s="422"/>
      <c r="M54" s="422"/>
      <c r="N54" s="422"/>
      <c r="O54" s="422"/>
      <c r="P54" s="422"/>
      <c r="Q54" s="422"/>
      <c r="R54" s="422"/>
      <c r="S54" s="422"/>
      <c r="T54" s="423"/>
    </row>
    <row r="55" spans="1:20" ht="18" customHeight="1">
      <c r="A55" s="421"/>
      <c r="B55" s="422"/>
      <c r="C55" s="422"/>
      <c r="D55" s="422"/>
      <c r="E55" s="422"/>
      <c r="F55" s="422"/>
      <c r="G55" s="422"/>
      <c r="H55" s="422"/>
      <c r="I55" s="422"/>
      <c r="J55" s="422"/>
      <c r="K55" s="422"/>
      <c r="L55" s="422"/>
      <c r="M55" s="422"/>
      <c r="N55" s="422"/>
      <c r="O55" s="422"/>
      <c r="P55" s="422"/>
      <c r="Q55" s="422"/>
      <c r="R55" s="422"/>
      <c r="S55" s="422"/>
      <c r="T55" s="423"/>
    </row>
    <row r="56" spans="1:20" ht="18" customHeight="1">
      <c r="A56" s="421"/>
      <c r="B56" s="422"/>
      <c r="C56" s="422"/>
      <c r="D56" s="422"/>
      <c r="E56" s="422"/>
      <c r="F56" s="422"/>
      <c r="G56" s="422"/>
      <c r="H56" s="422"/>
      <c r="I56" s="422"/>
      <c r="J56" s="422"/>
      <c r="K56" s="422"/>
      <c r="L56" s="422"/>
      <c r="M56" s="422"/>
      <c r="N56" s="422"/>
      <c r="O56" s="422"/>
      <c r="P56" s="422"/>
      <c r="Q56" s="422"/>
      <c r="R56" s="422"/>
      <c r="S56" s="422"/>
      <c r="T56" s="423"/>
    </row>
    <row r="57" spans="1:20" ht="18" customHeight="1">
      <c r="A57" s="421"/>
      <c r="B57" s="422"/>
      <c r="C57" s="422"/>
      <c r="D57" s="422"/>
      <c r="E57" s="422"/>
      <c r="F57" s="422"/>
      <c r="G57" s="422"/>
      <c r="H57" s="422"/>
      <c r="I57" s="422"/>
      <c r="J57" s="422"/>
      <c r="K57" s="422"/>
      <c r="L57" s="422"/>
      <c r="M57" s="422"/>
      <c r="N57" s="422"/>
      <c r="O57" s="422"/>
      <c r="P57" s="422"/>
      <c r="Q57" s="422"/>
      <c r="R57" s="422"/>
      <c r="S57" s="422"/>
      <c r="T57" s="423"/>
    </row>
    <row r="58" spans="1:20" ht="18" customHeight="1">
      <c r="A58" s="421"/>
      <c r="B58" s="422"/>
      <c r="C58" s="422"/>
      <c r="D58" s="422"/>
      <c r="E58" s="422"/>
      <c r="F58" s="422"/>
      <c r="G58" s="422"/>
      <c r="H58" s="422"/>
      <c r="I58" s="422"/>
      <c r="J58" s="422"/>
      <c r="K58" s="422"/>
      <c r="L58" s="422"/>
      <c r="M58" s="422"/>
      <c r="N58" s="422"/>
      <c r="O58" s="422"/>
      <c r="P58" s="422"/>
      <c r="Q58" s="422"/>
      <c r="R58" s="422"/>
      <c r="S58" s="422"/>
      <c r="T58" s="423"/>
    </row>
    <row r="59" spans="1:20" ht="18" customHeight="1">
      <c r="A59" s="421"/>
      <c r="B59" s="422"/>
      <c r="C59" s="422"/>
      <c r="D59" s="422"/>
      <c r="E59" s="422"/>
      <c r="F59" s="422"/>
      <c r="G59" s="422"/>
      <c r="H59" s="422"/>
      <c r="I59" s="422"/>
      <c r="J59" s="422"/>
      <c r="K59" s="422"/>
      <c r="L59" s="422"/>
      <c r="M59" s="422"/>
      <c r="N59" s="422"/>
      <c r="O59" s="422"/>
      <c r="P59" s="422"/>
      <c r="Q59" s="422"/>
      <c r="R59" s="422"/>
      <c r="S59" s="422"/>
      <c r="T59" s="423"/>
    </row>
    <row r="60" spans="1:20" ht="18" customHeight="1">
      <c r="A60" s="421"/>
      <c r="B60" s="422"/>
      <c r="C60" s="422"/>
      <c r="D60" s="422"/>
      <c r="E60" s="422"/>
      <c r="F60" s="422"/>
      <c r="G60" s="422"/>
      <c r="H60" s="422"/>
      <c r="I60" s="422"/>
      <c r="J60" s="422"/>
      <c r="K60" s="422"/>
      <c r="L60" s="422"/>
      <c r="M60" s="422"/>
      <c r="N60" s="422"/>
      <c r="O60" s="422"/>
      <c r="P60" s="422"/>
      <c r="Q60" s="422"/>
      <c r="R60" s="422"/>
      <c r="S60" s="422"/>
      <c r="T60" s="423"/>
    </row>
    <row r="61" spans="1:20" ht="18" customHeight="1">
      <c r="A61" s="421"/>
      <c r="B61" s="422"/>
      <c r="C61" s="422"/>
      <c r="D61" s="422"/>
      <c r="E61" s="422"/>
      <c r="F61" s="422"/>
      <c r="G61" s="422"/>
      <c r="H61" s="422"/>
      <c r="I61" s="422"/>
      <c r="J61" s="422"/>
      <c r="K61" s="422"/>
      <c r="L61" s="422"/>
      <c r="M61" s="422"/>
      <c r="N61" s="422"/>
      <c r="O61" s="422"/>
      <c r="P61" s="422"/>
      <c r="Q61" s="422"/>
      <c r="R61" s="422"/>
      <c r="S61" s="422"/>
      <c r="T61" s="423"/>
    </row>
    <row r="62" spans="1:20" ht="18" customHeight="1">
      <c r="A62" s="421"/>
      <c r="B62" s="422"/>
      <c r="C62" s="422"/>
      <c r="D62" s="422"/>
      <c r="E62" s="422"/>
      <c r="F62" s="422"/>
      <c r="G62" s="422"/>
      <c r="H62" s="422"/>
      <c r="I62" s="422"/>
      <c r="J62" s="422"/>
      <c r="K62" s="422"/>
      <c r="L62" s="422"/>
      <c r="M62" s="422"/>
      <c r="N62" s="422"/>
      <c r="O62" s="422"/>
      <c r="P62" s="422"/>
      <c r="Q62" s="422"/>
      <c r="R62" s="422"/>
      <c r="S62" s="422"/>
      <c r="T62" s="423"/>
    </row>
    <row r="63" spans="1:20" ht="18" customHeight="1">
      <c r="A63" s="421"/>
      <c r="B63" s="422"/>
      <c r="C63" s="422"/>
      <c r="D63" s="422"/>
      <c r="E63" s="422"/>
      <c r="F63" s="422"/>
      <c r="G63" s="422"/>
      <c r="H63" s="422"/>
      <c r="I63" s="422"/>
      <c r="J63" s="422"/>
      <c r="K63" s="422"/>
      <c r="L63" s="422"/>
      <c r="M63" s="422"/>
      <c r="N63" s="422"/>
      <c r="O63" s="422"/>
      <c r="P63" s="422"/>
      <c r="Q63" s="422"/>
      <c r="R63" s="422"/>
      <c r="S63" s="422"/>
      <c r="T63" s="423"/>
    </row>
    <row r="64" spans="1:20" ht="18" customHeight="1">
      <c r="A64" s="421"/>
      <c r="B64" s="422"/>
      <c r="C64" s="422"/>
      <c r="D64" s="422"/>
      <c r="E64" s="422"/>
      <c r="F64" s="422"/>
      <c r="G64" s="422"/>
      <c r="H64" s="422"/>
      <c r="I64" s="422"/>
      <c r="J64" s="422"/>
      <c r="K64" s="422"/>
      <c r="L64" s="422"/>
      <c r="M64" s="422"/>
      <c r="N64" s="422"/>
      <c r="O64" s="422"/>
      <c r="P64" s="422"/>
      <c r="Q64" s="422"/>
      <c r="R64" s="422"/>
      <c r="S64" s="422"/>
      <c r="T64" s="423"/>
    </row>
    <row r="65" spans="1:20" ht="18" customHeight="1">
      <c r="A65" s="421"/>
      <c r="B65" s="422"/>
      <c r="C65" s="422"/>
      <c r="D65" s="422"/>
      <c r="E65" s="422"/>
      <c r="F65" s="422"/>
      <c r="G65" s="422"/>
      <c r="H65" s="422"/>
      <c r="I65" s="422"/>
      <c r="J65" s="422"/>
      <c r="K65" s="422"/>
      <c r="L65" s="422"/>
      <c r="M65" s="422"/>
      <c r="N65" s="422"/>
      <c r="O65" s="422"/>
      <c r="P65" s="422"/>
      <c r="Q65" s="422"/>
      <c r="R65" s="422"/>
      <c r="S65" s="422"/>
      <c r="T65" s="423"/>
    </row>
    <row r="66" spans="1:20" ht="18" customHeight="1">
      <c r="A66" s="421"/>
      <c r="B66" s="422"/>
      <c r="C66" s="422"/>
      <c r="D66" s="422"/>
      <c r="E66" s="422"/>
      <c r="F66" s="422"/>
      <c r="G66" s="422"/>
      <c r="H66" s="422"/>
      <c r="I66" s="422"/>
      <c r="J66" s="422"/>
      <c r="K66" s="422"/>
      <c r="L66" s="422"/>
      <c r="M66" s="422"/>
      <c r="N66" s="422"/>
      <c r="O66" s="422"/>
      <c r="P66" s="422"/>
      <c r="Q66" s="422"/>
      <c r="R66" s="422"/>
      <c r="S66" s="422"/>
      <c r="T66" s="423"/>
    </row>
    <row r="67" spans="1:20" ht="18" customHeight="1">
      <c r="A67" s="421"/>
      <c r="B67" s="422"/>
      <c r="C67" s="422"/>
      <c r="D67" s="422"/>
      <c r="E67" s="422"/>
      <c r="F67" s="422"/>
      <c r="G67" s="422"/>
      <c r="H67" s="422"/>
      <c r="I67" s="422"/>
      <c r="J67" s="422"/>
      <c r="K67" s="422"/>
      <c r="L67" s="422"/>
      <c r="M67" s="422"/>
      <c r="N67" s="422"/>
      <c r="O67" s="422"/>
      <c r="P67" s="422"/>
      <c r="Q67" s="422"/>
      <c r="R67" s="422"/>
      <c r="S67" s="422"/>
      <c r="T67" s="423"/>
    </row>
    <row r="68" spans="1:20" ht="18" customHeight="1">
      <c r="A68" s="421"/>
      <c r="B68" s="422"/>
      <c r="C68" s="422"/>
      <c r="D68" s="422"/>
      <c r="E68" s="422"/>
      <c r="F68" s="422"/>
      <c r="G68" s="422"/>
      <c r="H68" s="422"/>
      <c r="I68" s="422"/>
      <c r="J68" s="422"/>
      <c r="K68" s="422"/>
      <c r="L68" s="422"/>
      <c r="M68" s="422"/>
      <c r="N68" s="422"/>
      <c r="O68" s="422"/>
      <c r="P68" s="422"/>
      <c r="Q68" s="422"/>
      <c r="R68" s="422"/>
      <c r="S68" s="422"/>
      <c r="T68" s="423"/>
    </row>
    <row r="69" spans="1:20" ht="18" customHeight="1">
      <c r="A69" s="421"/>
      <c r="B69" s="422"/>
      <c r="C69" s="422"/>
      <c r="D69" s="422"/>
      <c r="E69" s="422"/>
      <c r="F69" s="422"/>
      <c r="G69" s="422"/>
      <c r="H69" s="422"/>
      <c r="I69" s="422"/>
      <c r="J69" s="422"/>
      <c r="K69" s="422"/>
      <c r="L69" s="422"/>
      <c r="M69" s="422"/>
      <c r="N69" s="422"/>
      <c r="O69" s="422"/>
      <c r="P69" s="422"/>
      <c r="Q69" s="422"/>
      <c r="R69" s="422"/>
      <c r="S69" s="422"/>
      <c r="T69" s="423"/>
    </row>
    <row r="70" spans="1:20" ht="18" customHeight="1">
      <c r="A70" s="421"/>
      <c r="B70" s="422"/>
      <c r="C70" s="422"/>
      <c r="D70" s="422"/>
      <c r="E70" s="422"/>
      <c r="F70" s="422"/>
      <c r="G70" s="422"/>
      <c r="H70" s="422"/>
      <c r="I70" s="422"/>
      <c r="J70" s="422"/>
      <c r="K70" s="422"/>
      <c r="L70" s="422"/>
      <c r="M70" s="422"/>
      <c r="N70" s="422"/>
      <c r="O70" s="422"/>
      <c r="P70" s="422"/>
      <c r="Q70" s="422"/>
      <c r="R70" s="422"/>
      <c r="S70" s="422"/>
      <c r="T70" s="423"/>
    </row>
    <row r="71" spans="1:20" ht="18" customHeight="1">
      <c r="A71" s="421"/>
      <c r="B71" s="422"/>
      <c r="C71" s="422"/>
      <c r="D71" s="422"/>
      <c r="E71" s="422"/>
      <c r="F71" s="422"/>
      <c r="G71" s="422"/>
      <c r="H71" s="422"/>
      <c r="I71" s="422"/>
      <c r="J71" s="422"/>
      <c r="K71" s="422"/>
      <c r="L71" s="422"/>
      <c r="M71" s="422"/>
      <c r="N71" s="422"/>
      <c r="O71" s="422"/>
      <c r="P71" s="422"/>
      <c r="Q71" s="422"/>
      <c r="R71" s="422"/>
      <c r="S71" s="422"/>
      <c r="T71" s="423"/>
    </row>
    <row r="72" spans="1:20" ht="18" customHeight="1">
      <c r="A72" s="421"/>
      <c r="B72" s="422"/>
      <c r="C72" s="422"/>
      <c r="D72" s="422"/>
      <c r="E72" s="422"/>
      <c r="F72" s="422"/>
      <c r="G72" s="422"/>
      <c r="H72" s="422"/>
      <c r="I72" s="422"/>
      <c r="J72" s="422"/>
      <c r="K72" s="422"/>
      <c r="L72" s="422"/>
      <c r="M72" s="422"/>
      <c r="N72" s="422"/>
      <c r="O72" s="422"/>
      <c r="P72" s="422"/>
      <c r="Q72" s="422"/>
      <c r="R72" s="422"/>
      <c r="S72" s="422"/>
      <c r="T72" s="423"/>
    </row>
    <row r="73" spans="1:20" ht="18" customHeight="1">
      <c r="A73" s="421"/>
      <c r="B73" s="422"/>
      <c r="C73" s="422"/>
      <c r="D73" s="422"/>
      <c r="E73" s="422"/>
      <c r="F73" s="422"/>
      <c r="G73" s="422"/>
      <c r="H73" s="422"/>
      <c r="I73" s="422"/>
      <c r="J73" s="422"/>
      <c r="K73" s="422"/>
      <c r="L73" s="422"/>
      <c r="M73" s="422"/>
      <c r="N73" s="422"/>
      <c r="O73" s="422"/>
      <c r="P73" s="422"/>
      <c r="Q73" s="422"/>
      <c r="R73" s="422"/>
      <c r="S73" s="422"/>
      <c r="T73" s="423"/>
    </row>
    <row r="74" spans="1:20" ht="18" customHeight="1">
      <c r="A74" s="421"/>
      <c r="B74" s="422"/>
      <c r="C74" s="422"/>
      <c r="D74" s="422"/>
      <c r="E74" s="422"/>
      <c r="F74" s="422"/>
      <c r="G74" s="422"/>
      <c r="H74" s="422"/>
      <c r="I74" s="422"/>
      <c r="J74" s="422"/>
      <c r="K74" s="422"/>
      <c r="L74" s="422"/>
      <c r="M74" s="422"/>
      <c r="N74" s="422"/>
      <c r="O74" s="422"/>
      <c r="P74" s="422"/>
      <c r="Q74" s="422"/>
      <c r="R74" s="422"/>
      <c r="S74" s="422"/>
      <c r="T74" s="423"/>
    </row>
    <row r="75" spans="1:20" ht="18" customHeight="1">
      <c r="A75" s="421"/>
      <c r="B75" s="422"/>
      <c r="C75" s="422"/>
      <c r="D75" s="422"/>
      <c r="E75" s="422"/>
      <c r="F75" s="422"/>
      <c r="G75" s="422"/>
      <c r="H75" s="422"/>
      <c r="I75" s="422"/>
      <c r="J75" s="422"/>
      <c r="K75" s="422"/>
      <c r="L75" s="422"/>
      <c r="M75" s="422"/>
      <c r="N75" s="422"/>
      <c r="O75" s="422"/>
      <c r="P75" s="422"/>
      <c r="Q75" s="422"/>
      <c r="R75" s="422"/>
      <c r="S75" s="422"/>
      <c r="T75" s="423"/>
    </row>
    <row r="76" spans="1:20" ht="18" customHeight="1">
      <c r="A76" s="421"/>
      <c r="B76" s="422"/>
      <c r="C76" s="422"/>
      <c r="D76" s="422"/>
      <c r="E76" s="422"/>
      <c r="F76" s="422"/>
      <c r="G76" s="422"/>
      <c r="H76" s="422"/>
      <c r="I76" s="422"/>
      <c r="J76" s="422"/>
      <c r="K76" s="422"/>
      <c r="L76" s="422"/>
      <c r="M76" s="422"/>
      <c r="N76" s="422"/>
      <c r="O76" s="422"/>
      <c r="P76" s="422"/>
      <c r="Q76" s="422"/>
      <c r="R76" s="422"/>
      <c r="S76" s="422"/>
      <c r="T76" s="423"/>
    </row>
    <row r="77" spans="1:20" ht="18" customHeight="1">
      <c r="A77" s="421"/>
      <c r="B77" s="422"/>
      <c r="C77" s="422"/>
      <c r="D77" s="422"/>
      <c r="E77" s="422"/>
      <c r="F77" s="422"/>
      <c r="G77" s="422"/>
      <c r="H77" s="422"/>
      <c r="I77" s="422"/>
      <c r="J77" s="422"/>
      <c r="K77" s="422"/>
      <c r="L77" s="422"/>
      <c r="M77" s="422"/>
      <c r="N77" s="422"/>
      <c r="O77" s="422"/>
      <c r="P77" s="422"/>
      <c r="Q77" s="422"/>
      <c r="R77" s="422"/>
      <c r="S77" s="422"/>
      <c r="T77" s="423"/>
    </row>
    <row r="78" spans="1:20" ht="18" customHeight="1">
      <c r="A78" s="421"/>
      <c r="B78" s="422"/>
      <c r="C78" s="422"/>
      <c r="D78" s="422"/>
      <c r="E78" s="422"/>
      <c r="F78" s="422"/>
      <c r="G78" s="422"/>
      <c r="H78" s="422"/>
      <c r="I78" s="422"/>
      <c r="J78" s="422"/>
      <c r="K78" s="422"/>
      <c r="L78" s="422"/>
      <c r="M78" s="422"/>
      <c r="N78" s="422"/>
      <c r="O78" s="422"/>
      <c r="P78" s="422"/>
      <c r="Q78" s="422"/>
      <c r="R78" s="422"/>
      <c r="S78" s="422"/>
      <c r="T78" s="423"/>
    </row>
    <row r="79" spans="1:20" ht="18" customHeight="1">
      <c r="A79" s="421"/>
      <c r="B79" s="422"/>
      <c r="C79" s="422"/>
      <c r="D79" s="422"/>
      <c r="E79" s="422"/>
      <c r="F79" s="422"/>
      <c r="G79" s="422"/>
      <c r="H79" s="422"/>
      <c r="I79" s="422"/>
      <c r="J79" s="422"/>
      <c r="K79" s="422"/>
      <c r="L79" s="422"/>
      <c r="M79" s="422"/>
      <c r="N79" s="422"/>
      <c r="O79" s="422"/>
      <c r="P79" s="422"/>
      <c r="Q79" s="422"/>
      <c r="R79" s="422"/>
      <c r="S79" s="422"/>
      <c r="T79" s="423"/>
    </row>
    <row r="80" spans="1:20" ht="18" customHeight="1">
      <c r="A80" s="421"/>
      <c r="B80" s="422"/>
      <c r="C80" s="422"/>
      <c r="D80" s="422"/>
      <c r="E80" s="422"/>
      <c r="F80" s="422"/>
      <c r="G80" s="422"/>
      <c r="H80" s="422"/>
      <c r="I80" s="422"/>
      <c r="J80" s="422"/>
      <c r="K80" s="422"/>
      <c r="L80" s="422"/>
      <c r="M80" s="422"/>
      <c r="N80" s="422"/>
      <c r="O80" s="422"/>
      <c r="P80" s="422"/>
      <c r="Q80" s="422"/>
      <c r="R80" s="422"/>
      <c r="S80" s="422"/>
      <c r="T80" s="423"/>
    </row>
    <row r="81" spans="1:20" ht="18" customHeight="1">
      <c r="A81" s="421"/>
      <c r="B81" s="422"/>
      <c r="C81" s="422"/>
      <c r="D81" s="422"/>
      <c r="E81" s="422"/>
      <c r="F81" s="422"/>
      <c r="G81" s="422"/>
      <c r="H81" s="422"/>
      <c r="I81" s="422"/>
      <c r="J81" s="422"/>
      <c r="K81" s="422"/>
      <c r="L81" s="422"/>
      <c r="M81" s="422"/>
      <c r="N81" s="422"/>
      <c r="O81" s="422"/>
      <c r="P81" s="422"/>
      <c r="Q81" s="422"/>
      <c r="R81" s="422"/>
      <c r="S81" s="422"/>
      <c r="T81" s="423"/>
    </row>
    <row r="82" spans="1:20" ht="18" customHeight="1">
      <c r="A82" s="421"/>
      <c r="B82" s="422"/>
      <c r="C82" s="422"/>
      <c r="D82" s="422"/>
      <c r="E82" s="422"/>
      <c r="F82" s="422"/>
      <c r="G82" s="422"/>
      <c r="H82" s="422"/>
      <c r="I82" s="422"/>
      <c r="J82" s="422"/>
      <c r="K82" s="422"/>
      <c r="L82" s="422"/>
      <c r="M82" s="422"/>
      <c r="N82" s="422"/>
      <c r="O82" s="422"/>
      <c r="P82" s="422"/>
      <c r="Q82" s="422"/>
      <c r="R82" s="422"/>
      <c r="S82" s="422"/>
      <c r="T82" s="423"/>
    </row>
    <row r="83" spans="1:20" ht="18" customHeight="1">
      <c r="A83" s="421"/>
      <c r="B83" s="422"/>
      <c r="C83" s="422"/>
      <c r="D83" s="422"/>
      <c r="E83" s="422"/>
      <c r="F83" s="422"/>
      <c r="G83" s="422"/>
      <c r="H83" s="422"/>
      <c r="I83" s="422"/>
      <c r="J83" s="422"/>
      <c r="K83" s="422"/>
      <c r="L83" s="422"/>
      <c r="M83" s="422"/>
      <c r="N83" s="422"/>
      <c r="O83" s="422"/>
      <c r="P83" s="422"/>
      <c r="Q83" s="422"/>
      <c r="R83" s="422"/>
      <c r="S83" s="422"/>
      <c r="T83" s="423"/>
    </row>
    <row r="84" spans="1:20" ht="18" customHeight="1">
      <c r="A84" s="421"/>
      <c r="B84" s="422"/>
      <c r="C84" s="422"/>
      <c r="D84" s="422"/>
      <c r="E84" s="422"/>
      <c r="F84" s="422"/>
      <c r="G84" s="422"/>
      <c r="H84" s="422"/>
      <c r="I84" s="422"/>
      <c r="J84" s="422"/>
      <c r="K84" s="422"/>
      <c r="L84" s="422"/>
      <c r="M84" s="422"/>
      <c r="N84" s="422"/>
      <c r="O84" s="422"/>
      <c r="P84" s="422"/>
      <c r="Q84" s="422"/>
      <c r="R84" s="422"/>
      <c r="S84" s="422"/>
      <c r="T84" s="423"/>
    </row>
    <row r="85" spans="1:20" ht="18" customHeight="1">
      <c r="A85" s="421"/>
      <c r="B85" s="422"/>
      <c r="C85" s="422"/>
      <c r="D85" s="422"/>
      <c r="E85" s="422"/>
      <c r="F85" s="422"/>
      <c r="G85" s="422"/>
      <c r="H85" s="422"/>
      <c r="I85" s="422"/>
      <c r="J85" s="422"/>
      <c r="K85" s="422"/>
      <c r="L85" s="422"/>
      <c r="M85" s="422"/>
      <c r="N85" s="422"/>
      <c r="O85" s="422"/>
      <c r="P85" s="422"/>
      <c r="Q85" s="422"/>
      <c r="R85" s="422"/>
      <c r="S85" s="422"/>
      <c r="T85" s="423"/>
    </row>
    <row r="86" spans="1:20" ht="18" customHeight="1">
      <c r="A86" s="421"/>
      <c r="B86" s="422"/>
      <c r="C86" s="422"/>
      <c r="D86" s="422"/>
      <c r="E86" s="422"/>
      <c r="F86" s="422"/>
      <c r="G86" s="422"/>
      <c r="H86" s="422"/>
      <c r="I86" s="422"/>
      <c r="J86" s="422"/>
      <c r="K86" s="422"/>
      <c r="L86" s="422"/>
      <c r="M86" s="422"/>
      <c r="N86" s="422"/>
      <c r="O86" s="422"/>
      <c r="P86" s="422"/>
      <c r="Q86" s="422"/>
      <c r="R86" s="422"/>
      <c r="S86" s="422"/>
      <c r="T86" s="423"/>
    </row>
    <row r="87" spans="1:20" ht="18" customHeight="1">
      <c r="A87" s="421"/>
      <c r="B87" s="422"/>
      <c r="C87" s="422"/>
      <c r="D87" s="422"/>
      <c r="E87" s="422"/>
      <c r="F87" s="422"/>
      <c r="G87" s="422"/>
      <c r="H87" s="422"/>
      <c r="I87" s="422"/>
      <c r="J87" s="422"/>
      <c r="K87" s="422"/>
      <c r="L87" s="422"/>
      <c r="M87" s="422"/>
      <c r="N87" s="422"/>
      <c r="O87" s="422"/>
      <c r="P87" s="422"/>
      <c r="Q87" s="422"/>
      <c r="R87" s="422"/>
      <c r="S87" s="422"/>
      <c r="T87" s="423"/>
    </row>
    <row r="88" spans="1:20" ht="18" customHeight="1">
      <c r="A88" s="421"/>
      <c r="B88" s="422"/>
      <c r="C88" s="422"/>
      <c r="D88" s="422"/>
      <c r="E88" s="422"/>
      <c r="F88" s="422"/>
      <c r="G88" s="422"/>
      <c r="H88" s="422"/>
      <c r="I88" s="422"/>
      <c r="J88" s="422"/>
      <c r="K88" s="422"/>
      <c r="L88" s="422"/>
      <c r="M88" s="422"/>
      <c r="N88" s="422"/>
      <c r="O88" s="422"/>
      <c r="P88" s="422"/>
      <c r="Q88" s="422"/>
      <c r="R88" s="422"/>
      <c r="S88" s="422"/>
      <c r="T88" s="423"/>
    </row>
    <row r="89" spans="1:20" ht="18" customHeight="1">
      <c r="A89" s="421"/>
      <c r="B89" s="422"/>
      <c r="C89" s="422"/>
      <c r="D89" s="422"/>
      <c r="E89" s="422"/>
      <c r="F89" s="422"/>
      <c r="G89" s="422"/>
      <c r="H89" s="422"/>
      <c r="I89" s="422"/>
      <c r="J89" s="422"/>
      <c r="K89" s="422"/>
      <c r="L89" s="422"/>
      <c r="M89" s="422"/>
      <c r="N89" s="422"/>
      <c r="O89" s="422"/>
      <c r="P89" s="422"/>
      <c r="Q89" s="422"/>
      <c r="R89" s="422"/>
      <c r="S89" s="422"/>
      <c r="T89" s="423"/>
    </row>
    <row r="90" spans="1:20" ht="18" customHeight="1">
      <c r="A90" s="421"/>
      <c r="B90" s="422"/>
      <c r="C90" s="422"/>
      <c r="D90" s="422"/>
      <c r="E90" s="422"/>
      <c r="F90" s="422"/>
      <c r="G90" s="422"/>
      <c r="H90" s="422"/>
      <c r="I90" s="422"/>
      <c r="J90" s="422"/>
      <c r="K90" s="422"/>
      <c r="L90" s="422"/>
      <c r="M90" s="422"/>
      <c r="N90" s="422"/>
      <c r="O90" s="422"/>
      <c r="P90" s="422"/>
      <c r="Q90" s="422"/>
      <c r="R90" s="422"/>
      <c r="S90" s="422"/>
      <c r="T90" s="423"/>
    </row>
    <row r="91" spans="1:20" ht="18" customHeight="1">
      <c r="A91" s="421"/>
      <c r="B91" s="422"/>
      <c r="C91" s="422"/>
      <c r="D91" s="422"/>
      <c r="E91" s="422"/>
      <c r="F91" s="422"/>
      <c r="G91" s="422"/>
      <c r="H91" s="422"/>
      <c r="I91" s="422"/>
      <c r="J91" s="422"/>
      <c r="K91" s="422"/>
      <c r="L91" s="422"/>
      <c r="M91" s="422"/>
      <c r="N91" s="422"/>
      <c r="O91" s="422"/>
      <c r="P91" s="422"/>
      <c r="Q91" s="422"/>
      <c r="R91" s="422"/>
      <c r="S91" s="422"/>
      <c r="T91" s="423"/>
    </row>
    <row r="92" spans="1:20" ht="18" customHeight="1">
      <c r="A92" s="421"/>
      <c r="B92" s="422"/>
      <c r="C92" s="422"/>
      <c r="D92" s="422"/>
      <c r="E92" s="422"/>
      <c r="F92" s="422"/>
      <c r="G92" s="422"/>
      <c r="H92" s="422"/>
      <c r="I92" s="422"/>
      <c r="J92" s="422"/>
      <c r="K92" s="422"/>
      <c r="L92" s="422"/>
      <c r="M92" s="422"/>
      <c r="N92" s="422"/>
      <c r="O92" s="422"/>
      <c r="P92" s="422"/>
      <c r="Q92" s="422"/>
      <c r="R92" s="422"/>
      <c r="S92" s="422"/>
      <c r="T92" s="423"/>
    </row>
    <row r="93" spans="1:20" ht="18" customHeight="1">
      <c r="A93" s="421"/>
      <c r="B93" s="422"/>
      <c r="C93" s="422"/>
      <c r="D93" s="422"/>
      <c r="E93" s="422"/>
      <c r="F93" s="422"/>
      <c r="G93" s="422"/>
      <c r="H93" s="422"/>
      <c r="I93" s="422"/>
      <c r="J93" s="422"/>
      <c r="K93" s="422"/>
      <c r="L93" s="422"/>
      <c r="M93" s="422"/>
      <c r="N93" s="422"/>
      <c r="O93" s="422"/>
      <c r="P93" s="422"/>
      <c r="Q93" s="422"/>
      <c r="R93" s="422"/>
      <c r="S93" s="422"/>
      <c r="T93" s="423"/>
    </row>
    <row r="94" spans="1:20" ht="18" customHeight="1">
      <c r="A94" s="421"/>
      <c r="B94" s="422"/>
      <c r="C94" s="422"/>
      <c r="D94" s="422"/>
      <c r="E94" s="422"/>
      <c r="F94" s="422"/>
      <c r="G94" s="422"/>
      <c r="H94" s="422"/>
      <c r="I94" s="422"/>
      <c r="J94" s="422"/>
      <c r="K94" s="422"/>
      <c r="L94" s="422"/>
      <c r="M94" s="422"/>
      <c r="N94" s="422"/>
      <c r="O94" s="422"/>
      <c r="P94" s="422"/>
      <c r="Q94" s="422"/>
      <c r="R94" s="422"/>
      <c r="S94" s="422"/>
      <c r="T94" s="423"/>
    </row>
    <row r="95" spans="1:20" ht="18" customHeight="1" thickBot="1">
      <c r="A95" s="424"/>
      <c r="B95" s="425"/>
      <c r="C95" s="425"/>
      <c r="D95" s="425"/>
      <c r="E95" s="425"/>
      <c r="F95" s="425"/>
      <c r="G95" s="425"/>
      <c r="H95" s="425"/>
      <c r="I95" s="425"/>
      <c r="J95" s="425"/>
      <c r="K95" s="425"/>
      <c r="L95" s="425"/>
      <c r="M95" s="425"/>
      <c r="N95" s="425"/>
      <c r="O95" s="425"/>
      <c r="P95" s="425"/>
      <c r="Q95" s="425"/>
      <c r="R95" s="425"/>
      <c r="S95" s="425"/>
      <c r="T95" s="426"/>
    </row>
    <row r="96" spans="1:20" ht="18" customHeight="1" thickTop="1"/>
  </sheetData>
  <sheetProtection formatCells="0"/>
  <mergeCells count="4">
    <mergeCell ref="S1:T1"/>
    <mergeCell ref="K2:T2"/>
    <mergeCell ref="B2:I2"/>
    <mergeCell ref="U3:Z8"/>
  </mergeCells>
  <phoneticPr fontId="8"/>
  <printOptions horizontalCentered="1"/>
  <pageMargins left="0.59055118110236227" right="0.59055118110236227" top="0.59055118110236227" bottom="0.59055118110236227" header="0.31496062992125984" footer="0.31496062992125984"/>
  <pageSetup paperSize="9" scale="42" orientation="portrait" r:id="rId1"/>
  <headerFooter>
    <oddFooter>&amp;R整理番号：（事務局記入欄）</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DCF41-E6B2-45BB-8099-90F75CF14DBC}">
  <sheetPr>
    <pageSetUpPr fitToPage="1"/>
  </sheetPr>
  <dimension ref="A1:X139"/>
  <sheetViews>
    <sheetView view="pageBreakPreview" zoomScale="70" zoomScaleNormal="60" zoomScaleSheetLayoutView="70" workbookViewId="0"/>
  </sheetViews>
  <sheetFormatPr defaultColWidth="9" defaultRowHeight="13.2"/>
  <cols>
    <col min="1" max="1" width="4.8984375" style="2" bestFit="1" customWidth="1"/>
    <col min="2" max="3" width="5.5" style="24" customWidth="1"/>
    <col min="4" max="4" width="4.5" style="24" hidden="1" customWidth="1"/>
    <col min="5" max="5" width="22.8984375" style="26" customWidth="1"/>
    <col min="6" max="6" width="4.5" style="26" hidden="1" customWidth="1"/>
    <col min="7" max="7" width="28.3984375" style="26" customWidth="1"/>
    <col min="8" max="8" width="28.3984375" style="24" customWidth="1"/>
    <col min="9" max="9" width="13.3984375" style="173" customWidth="1"/>
    <col min="10" max="10" width="9.8984375" style="28" customWidth="1"/>
    <col min="11" max="11" width="4.5" style="28" customWidth="1"/>
    <col min="12" max="12" width="7.19921875" style="28" customWidth="1"/>
    <col min="13" max="13" width="4.5" style="28" customWidth="1"/>
    <col min="14" max="14" width="15.3984375" style="28" customWidth="1"/>
    <col min="15" max="15" width="12.5" style="29" customWidth="1"/>
    <col min="16" max="16" width="9" style="24"/>
    <col min="17" max="17" width="4.5" style="24" customWidth="1"/>
    <col min="18" max="18" width="12.5" style="24" customWidth="1"/>
    <col min="19" max="16384" width="9" style="24"/>
  </cols>
  <sheetData>
    <row r="1" spans="1:24" ht="26.25" customHeight="1">
      <c r="B1" s="25" t="s">
        <v>338</v>
      </c>
      <c r="I1" s="27"/>
      <c r="O1" s="869" t="s">
        <v>171</v>
      </c>
      <c r="P1" s="870"/>
    </row>
    <row r="2" spans="1:24" ht="9.75" customHeight="1">
      <c r="B2" s="25"/>
      <c r="I2" s="27"/>
      <c r="P2" s="30"/>
    </row>
    <row r="3" spans="1:24" s="23" customFormat="1" ht="34.5" customHeight="1">
      <c r="A3" s="22"/>
      <c r="B3" s="22"/>
      <c r="C3" s="22"/>
      <c r="D3" s="22"/>
      <c r="E3" s="31" t="s">
        <v>61</v>
      </c>
      <c r="F3" s="32"/>
      <c r="G3" s="859" t="str">
        <f>IF(ISBLANK(総表!C14),"",総表!C14)</f>
        <v/>
      </c>
      <c r="H3" s="859"/>
      <c r="I3" s="33" t="s">
        <v>62</v>
      </c>
      <c r="J3" s="859" t="str">
        <f>IF(ISBLANK(総表!C28),"",総表!C28)</f>
        <v/>
      </c>
      <c r="K3" s="859"/>
      <c r="L3" s="859"/>
      <c r="M3" s="859"/>
      <c r="N3" s="859"/>
      <c r="O3" s="859"/>
      <c r="P3" s="859"/>
      <c r="Q3" s="22" t="s">
        <v>329</v>
      </c>
      <c r="R3" s="22"/>
    </row>
    <row r="4" spans="1:24" s="23" customFormat="1" ht="20.25" customHeight="1">
      <c r="A4" s="22"/>
      <c r="B4" s="22"/>
      <c r="C4" s="22"/>
      <c r="D4" s="22"/>
      <c r="E4" s="32"/>
      <c r="F4" s="32"/>
      <c r="G4" s="32"/>
      <c r="H4" s="22"/>
      <c r="I4" s="34"/>
      <c r="J4" s="35"/>
      <c r="K4" s="35"/>
      <c r="L4" s="35"/>
      <c r="M4" s="35"/>
      <c r="N4" s="35"/>
      <c r="O4" s="36"/>
      <c r="P4" s="37"/>
      <c r="Q4" s="22"/>
      <c r="R4" s="22"/>
    </row>
    <row r="5" spans="1:24" s="23" customFormat="1" ht="30.75" customHeight="1">
      <c r="A5" s="22"/>
      <c r="B5" s="860" t="s">
        <v>63</v>
      </c>
      <c r="C5" s="861"/>
      <c r="D5" s="861"/>
      <c r="E5" s="862"/>
      <c r="F5" s="344"/>
      <c r="G5" s="863" t="s">
        <v>423</v>
      </c>
      <c r="H5" s="863"/>
      <c r="I5" s="863"/>
      <c r="J5" s="864"/>
      <c r="K5" s="39"/>
      <c r="L5" s="39"/>
      <c r="M5" s="39"/>
      <c r="N5" s="39"/>
      <c r="O5" s="36"/>
      <c r="P5" s="30"/>
      <c r="Q5" s="593" t="s">
        <v>469</v>
      </c>
      <c r="R5" s="593"/>
      <c r="S5" s="593"/>
      <c r="T5" s="593"/>
      <c r="U5" s="593"/>
      <c r="V5" s="593"/>
      <c r="W5" s="593"/>
      <c r="X5" s="593"/>
    </row>
    <row r="6" spans="1:24" s="23" customFormat="1" ht="20.25" customHeight="1">
      <c r="A6" s="22"/>
      <c r="E6" s="40"/>
      <c r="F6" s="40"/>
      <c r="G6" s="40"/>
      <c r="I6" s="38"/>
      <c r="J6" s="39" t="s">
        <v>64</v>
      </c>
      <c r="K6" s="39"/>
      <c r="L6" s="39"/>
      <c r="M6" s="39"/>
      <c r="N6" s="39"/>
      <c r="O6" s="36"/>
      <c r="P6" s="30"/>
      <c r="Q6" s="593"/>
      <c r="R6" s="593"/>
      <c r="S6" s="593"/>
      <c r="T6" s="593"/>
      <c r="U6" s="593"/>
      <c r="V6" s="593"/>
      <c r="W6" s="593"/>
      <c r="X6" s="593"/>
    </row>
    <row r="7" spans="1:24" s="23" customFormat="1" ht="20.25" customHeight="1">
      <c r="A7" s="41"/>
      <c r="B7" s="42" t="s">
        <v>65</v>
      </c>
      <c r="C7" s="43"/>
      <c r="D7" s="43"/>
      <c r="E7" s="44"/>
      <c r="F7" s="45"/>
      <c r="G7" s="45"/>
      <c r="H7" s="46"/>
      <c r="I7" s="873" t="s">
        <v>66</v>
      </c>
      <c r="J7" s="873"/>
      <c r="K7" s="48"/>
      <c r="L7" s="48"/>
      <c r="M7" s="48"/>
      <c r="N7" s="48"/>
      <c r="O7" s="36"/>
      <c r="Q7" s="593"/>
      <c r="R7" s="593"/>
      <c r="S7" s="593"/>
      <c r="T7" s="593"/>
      <c r="U7" s="593"/>
      <c r="V7" s="593"/>
      <c r="W7" s="593"/>
      <c r="X7" s="593"/>
    </row>
    <row r="8" spans="1:24" s="23" customFormat="1" ht="20.25" customHeight="1">
      <c r="A8" s="41"/>
      <c r="B8" s="49"/>
      <c r="C8" s="50" t="s">
        <v>67</v>
      </c>
      <c r="D8" s="51"/>
      <c r="E8" s="52"/>
      <c r="F8" s="53"/>
      <c r="G8" s="53"/>
      <c r="H8" s="54"/>
      <c r="I8" s="871">
        <f>O23</f>
        <v>0</v>
      </c>
      <c r="J8" s="872"/>
      <c r="K8" s="55"/>
      <c r="L8" s="55"/>
      <c r="M8" s="55"/>
      <c r="N8" s="55"/>
      <c r="O8" s="36"/>
      <c r="Q8" s="593"/>
      <c r="R8" s="593"/>
      <c r="S8" s="593"/>
      <c r="T8" s="593"/>
      <c r="U8" s="593"/>
      <c r="V8" s="593"/>
      <c r="W8" s="593"/>
      <c r="X8" s="593"/>
    </row>
    <row r="9" spans="1:24" s="23" customFormat="1" ht="20.25" customHeight="1">
      <c r="A9" s="41"/>
      <c r="B9" s="49"/>
      <c r="C9" s="56" t="s">
        <v>68</v>
      </c>
      <c r="D9" s="57"/>
      <c r="E9" s="58"/>
      <c r="F9" s="59"/>
      <c r="G9" s="59"/>
      <c r="H9" s="60"/>
      <c r="I9" s="865">
        <f>O49</f>
        <v>0</v>
      </c>
      <c r="J9" s="866"/>
      <c r="K9" s="55"/>
      <c r="L9" s="55"/>
      <c r="M9" s="55"/>
      <c r="N9" s="55"/>
      <c r="O9" s="36"/>
      <c r="Q9" s="593"/>
      <c r="R9" s="593"/>
      <c r="S9" s="593"/>
      <c r="T9" s="593"/>
      <c r="U9" s="593"/>
      <c r="V9" s="593"/>
      <c r="W9" s="593"/>
      <c r="X9" s="593"/>
    </row>
    <row r="10" spans="1:24" s="23" customFormat="1" ht="20.25" customHeight="1">
      <c r="A10" s="41"/>
      <c r="B10" s="49"/>
      <c r="C10" s="56" t="s">
        <v>69</v>
      </c>
      <c r="D10" s="57"/>
      <c r="E10" s="58"/>
      <c r="F10" s="59"/>
      <c r="G10" s="59"/>
      <c r="H10" s="60"/>
      <c r="I10" s="865">
        <f>O58</f>
        <v>0</v>
      </c>
      <c r="J10" s="866"/>
      <c r="K10" s="55"/>
      <c r="L10" s="55"/>
      <c r="M10" s="55"/>
      <c r="N10" s="55"/>
      <c r="O10" s="36"/>
      <c r="Q10" s="593"/>
      <c r="R10" s="593"/>
      <c r="S10" s="593"/>
      <c r="T10" s="593"/>
      <c r="U10" s="593"/>
      <c r="V10" s="593"/>
      <c r="W10" s="593"/>
      <c r="X10" s="593"/>
    </row>
    <row r="11" spans="1:24" s="23" customFormat="1" ht="20.25" customHeight="1">
      <c r="A11" s="41"/>
      <c r="B11" s="49"/>
      <c r="C11" s="56" t="s">
        <v>70</v>
      </c>
      <c r="D11" s="57"/>
      <c r="E11" s="58"/>
      <c r="F11" s="59"/>
      <c r="G11" s="59"/>
      <c r="H11" s="60"/>
      <c r="I11" s="865">
        <f>O84</f>
        <v>0</v>
      </c>
      <c r="J11" s="866"/>
      <c r="K11" s="55"/>
      <c r="L11" s="55"/>
      <c r="M11" s="55"/>
      <c r="N11" s="55"/>
      <c r="O11" s="36"/>
      <c r="Q11" s="593"/>
      <c r="R11" s="593"/>
      <c r="S11" s="593"/>
      <c r="T11" s="593"/>
      <c r="U11" s="593"/>
      <c r="V11" s="593"/>
      <c r="W11" s="593"/>
      <c r="X11" s="593"/>
    </row>
    <row r="12" spans="1:24" s="23" customFormat="1" ht="20.25" customHeight="1">
      <c r="A12" s="41"/>
      <c r="B12" s="49"/>
      <c r="C12" s="56" t="s">
        <v>71</v>
      </c>
      <c r="D12" s="62"/>
      <c r="E12" s="63"/>
      <c r="F12" s="64"/>
      <c r="G12" s="64"/>
      <c r="H12" s="65"/>
      <c r="I12" s="865">
        <f>O93</f>
        <v>0</v>
      </c>
      <c r="J12" s="866"/>
      <c r="K12" s="55"/>
      <c r="L12" s="55"/>
      <c r="M12" s="55"/>
      <c r="N12" s="55"/>
      <c r="O12" s="36"/>
      <c r="Q12" s="593"/>
      <c r="R12" s="593"/>
      <c r="S12" s="593"/>
      <c r="T12" s="593"/>
      <c r="U12" s="593"/>
      <c r="V12" s="593"/>
      <c r="W12" s="593"/>
      <c r="X12" s="593"/>
    </row>
    <row r="13" spans="1:24" s="23" customFormat="1" ht="20.25" customHeight="1">
      <c r="A13" s="41"/>
      <c r="B13" s="49"/>
      <c r="C13" s="61" t="s">
        <v>157</v>
      </c>
      <c r="D13" s="62"/>
      <c r="E13" s="63"/>
      <c r="F13" s="64"/>
      <c r="G13" s="64"/>
      <c r="H13" s="65"/>
      <c r="I13" s="865">
        <f>O129</f>
        <v>0</v>
      </c>
      <c r="J13" s="866"/>
      <c r="K13" s="55"/>
      <c r="L13" s="55"/>
      <c r="M13" s="55"/>
      <c r="N13" s="55"/>
      <c r="O13" s="36"/>
      <c r="Q13" s="593"/>
      <c r="R13" s="593"/>
      <c r="S13" s="593"/>
      <c r="T13" s="593"/>
      <c r="U13" s="593"/>
      <c r="V13" s="593"/>
      <c r="W13" s="593"/>
      <c r="X13" s="593"/>
    </row>
    <row r="14" spans="1:24" s="23" customFormat="1" ht="20.25" customHeight="1">
      <c r="A14" s="41"/>
      <c r="B14" s="49"/>
      <c r="C14" s="66" t="s">
        <v>317</v>
      </c>
      <c r="D14" s="51"/>
      <c r="E14" s="67"/>
      <c r="F14" s="68"/>
      <c r="G14" s="68"/>
      <c r="H14" s="69"/>
      <c r="I14" s="867">
        <f>SUM(I8:I13)</f>
        <v>0</v>
      </c>
      <c r="J14" s="868"/>
      <c r="K14" s="55"/>
      <c r="L14" s="55"/>
      <c r="M14" s="55"/>
      <c r="N14" s="55"/>
      <c r="O14" s="36"/>
    </row>
    <row r="15" spans="1:24" s="23" customFormat="1" ht="20.25" customHeight="1">
      <c r="A15" s="41"/>
      <c r="B15" s="49"/>
      <c r="C15" s="70"/>
      <c r="D15" s="71"/>
      <c r="E15" s="72" t="s">
        <v>72</v>
      </c>
      <c r="F15" s="53"/>
      <c r="G15" s="53"/>
      <c r="H15" s="54"/>
      <c r="I15" s="871">
        <f>SUM(R23,R49,R58,R84,R93,R129)</f>
        <v>0</v>
      </c>
      <c r="J15" s="872"/>
      <c r="K15" s="55"/>
      <c r="L15" s="55"/>
      <c r="M15" s="55"/>
      <c r="N15" s="55"/>
      <c r="O15" s="36"/>
      <c r="R15" s="73" t="s">
        <v>73</v>
      </c>
    </row>
    <row r="16" spans="1:24" s="23" customFormat="1" ht="20.25" customHeight="1">
      <c r="A16" s="41"/>
      <c r="B16" s="49"/>
      <c r="C16" s="74"/>
      <c r="D16" s="75"/>
      <c r="E16" s="76" t="s">
        <v>74</v>
      </c>
      <c r="F16" s="77"/>
      <c r="G16" s="77"/>
      <c r="H16" s="78"/>
      <c r="I16" s="855">
        <f>IF(R16="2",0,I14-I15)</f>
        <v>0</v>
      </c>
      <c r="J16" s="856"/>
      <c r="K16" s="55"/>
      <c r="L16" s="55"/>
      <c r="M16" s="55"/>
      <c r="N16" s="55"/>
      <c r="O16" s="36"/>
      <c r="R16" s="79" t="str">
        <f>LEFT(G5,1)</f>
        <v>要</v>
      </c>
    </row>
    <row r="17" spans="1:18" s="23" customFormat="1" ht="20.25" customHeight="1" thickBot="1">
      <c r="A17" s="41"/>
      <c r="B17" s="49"/>
      <c r="C17" s="80" t="s">
        <v>318</v>
      </c>
      <c r="D17" s="81"/>
      <c r="E17" s="82"/>
      <c r="F17" s="83"/>
      <c r="G17" s="83"/>
      <c r="H17" s="84"/>
      <c r="I17" s="857">
        <f>IF(R16="1",ROUNDDOWN(I16*10/110,0),0)</f>
        <v>0</v>
      </c>
      <c r="J17" s="858"/>
      <c r="K17" s="55"/>
      <c r="L17" s="55"/>
      <c r="M17" s="55"/>
      <c r="N17" s="55"/>
      <c r="O17" s="36"/>
    </row>
    <row r="18" spans="1:18" s="23" customFormat="1" ht="20.25" customHeight="1" thickBot="1">
      <c r="A18" s="41"/>
      <c r="B18" s="49"/>
      <c r="C18" s="80" t="s">
        <v>316</v>
      </c>
      <c r="D18" s="81"/>
      <c r="E18" s="82"/>
      <c r="F18" s="83"/>
      <c r="G18" s="83"/>
      <c r="H18" s="85"/>
      <c r="I18" s="853">
        <f>I14-I17</f>
        <v>0</v>
      </c>
      <c r="J18" s="854"/>
      <c r="K18" s="55"/>
      <c r="L18" s="55"/>
      <c r="M18" s="55"/>
      <c r="N18" s="55"/>
      <c r="O18" s="36"/>
    </row>
    <row r="19" spans="1:18" s="23" customFormat="1" ht="20.25" customHeight="1">
      <c r="A19" s="41"/>
      <c r="B19" s="87" t="s">
        <v>75</v>
      </c>
      <c r="C19" s="86"/>
      <c r="D19" s="86"/>
      <c r="E19" s="290"/>
      <c r="F19" s="88"/>
      <c r="G19" s="88"/>
      <c r="H19" s="89"/>
      <c r="I19" s="90"/>
      <c r="J19" s="91"/>
      <c r="K19" s="91"/>
      <c r="L19" s="39"/>
      <c r="M19" s="91"/>
      <c r="N19" s="39"/>
      <c r="O19" s="92"/>
    </row>
    <row r="20" spans="1:18" s="23" customFormat="1" ht="20.25" customHeight="1">
      <c r="A20" s="22"/>
      <c r="B20" s="504" t="s">
        <v>76</v>
      </c>
      <c r="C20" s="93" t="s">
        <v>77</v>
      </c>
      <c r="D20" s="93" t="s">
        <v>78</v>
      </c>
      <c r="E20" s="93" t="s">
        <v>79</v>
      </c>
      <c r="F20" s="93" t="s">
        <v>80</v>
      </c>
      <c r="G20" s="93" t="s">
        <v>158</v>
      </c>
      <c r="H20" s="93" t="s">
        <v>156</v>
      </c>
      <c r="I20" s="94" t="s">
        <v>184</v>
      </c>
      <c r="J20" s="850" t="s">
        <v>81</v>
      </c>
      <c r="K20" s="850"/>
      <c r="L20" s="850" t="s">
        <v>82</v>
      </c>
      <c r="M20" s="850"/>
      <c r="N20" s="94" t="s">
        <v>185</v>
      </c>
      <c r="O20" s="47" t="s">
        <v>83</v>
      </c>
      <c r="P20" s="93" t="s">
        <v>84</v>
      </c>
      <c r="R20" s="22"/>
    </row>
    <row r="21" spans="1:18" s="23" customFormat="1" ht="20.25" customHeight="1">
      <c r="A21" s="22"/>
      <c r="B21" s="95" t="s">
        <v>65</v>
      </c>
      <c r="C21" s="96"/>
      <c r="D21" s="96"/>
      <c r="E21" s="96"/>
      <c r="F21" s="96"/>
      <c r="G21" s="96"/>
      <c r="H21" s="96"/>
      <c r="I21" s="97"/>
      <c r="J21" s="97"/>
      <c r="K21" s="97"/>
      <c r="L21" s="97"/>
      <c r="M21" s="97"/>
      <c r="N21" s="98"/>
      <c r="O21" s="99"/>
      <c r="P21" s="100"/>
      <c r="Q21" s="22"/>
      <c r="R21" s="22"/>
    </row>
    <row r="22" spans="1:18" s="23" customFormat="1" ht="20.25" customHeight="1">
      <c r="A22" s="22"/>
      <c r="B22" s="444" t="s">
        <v>355</v>
      </c>
      <c r="C22" s="101" t="s">
        <v>67</v>
      </c>
      <c r="D22" s="102"/>
      <c r="E22" s="103"/>
      <c r="F22" s="102"/>
      <c r="G22" s="102"/>
      <c r="H22" s="102"/>
      <c r="I22" s="104"/>
      <c r="J22" s="105"/>
      <c r="K22" s="105"/>
      <c r="L22" s="105"/>
      <c r="M22" s="105"/>
      <c r="N22" s="106"/>
      <c r="O22" s="107"/>
      <c r="P22" s="108"/>
      <c r="Q22" s="22"/>
      <c r="R22" s="109" t="s">
        <v>85</v>
      </c>
    </row>
    <row r="23" spans="1:18" s="23" customFormat="1" ht="16.2">
      <c r="A23" s="22">
        <v>1</v>
      </c>
      <c r="B23" s="445" t="s">
        <v>425</v>
      </c>
      <c r="C23" s="110"/>
      <c r="D23" s="32"/>
      <c r="E23" s="456"/>
      <c r="F23" s="112"/>
      <c r="G23" s="350"/>
      <c r="H23" s="350"/>
      <c r="I23" s="113"/>
      <c r="J23" s="114"/>
      <c r="K23" s="115"/>
      <c r="L23" s="116"/>
      <c r="M23" s="115"/>
      <c r="N23" s="117" t="str">
        <f>IF(ISNUMBER(I23),(ROUND(PRODUCT(I23,J23,L23),0)),"")</f>
        <v/>
      </c>
      <c r="O23" s="118">
        <f>ROUNDDOWN(SUM(N23:N47)/1000,0)</f>
        <v>0</v>
      </c>
      <c r="P23" s="119" t="s">
        <v>86</v>
      </c>
      <c r="Q23" s="22"/>
      <c r="R23" s="120">
        <f>ROUNDDOWN(SUMIF(P23:P47,"課税対象外",N23:N47)/1000,0)</f>
        <v>0</v>
      </c>
    </row>
    <row r="24" spans="1:18" s="23" customFormat="1" ht="16.2">
      <c r="A24" s="22">
        <v>2</v>
      </c>
      <c r="B24" s="445" t="str">
        <f t="shared" ref="B24:B47" si="0">IF(I24="","",".")</f>
        <v/>
      </c>
      <c r="C24" s="110"/>
      <c r="D24" s="32"/>
      <c r="E24" s="457"/>
      <c r="F24" s="121"/>
      <c r="G24" s="351"/>
      <c r="H24" s="351"/>
      <c r="I24" s="122"/>
      <c r="J24" s="123"/>
      <c r="K24" s="124"/>
      <c r="L24" s="125"/>
      <c r="M24" s="124"/>
      <c r="N24" s="126" t="str">
        <f t="shared" ref="N24:N47" si="1">IF(ISNUMBER(I24),(ROUND(PRODUCT(I24,J24,L24),0)),"")</f>
        <v/>
      </c>
      <c r="O24" s="127"/>
      <c r="P24" s="128" t="s">
        <v>86</v>
      </c>
      <c r="Q24" s="22"/>
      <c r="R24" s="35"/>
    </row>
    <row r="25" spans="1:18" s="23" customFormat="1" ht="16.2">
      <c r="A25" s="22">
        <v>3</v>
      </c>
      <c r="B25" s="445" t="str">
        <f t="shared" si="0"/>
        <v/>
      </c>
      <c r="C25" s="110"/>
      <c r="D25" s="32"/>
      <c r="E25" s="457"/>
      <c r="F25" s="121"/>
      <c r="G25" s="351"/>
      <c r="H25" s="351"/>
      <c r="I25" s="122"/>
      <c r="J25" s="123"/>
      <c r="K25" s="124"/>
      <c r="L25" s="125"/>
      <c r="M25" s="124"/>
      <c r="N25" s="126" t="str">
        <f t="shared" si="1"/>
        <v/>
      </c>
      <c r="O25" s="127"/>
      <c r="P25" s="128" t="s">
        <v>86</v>
      </c>
      <c r="Q25" s="22"/>
      <c r="R25" s="35"/>
    </row>
    <row r="26" spans="1:18" s="23" customFormat="1" ht="16.2">
      <c r="A26" s="22">
        <v>4</v>
      </c>
      <c r="B26" s="445" t="str">
        <f t="shared" si="0"/>
        <v/>
      </c>
      <c r="C26" s="110"/>
      <c r="D26" s="32"/>
      <c r="E26" s="457"/>
      <c r="F26" s="121"/>
      <c r="G26" s="351"/>
      <c r="H26" s="351"/>
      <c r="I26" s="122"/>
      <c r="J26" s="123"/>
      <c r="K26" s="124"/>
      <c r="L26" s="125"/>
      <c r="M26" s="124"/>
      <c r="N26" s="126" t="str">
        <f t="shared" si="1"/>
        <v/>
      </c>
      <c r="O26" s="127"/>
      <c r="P26" s="128" t="s">
        <v>86</v>
      </c>
      <c r="Q26" s="22"/>
      <c r="R26" s="35"/>
    </row>
    <row r="27" spans="1:18" s="23" customFormat="1" ht="16.2">
      <c r="A27" s="22">
        <v>5</v>
      </c>
      <c r="B27" s="445" t="str">
        <f t="shared" si="0"/>
        <v/>
      </c>
      <c r="C27" s="110"/>
      <c r="D27" s="32"/>
      <c r="E27" s="457"/>
      <c r="F27" s="121"/>
      <c r="G27" s="351"/>
      <c r="H27" s="351"/>
      <c r="I27" s="122"/>
      <c r="J27" s="123"/>
      <c r="K27" s="124"/>
      <c r="L27" s="125"/>
      <c r="M27" s="124"/>
      <c r="N27" s="126" t="str">
        <f t="shared" si="1"/>
        <v/>
      </c>
      <c r="O27" s="127"/>
      <c r="P27" s="128" t="s">
        <v>86</v>
      </c>
      <c r="Q27" s="22"/>
      <c r="R27" s="35"/>
    </row>
    <row r="28" spans="1:18" s="23" customFormat="1" ht="16.2">
      <c r="A28" s="22">
        <v>6</v>
      </c>
      <c r="B28" s="445" t="str">
        <f t="shared" si="0"/>
        <v/>
      </c>
      <c r="C28" s="110"/>
      <c r="D28" s="32"/>
      <c r="E28" s="457"/>
      <c r="F28" s="121"/>
      <c r="G28" s="351"/>
      <c r="H28" s="351"/>
      <c r="I28" s="122"/>
      <c r="J28" s="123"/>
      <c r="K28" s="124"/>
      <c r="L28" s="125"/>
      <c r="M28" s="124"/>
      <c r="N28" s="126" t="str">
        <f t="shared" si="1"/>
        <v/>
      </c>
      <c r="O28" s="127"/>
      <c r="P28" s="128" t="s">
        <v>86</v>
      </c>
      <c r="Q28" s="22"/>
      <c r="R28" s="35"/>
    </row>
    <row r="29" spans="1:18" s="23" customFormat="1" ht="16.2">
      <c r="A29" s="22">
        <v>7</v>
      </c>
      <c r="B29" s="445" t="str">
        <f t="shared" si="0"/>
        <v/>
      </c>
      <c r="C29" s="110"/>
      <c r="D29" s="32"/>
      <c r="E29" s="457"/>
      <c r="F29" s="121"/>
      <c r="G29" s="351"/>
      <c r="H29" s="351"/>
      <c r="I29" s="122"/>
      <c r="J29" s="123"/>
      <c r="K29" s="124"/>
      <c r="L29" s="125"/>
      <c r="M29" s="124"/>
      <c r="N29" s="126" t="str">
        <f t="shared" si="1"/>
        <v/>
      </c>
      <c r="O29" s="127"/>
      <c r="P29" s="128" t="s">
        <v>86</v>
      </c>
      <c r="Q29" s="22"/>
      <c r="R29" s="35"/>
    </row>
    <row r="30" spans="1:18" s="23" customFormat="1" ht="16.2">
      <c r="A30" s="22">
        <v>8</v>
      </c>
      <c r="B30" s="445" t="str">
        <f t="shared" si="0"/>
        <v/>
      </c>
      <c r="C30" s="110"/>
      <c r="D30" s="32"/>
      <c r="E30" s="457"/>
      <c r="F30" s="121"/>
      <c r="G30" s="351"/>
      <c r="H30" s="351"/>
      <c r="I30" s="122"/>
      <c r="J30" s="123"/>
      <c r="K30" s="124"/>
      <c r="L30" s="125"/>
      <c r="M30" s="124"/>
      <c r="N30" s="126" t="str">
        <f t="shared" si="1"/>
        <v/>
      </c>
      <c r="O30" s="127"/>
      <c r="P30" s="128" t="s">
        <v>86</v>
      </c>
      <c r="Q30" s="22"/>
      <c r="R30" s="35"/>
    </row>
    <row r="31" spans="1:18" s="23" customFormat="1" ht="16.2">
      <c r="A31" s="22">
        <v>9</v>
      </c>
      <c r="B31" s="445" t="str">
        <f t="shared" si="0"/>
        <v/>
      </c>
      <c r="C31" s="110"/>
      <c r="D31" s="32"/>
      <c r="E31" s="457"/>
      <c r="F31" s="121"/>
      <c r="G31" s="351"/>
      <c r="H31" s="351"/>
      <c r="I31" s="122"/>
      <c r="J31" s="123"/>
      <c r="K31" s="124"/>
      <c r="L31" s="125"/>
      <c r="M31" s="124"/>
      <c r="N31" s="126" t="str">
        <f t="shared" si="1"/>
        <v/>
      </c>
      <c r="O31" s="127"/>
      <c r="P31" s="128" t="s">
        <v>86</v>
      </c>
      <c r="Q31" s="22"/>
      <c r="R31" s="35"/>
    </row>
    <row r="32" spans="1:18" s="23" customFormat="1" ht="16.2">
      <c r="A32" s="22">
        <v>10</v>
      </c>
      <c r="B32" s="445" t="str">
        <f t="shared" si="0"/>
        <v/>
      </c>
      <c r="C32" s="110"/>
      <c r="D32" s="32"/>
      <c r="E32" s="457"/>
      <c r="F32" s="121"/>
      <c r="G32" s="351"/>
      <c r="H32" s="351"/>
      <c r="I32" s="122"/>
      <c r="J32" s="123"/>
      <c r="K32" s="124"/>
      <c r="L32" s="125"/>
      <c r="M32" s="124"/>
      <c r="N32" s="126" t="str">
        <f t="shared" si="1"/>
        <v/>
      </c>
      <c r="O32" s="127"/>
      <c r="P32" s="128" t="s">
        <v>86</v>
      </c>
      <c r="Q32" s="22"/>
      <c r="R32" s="35"/>
    </row>
    <row r="33" spans="1:18" s="23" customFormat="1" ht="16.2">
      <c r="A33" s="22">
        <v>11</v>
      </c>
      <c r="B33" s="445" t="str">
        <f t="shared" si="0"/>
        <v/>
      </c>
      <c r="C33" s="110"/>
      <c r="D33" s="32"/>
      <c r="E33" s="457"/>
      <c r="F33" s="121"/>
      <c r="G33" s="351"/>
      <c r="H33" s="351"/>
      <c r="I33" s="122"/>
      <c r="J33" s="123"/>
      <c r="K33" s="124"/>
      <c r="L33" s="125"/>
      <c r="M33" s="124"/>
      <c r="N33" s="126" t="str">
        <f t="shared" si="1"/>
        <v/>
      </c>
      <c r="O33" s="127"/>
      <c r="P33" s="128" t="s">
        <v>86</v>
      </c>
      <c r="Q33" s="22"/>
      <c r="R33" s="35"/>
    </row>
    <row r="34" spans="1:18" s="23" customFormat="1" ht="16.2">
      <c r="A34" s="22">
        <v>12</v>
      </c>
      <c r="B34" s="445" t="str">
        <f t="shared" si="0"/>
        <v/>
      </c>
      <c r="C34" s="110"/>
      <c r="D34" s="32"/>
      <c r="E34" s="457"/>
      <c r="F34" s="121"/>
      <c r="G34" s="351"/>
      <c r="H34" s="351"/>
      <c r="I34" s="122"/>
      <c r="J34" s="123"/>
      <c r="K34" s="124"/>
      <c r="L34" s="125"/>
      <c r="M34" s="124"/>
      <c r="N34" s="126" t="str">
        <f t="shared" si="1"/>
        <v/>
      </c>
      <c r="O34" s="127"/>
      <c r="P34" s="128" t="s">
        <v>86</v>
      </c>
      <c r="Q34" s="22"/>
      <c r="R34" s="35"/>
    </row>
    <row r="35" spans="1:18" s="23" customFormat="1" ht="16.2">
      <c r="A35" s="22">
        <v>13</v>
      </c>
      <c r="B35" s="445" t="str">
        <f t="shared" si="0"/>
        <v/>
      </c>
      <c r="C35" s="110"/>
      <c r="D35" s="32"/>
      <c r="E35" s="457"/>
      <c r="F35" s="121"/>
      <c r="G35" s="351"/>
      <c r="H35" s="351"/>
      <c r="I35" s="122"/>
      <c r="J35" s="123"/>
      <c r="K35" s="124"/>
      <c r="L35" s="125"/>
      <c r="M35" s="124"/>
      <c r="N35" s="126" t="str">
        <f t="shared" si="1"/>
        <v/>
      </c>
      <c r="O35" s="127"/>
      <c r="P35" s="128" t="s">
        <v>86</v>
      </c>
      <c r="Q35" s="22"/>
      <c r="R35" s="35"/>
    </row>
    <row r="36" spans="1:18" s="23" customFormat="1" ht="16.2">
      <c r="A36" s="22">
        <v>14</v>
      </c>
      <c r="B36" s="445" t="str">
        <f t="shared" si="0"/>
        <v/>
      </c>
      <c r="C36" s="110"/>
      <c r="D36" s="32"/>
      <c r="E36" s="457"/>
      <c r="F36" s="121"/>
      <c r="G36" s="351"/>
      <c r="H36" s="351"/>
      <c r="I36" s="122"/>
      <c r="J36" s="123"/>
      <c r="K36" s="124"/>
      <c r="L36" s="125"/>
      <c r="M36" s="124"/>
      <c r="N36" s="126" t="str">
        <f t="shared" si="1"/>
        <v/>
      </c>
      <c r="O36" s="127"/>
      <c r="P36" s="128" t="s">
        <v>86</v>
      </c>
      <c r="Q36" s="22"/>
      <c r="R36" s="35"/>
    </row>
    <row r="37" spans="1:18" s="23" customFormat="1" ht="16.2">
      <c r="A37" s="22">
        <v>15</v>
      </c>
      <c r="B37" s="445" t="str">
        <f t="shared" si="0"/>
        <v/>
      </c>
      <c r="C37" s="110"/>
      <c r="D37" s="32"/>
      <c r="E37" s="457"/>
      <c r="F37" s="121"/>
      <c r="G37" s="351"/>
      <c r="H37" s="351"/>
      <c r="I37" s="122"/>
      <c r="J37" s="123"/>
      <c r="K37" s="124"/>
      <c r="L37" s="125"/>
      <c r="M37" s="124"/>
      <c r="N37" s="126" t="str">
        <f t="shared" si="1"/>
        <v/>
      </c>
      <c r="O37" s="127"/>
      <c r="P37" s="128" t="s">
        <v>86</v>
      </c>
      <c r="Q37" s="22"/>
      <c r="R37" s="35"/>
    </row>
    <row r="38" spans="1:18" s="23" customFormat="1" ht="16.2">
      <c r="A38" s="22">
        <v>16</v>
      </c>
      <c r="B38" s="445" t="str">
        <f t="shared" si="0"/>
        <v/>
      </c>
      <c r="C38" s="110"/>
      <c r="D38" s="32"/>
      <c r="E38" s="457"/>
      <c r="F38" s="121"/>
      <c r="G38" s="351"/>
      <c r="H38" s="351"/>
      <c r="I38" s="122"/>
      <c r="J38" s="123"/>
      <c r="K38" s="124"/>
      <c r="L38" s="125"/>
      <c r="M38" s="124"/>
      <c r="N38" s="126" t="str">
        <f t="shared" si="1"/>
        <v/>
      </c>
      <c r="O38" s="127"/>
      <c r="P38" s="128" t="s">
        <v>86</v>
      </c>
      <c r="Q38" s="22"/>
      <c r="R38" s="35"/>
    </row>
    <row r="39" spans="1:18" s="23" customFormat="1" ht="16.2">
      <c r="A39" s="22">
        <v>17</v>
      </c>
      <c r="B39" s="445" t="str">
        <f t="shared" si="0"/>
        <v/>
      </c>
      <c r="C39" s="110"/>
      <c r="D39" s="32"/>
      <c r="E39" s="457"/>
      <c r="F39" s="121"/>
      <c r="G39" s="351"/>
      <c r="H39" s="351"/>
      <c r="I39" s="122"/>
      <c r="J39" s="123"/>
      <c r="K39" s="124"/>
      <c r="L39" s="125"/>
      <c r="M39" s="124"/>
      <c r="N39" s="126" t="str">
        <f t="shared" si="1"/>
        <v/>
      </c>
      <c r="O39" s="127"/>
      <c r="P39" s="128" t="s">
        <v>86</v>
      </c>
      <c r="Q39" s="22"/>
      <c r="R39" s="35"/>
    </row>
    <row r="40" spans="1:18" s="23" customFormat="1" ht="16.2">
      <c r="A40" s="22">
        <v>18</v>
      </c>
      <c r="B40" s="445" t="str">
        <f t="shared" si="0"/>
        <v/>
      </c>
      <c r="C40" s="110"/>
      <c r="D40" s="32"/>
      <c r="E40" s="457"/>
      <c r="F40" s="121"/>
      <c r="G40" s="351"/>
      <c r="H40" s="351"/>
      <c r="I40" s="122"/>
      <c r="J40" s="123"/>
      <c r="K40" s="124"/>
      <c r="L40" s="125"/>
      <c r="M40" s="124"/>
      <c r="N40" s="126" t="str">
        <f t="shared" si="1"/>
        <v/>
      </c>
      <c r="O40" s="127"/>
      <c r="P40" s="128" t="s">
        <v>86</v>
      </c>
      <c r="Q40" s="22"/>
      <c r="R40" s="35"/>
    </row>
    <row r="41" spans="1:18" s="23" customFormat="1" ht="16.2">
      <c r="A41" s="22">
        <v>19</v>
      </c>
      <c r="B41" s="445" t="str">
        <f t="shared" si="0"/>
        <v/>
      </c>
      <c r="C41" s="110"/>
      <c r="D41" s="32"/>
      <c r="E41" s="457"/>
      <c r="F41" s="121"/>
      <c r="G41" s="351"/>
      <c r="H41" s="351"/>
      <c r="I41" s="122"/>
      <c r="J41" s="123"/>
      <c r="K41" s="124"/>
      <c r="L41" s="125"/>
      <c r="M41" s="124"/>
      <c r="N41" s="126" t="str">
        <f t="shared" si="1"/>
        <v/>
      </c>
      <c r="O41" s="127"/>
      <c r="P41" s="128" t="s">
        <v>86</v>
      </c>
      <c r="Q41" s="22"/>
      <c r="R41" s="35"/>
    </row>
    <row r="42" spans="1:18" s="23" customFormat="1" ht="16.2">
      <c r="A42" s="22">
        <v>20</v>
      </c>
      <c r="B42" s="445" t="str">
        <f t="shared" si="0"/>
        <v/>
      </c>
      <c r="C42" s="110"/>
      <c r="D42" s="32"/>
      <c r="E42" s="457"/>
      <c r="F42" s="121"/>
      <c r="G42" s="351"/>
      <c r="H42" s="351"/>
      <c r="I42" s="122"/>
      <c r="J42" s="123"/>
      <c r="K42" s="124"/>
      <c r="L42" s="125"/>
      <c r="M42" s="124"/>
      <c r="N42" s="126" t="str">
        <f t="shared" si="1"/>
        <v/>
      </c>
      <c r="O42" s="127"/>
      <c r="P42" s="128" t="s">
        <v>86</v>
      </c>
      <c r="Q42" s="22"/>
      <c r="R42" s="35"/>
    </row>
    <row r="43" spans="1:18" s="23" customFormat="1" ht="16.2">
      <c r="A43" s="22">
        <v>21</v>
      </c>
      <c r="B43" s="445" t="str">
        <f t="shared" si="0"/>
        <v/>
      </c>
      <c r="C43" s="110"/>
      <c r="D43" s="32"/>
      <c r="E43" s="457"/>
      <c r="F43" s="121"/>
      <c r="G43" s="351"/>
      <c r="H43" s="351"/>
      <c r="I43" s="122"/>
      <c r="J43" s="123"/>
      <c r="K43" s="124"/>
      <c r="L43" s="125"/>
      <c r="M43" s="124"/>
      <c r="N43" s="126" t="str">
        <f t="shared" si="1"/>
        <v/>
      </c>
      <c r="O43" s="127"/>
      <c r="P43" s="128" t="s">
        <v>86</v>
      </c>
      <c r="Q43" s="22"/>
      <c r="R43" s="35"/>
    </row>
    <row r="44" spans="1:18" s="23" customFormat="1" ht="16.2">
      <c r="A44" s="22">
        <v>22</v>
      </c>
      <c r="B44" s="445" t="str">
        <f t="shared" si="0"/>
        <v/>
      </c>
      <c r="C44" s="110"/>
      <c r="D44" s="32"/>
      <c r="E44" s="457"/>
      <c r="F44" s="121"/>
      <c r="G44" s="351"/>
      <c r="H44" s="351"/>
      <c r="I44" s="122"/>
      <c r="J44" s="123"/>
      <c r="K44" s="124"/>
      <c r="L44" s="125"/>
      <c r="M44" s="124"/>
      <c r="N44" s="126" t="str">
        <f t="shared" si="1"/>
        <v/>
      </c>
      <c r="O44" s="127"/>
      <c r="P44" s="128" t="s">
        <v>86</v>
      </c>
      <c r="Q44" s="22"/>
      <c r="R44" s="35"/>
    </row>
    <row r="45" spans="1:18" s="23" customFormat="1" ht="16.2">
      <c r="A45" s="22">
        <v>23</v>
      </c>
      <c r="B45" s="445" t="str">
        <f t="shared" si="0"/>
        <v/>
      </c>
      <c r="C45" s="110"/>
      <c r="D45" s="32"/>
      <c r="E45" s="457"/>
      <c r="F45" s="121"/>
      <c r="G45" s="351"/>
      <c r="H45" s="351"/>
      <c r="I45" s="122"/>
      <c r="J45" s="123"/>
      <c r="K45" s="124"/>
      <c r="L45" s="125"/>
      <c r="M45" s="124"/>
      <c r="N45" s="126" t="str">
        <f t="shared" si="1"/>
        <v/>
      </c>
      <c r="O45" s="127"/>
      <c r="P45" s="128" t="s">
        <v>86</v>
      </c>
      <c r="Q45" s="22"/>
      <c r="R45" s="35"/>
    </row>
    <row r="46" spans="1:18" s="23" customFormat="1" ht="16.2">
      <c r="A46" s="22">
        <v>24</v>
      </c>
      <c r="B46" s="445" t="str">
        <f t="shared" si="0"/>
        <v/>
      </c>
      <c r="C46" s="110"/>
      <c r="D46" s="32"/>
      <c r="E46" s="457"/>
      <c r="F46" s="121"/>
      <c r="G46" s="351"/>
      <c r="H46" s="351"/>
      <c r="I46" s="122"/>
      <c r="J46" s="123"/>
      <c r="K46" s="124"/>
      <c r="L46" s="125"/>
      <c r="M46" s="124"/>
      <c r="N46" s="126" t="str">
        <f t="shared" si="1"/>
        <v/>
      </c>
      <c r="O46" s="127"/>
      <c r="P46" s="128" t="s">
        <v>86</v>
      </c>
      <c r="Q46" s="22"/>
      <c r="R46" s="35"/>
    </row>
    <row r="47" spans="1:18" s="23" customFormat="1" ht="16.2">
      <c r="A47" s="22">
        <v>25</v>
      </c>
      <c r="B47" s="445" t="str">
        <f t="shared" si="0"/>
        <v/>
      </c>
      <c r="C47" s="110"/>
      <c r="D47" s="129"/>
      <c r="E47" s="458"/>
      <c r="F47" s="130"/>
      <c r="G47" s="352"/>
      <c r="H47" s="352"/>
      <c r="I47" s="131"/>
      <c r="J47" s="132"/>
      <c r="K47" s="133"/>
      <c r="L47" s="134"/>
      <c r="M47" s="133"/>
      <c r="N47" s="135" t="str">
        <f t="shared" si="1"/>
        <v/>
      </c>
      <c r="O47" s="136"/>
      <c r="P47" s="137" t="s">
        <v>86</v>
      </c>
      <c r="Q47" s="22"/>
      <c r="R47" s="35"/>
    </row>
    <row r="48" spans="1:18" s="23" customFormat="1" ht="16.2">
      <c r="A48" s="22"/>
      <c r="B48" s="445" t="s">
        <v>355</v>
      </c>
      <c r="C48" s="101" t="s">
        <v>87</v>
      </c>
      <c r="D48" s="138"/>
      <c r="E48" s="139"/>
      <c r="F48" s="138"/>
      <c r="G48" s="138"/>
      <c r="H48" s="139"/>
      <c r="I48" s="140"/>
      <c r="J48" s="141"/>
      <c r="K48" s="142"/>
      <c r="L48" s="143"/>
      <c r="M48" s="142"/>
      <c r="N48" s="140"/>
      <c r="O48" s="107"/>
      <c r="P48" s="144"/>
      <c r="Q48" s="22"/>
      <c r="R48" s="145" t="s">
        <v>85</v>
      </c>
    </row>
    <row r="49" spans="1:18" s="23" customFormat="1" ht="16.2">
      <c r="A49" s="22">
        <v>1</v>
      </c>
      <c r="B49" s="445" t="s">
        <v>425</v>
      </c>
      <c r="C49" s="110"/>
      <c r="D49" s="32"/>
      <c r="E49" s="456"/>
      <c r="F49" s="111"/>
      <c r="G49" s="353"/>
      <c r="H49" s="350"/>
      <c r="I49" s="113"/>
      <c r="J49" s="114"/>
      <c r="K49" s="115"/>
      <c r="L49" s="116"/>
      <c r="M49" s="115"/>
      <c r="N49" s="117" t="str">
        <f>IF(ISNUMBER(I49),(ROUND(PRODUCT(I49,J49,L49),0)),"")</f>
        <v/>
      </c>
      <c r="O49" s="118">
        <f>ROUNDDOWN(SUM(N49:N56)/1000,0)</f>
        <v>0</v>
      </c>
      <c r="P49" s="119" t="s">
        <v>86</v>
      </c>
      <c r="Q49" s="22"/>
      <c r="R49" s="120">
        <f>ROUNDDOWN(SUMIF(P49:P56,"課税対象外",N49:N56)/1000,0)</f>
        <v>0</v>
      </c>
    </row>
    <row r="50" spans="1:18" s="23" customFormat="1" ht="16.2">
      <c r="A50" s="22">
        <v>2</v>
      </c>
      <c r="B50" s="445" t="str">
        <f t="shared" ref="B50:B56" si="2">IF(I50="","",".")</f>
        <v/>
      </c>
      <c r="C50" s="110"/>
      <c r="D50" s="32"/>
      <c r="E50" s="457"/>
      <c r="F50" s="121"/>
      <c r="G50" s="351"/>
      <c r="H50" s="351"/>
      <c r="I50" s="122"/>
      <c r="J50" s="123"/>
      <c r="K50" s="124"/>
      <c r="L50" s="125"/>
      <c r="M50" s="124"/>
      <c r="N50" s="126" t="str">
        <f t="shared" ref="N50:N55" si="3">IF(ISNUMBER(I50),(ROUND(PRODUCT(I50,J50,L50),0)),"")</f>
        <v/>
      </c>
      <c r="O50" s="127"/>
      <c r="P50" s="128" t="s">
        <v>86</v>
      </c>
      <c r="Q50" s="22"/>
      <c r="R50" s="35"/>
    </row>
    <row r="51" spans="1:18" s="23" customFormat="1" ht="16.2">
      <c r="A51" s="22">
        <v>3</v>
      </c>
      <c r="B51" s="445" t="str">
        <f t="shared" si="2"/>
        <v/>
      </c>
      <c r="C51" s="110"/>
      <c r="D51" s="32"/>
      <c r="E51" s="457"/>
      <c r="F51" s="121"/>
      <c r="G51" s="351"/>
      <c r="H51" s="351"/>
      <c r="I51" s="122"/>
      <c r="J51" s="123"/>
      <c r="K51" s="124"/>
      <c r="L51" s="125"/>
      <c r="M51" s="124"/>
      <c r="N51" s="126" t="str">
        <f t="shared" si="3"/>
        <v/>
      </c>
      <c r="O51" s="127"/>
      <c r="P51" s="128" t="s">
        <v>86</v>
      </c>
      <c r="Q51" s="22"/>
      <c r="R51" s="35"/>
    </row>
    <row r="52" spans="1:18" s="23" customFormat="1" ht="16.2">
      <c r="A52" s="22">
        <v>4</v>
      </c>
      <c r="B52" s="445" t="str">
        <f t="shared" si="2"/>
        <v/>
      </c>
      <c r="C52" s="110"/>
      <c r="D52" s="32"/>
      <c r="E52" s="457"/>
      <c r="F52" s="121"/>
      <c r="G52" s="351"/>
      <c r="H52" s="351"/>
      <c r="I52" s="122"/>
      <c r="J52" s="123"/>
      <c r="K52" s="124"/>
      <c r="L52" s="125"/>
      <c r="M52" s="124"/>
      <c r="N52" s="126" t="str">
        <f t="shared" si="3"/>
        <v/>
      </c>
      <c r="O52" s="127"/>
      <c r="P52" s="128" t="s">
        <v>86</v>
      </c>
      <c r="Q52" s="22"/>
      <c r="R52" s="35"/>
    </row>
    <row r="53" spans="1:18" s="23" customFormat="1" ht="16.2">
      <c r="A53" s="22">
        <v>5</v>
      </c>
      <c r="B53" s="445" t="str">
        <f t="shared" si="2"/>
        <v/>
      </c>
      <c r="C53" s="110"/>
      <c r="D53" s="32"/>
      <c r="E53" s="457"/>
      <c r="F53" s="121"/>
      <c r="G53" s="351"/>
      <c r="H53" s="351"/>
      <c r="I53" s="122"/>
      <c r="J53" s="123"/>
      <c r="K53" s="124"/>
      <c r="L53" s="125"/>
      <c r="M53" s="124"/>
      <c r="N53" s="126" t="str">
        <f t="shared" si="3"/>
        <v/>
      </c>
      <c r="O53" s="127"/>
      <c r="P53" s="128" t="s">
        <v>86</v>
      </c>
      <c r="Q53" s="22"/>
      <c r="R53" s="35"/>
    </row>
    <row r="54" spans="1:18" s="23" customFormat="1" ht="16.2">
      <c r="A54" s="22">
        <v>6</v>
      </c>
      <c r="B54" s="445" t="str">
        <f t="shared" si="2"/>
        <v/>
      </c>
      <c r="C54" s="110"/>
      <c r="D54" s="32"/>
      <c r="E54" s="457"/>
      <c r="F54" s="121"/>
      <c r="G54" s="351"/>
      <c r="H54" s="351"/>
      <c r="I54" s="122"/>
      <c r="J54" s="123"/>
      <c r="K54" s="124"/>
      <c r="L54" s="125"/>
      <c r="M54" s="124"/>
      <c r="N54" s="126" t="str">
        <f t="shared" si="3"/>
        <v/>
      </c>
      <c r="O54" s="127"/>
      <c r="P54" s="128" t="s">
        <v>86</v>
      </c>
      <c r="Q54" s="22"/>
      <c r="R54" s="35"/>
    </row>
    <row r="55" spans="1:18" s="23" customFormat="1" ht="16.2">
      <c r="A55" s="22">
        <v>7</v>
      </c>
      <c r="B55" s="445" t="str">
        <f t="shared" si="2"/>
        <v/>
      </c>
      <c r="C55" s="110"/>
      <c r="D55" s="32"/>
      <c r="E55" s="457"/>
      <c r="F55" s="121"/>
      <c r="G55" s="351"/>
      <c r="H55" s="351"/>
      <c r="I55" s="122"/>
      <c r="J55" s="123"/>
      <c r="K55" s="124"/>
      <c r="L55" s="125"/>
      <c r="M55" s="124"/>
      <c r="N55" s="126" t="str">
        <f t="shared" si="3"/>
        <v/>
      </c>
      <c r="O55" s="127"/>
      <c r="P55" s="128" t="s">
        <v>86</v>
      </c>
      <c r="Q55" s="22"/>
      <c r="R55" s="35"/>
    </row>
    <row r="56" spans="1:18" s="23" customFormat="1" ht="16.2">
      <c r="A56" s="22">
        <v>8</v>
      </c>
      <c r="B56" s="445" t="str">
        <f t="shared" si="2"/>
        <v/>
      </c>
      <c r="C56" s="110"/>
      <c r="D56" s="129"/>
      <c r="E56" s="458"/>
      <c r="F56" s="130"/>
      <c r="G56" s="352"/>
      <c r="H56" s="352"/>
      <c r="I56" s="131"/>
      <c r="J56" s="132"/>
      <c r="K56" s="133"/>
      <c r="L56" s="134"/>
      <c r="M56" s="133"/>
      <c r="N56" s="135" t="str">
        <f>IF(ISNUMBER(I56),(ROUND(PRODUCT(I56,J56,L56),0)),"")</f>
        <v/>
      </c>
      <c r="O56" s="136"/>
      <c r="P56" s="137" t="s">
        <v>86</v>
      </c>
      <c r="Q56" s="22"/>
      <c r="R56" s="35"/>
    </row>
    <row r="57" spans="1:18" s="23" customFormat="1" ht="16.2">
      <c r="A57" s="22"/>
      <c r="B57" s="445" t="s">
        <v>355</v>
      </c>
      <c r="C57" s="101" t="s">
        <v>69</v>
      </c>
      <c r="D57" s="138"/>
      <c r="E57" s="139"/>
      <c r="F57" s="138"/>
      <c r="G57" s="354"/>
      <c r="H57" s="355"/>
      <c r="I57" s="140"/>
      <c r="J57" s="141"/>
      <c r="K57" s="142"/>
      <c r="L57" s="143"/>
      <c r="M57" s="142"/>
      <c r="N57" s="140"/>
      <c r="O57" s="107"/>
      <c r="P57" s="146"/>
      <c r="Q57" s="22"/>
      <c r="R57" s="145" t="s">
        <v>85</v>
      </c>
    </row>
    <row r="58" spans="1:18" s="23" customFormat="1" ht="16.2">
      <c r="A58" s="22">
        <v>1</v>
      </c>
      <c r="B58" s="445" t="s">
        <v>425</v>
      </c>
      <c r="C58" s="110"/>
      <c r="D58" s="32"/>
      <c r="E58" s="456"/>
      <c r="F58" s="112"/>
      <c r="G58" s="350"/>
      <c r="H58" s="350"/>
      <c r="I58" s="113"/>
      <c r="J58" s="114"/>
      <c r="K58" s="115"/>
      <c r="L58" s="116"/>
      <c r="M58" s="115"/>
      <c r="N58" s="117" t="str">
        <f>IF(ISNUMBER(I58),(ROUND(PRODUCT(I58,J58,L58),0)),"")</f>
        <v/>
      </c>
      <c r="O58" s="118">
        <f>ROUNDDOWN(SUM(N58:N82)/1000,0)</f>
        <v>0</v>
      </c>
      <c r="P58" s="119" t="s">
        <v>86</v>
      </c>
      <c r="Q58" s="22"/>
      <c r="R58" s="120">
        <f>ROUNDDOWN(SUMIF(P58:P82,"課税対象外",N58:N82)/1000,0)</f>
        <v>0</v>
      </c>
    </row>
    <row r="59" spans="1:18" s="23" customFormat="1" ht="16.2">
      <c r="A59" s="22">
        <v>2</v>
      </c>
      <c r="B59" s="445" t="str">
        <f t="shared" ref="B59:B82" si="4">IF(I59="","",".")</f>
        <v/>
      </c>
      <c r="C59" s="110"/>
      <c r="D59" s="32"/>
      <c r="E59" s="457"/>
      <c r="F59" s="121"/>
      <c r="G59" s="351"/>
      <c r="H59" s="351"/>
      <c r="I59" s="122"/>
      <c r="J59" s="123"/>
      <c r="K59" s="124"/>
      <c r="L59" s="125"/>
      <c r="M59" s="124"/>
      <c r="N59" s="126" t="str">
        <f t="shared" ref="N59:N82" si="5">IF(ISNUMBER(I59),(ROUND(PRODUCT(I59,J59,L59),0)),"")</f>
        <v/>
      </c>
      <c r="O59" s="127"/>
      <c r="P59" s="128" t="s">
        <v>86</v>
      </c>
      <c r="Q59" s="22"/>
      <c r="R59" s="35"/>
    </row>
    <row r="60" spans="1:18" s="23" customFormat="1" ht="16.2">
      <c r="A60" s="22">
        <v>3</v>
      </c>
      <c r="B60" s="445" t="str">
        <f t="shared" si="4"/>
        <v/>
      </c>
      <c r="C60" s="110"/>
      <c r="D60" s="32"/>
      <c r="E60" s="457"/>
      <c r="F60" s="121"/>
      <c r="G60" s="351"/>
      <c r="H60" s="351"/>
      <c r="I60" s="122"/>
      <c r="J60" s="123"/>
      <c r="K60" s="124"/>
      <c r="L60" s="125"/>
      <c r="M60" s="124"/>
      <c r="N60" s="126" t="str">
        <f t="shared" si="5"/>
        <v/>
      </c>
      <c r="O60" s="127"/>
      <c r="P60" s="128" t="s">
        <v>86</v>
      </c>
      <c r="Q60" s="22"/>
      <c r="R60" s="35"/>
    </row>
    <row r="61" spans="1:18" s="23" customFormat="1" ht="16.2">
      <c r="A61" s="22">
        <v>4</v>
      </c>
      <c r="B61" s="445" t="str">
        <f t="shared" si="4"/>
        <v/>
      </c>
      <c r="C61" s="110"/>
      <c r="D61" s="32"/>
      <c r="E61" s="457"/>
      <c r="F61" s="121"/>
      <c r="G61" s="351"/>
      <c r="H61" s="351"/>
      <c r="I61" s="122"/>
      <c r="J61" s="123"/>
      <c r="K61" s="124"/>
      <c r="L61" s="125"/>
      <c r="M61" s="124"/>
      <c r="N61" s="126" t="str">
        <f t="shared" si="5"/>
        <v/>
      </c>
      <c r="O61" s="127"/>
      <c r="P61" s="128" t="s">
        <v>86</v>
      </c>
      <c r="Q61" s="22"/>
      <c r="R61" s="35"/>
    </row>
    <row r="62" spans="1:18" s="23" customFormat="1" ht="16.2">
      <c r="A62" s="22">
        <v>5</v>
      </c>
      <c r="B62" s="445" t="str">
        <f t="shared" si="4"/>
        <v/>
      </c>
      <c r="C62" s="110"/>
      <c r="D62" s="32"/>
      <c r="E62" s="457"/>
      <c r="F62" s="121"/>
      <c r="G62" s="351"/>
      <c r="H62" s="351"/>
      <c r="I62" s="122"/>
      <c r="J62" s="123"/>
      <c r="K62" s="124"/>
      <c r="L62" s="125"/>
      <c r="M62" s="124"/>
      <c r="N62" s="126" t="str">
        <f t="shared" si="5"/>
        <v/>
      </c>
      <c r="O62" s="127"/>
      <c r="P62" s="128" t="s">
        <v>86</v>
      </c>
      <c r="Q62" s="22"/>
      <c r="R62" s="35"/>
    </row>
    <row r="63" spans="1:18" s="23" customFormat="1" ht="16.2">
      <c r="A63" s="22">
        <v>6</v>
      </c>
      <c r="B63" s="445" t="str">
        <f t="shared" si="4"/>
        <v/>
      </c>
      <c r="C63" s="110"/>
      <c r="D63" s="32"/>
      <c r="E63" s="457"/>
      <c r="F63" s="121"/>
      <c r="G63" s="351"/>
      <c r="H63" s="351"/>
      <c r="I63" s="122"/>
      <c r="J63" s="123"/>
      <c r="K63" s="124"/>
      <c r="L63" s="125"/>
      <c r="M63" s="124"/>
      <c r="N63" s="126" t="str">
        <f t="shared" si="5"/>
        <v/>
      </c>
      <c r="O63" s="127"/>
      <c r="P63" s="128" t="s">
        <v>86</v>
      </c>
      <c r="Q63" s="22"/>
      <c r="R63" s="35"/>
    </row>
    <row r="64" spans="1:18" s="23" customFormat="1" ht="16.2">
      <c r="A64" s="22">
        <v>7</v>
      </c>
      <c r="B64" s="445" t="str">
        <f t="shared" si="4"/>
        <v/>
      </c>
      <c r="C64" s="110"/>
      <c r="D64" s="32"/>
      <c r="E64" s="457"/>
      <c r="F64" s="121"/>
      <c r="G64" s="351"/>
      <c r="H64" s="351"/>
      <c r="I64" s="122"/>
      <c r="J64" s="123"/>
      <c r="K64" s="124"/>
      <c r="L64" s="125"/>
      <c r="M64" s="124"/>
      <c r="N64" s="126" t="str">
        <f t="shared" si="5"/>
        <v/>
      </c>
      <c r="O64" s="127"/>
      <c r="P64" s="128" t="s">
        <v>86</v>
      </c>
      <c r="Q64" s="22"/>
      <c r="R64" s="35"/>
    </row>
    <row r="65" spans="1:18" s="23" customFormat="1" ht="16.2">
      <c r="A65" s="22">
        <v>8</v>
      </c>
      <c r="B65" s="445" t="str">
        <f t="shared" si="4"/>
        <v/>
      </c>
      <c r="C65" s="110"/>
      <c r="D65" s="32"/>
      <c r="E65" s="457"/>
      <c r="F65" s="121"/>
      <c r="G65" s="351"/>
      <c r="H65" s="351"/>
      <c r="I65" s="122"/>
      <c r="J65" s="123"/>
      <c r="K65" s="124"/>
      <c r="L65" s="125"/>
      <c r="M65" s="124"/>
      <c r="N65" s="126" t="str">
        <f t="shared" si="5"/>
        <v/>
      </c>
      <c r="O65" s="127"/>
      <c r="P65" s="128" t="s">
        <v>86</v>
      </c>
      <c r="Q65" s="22"/>
      <c r="R65" s="35"/>
    </row>
    <row r="66" spans="1:18" s="23" customFormat="1" ht="16.2">
      <c r="A66" s="22">
        <v>9</v>
      </c>
      <c r="B66" s="445" t="str">
        <f t="shared" si="4"/>
        <v/>
      </c>
      <c r="C66" s="110"/>
      <c r="D66" s="32"/>
      <c r="E66" s="457"/>
      <c r="F66" s="121"/>
      <c r="G66" s="351"/>
      <c r="H66" s="351"/>
      <c r="I66" s="122"/>
      <c r="J66" s="123"/>
      <c r="K66" s="124"/>
      <c r="L66" s="125"/>
      <c r="M66" s="124"/>
      <c r="N66" s="126" t="str">
        <f t="shared" si="5"/>
        <v/>
      </c>
      <c r="O66" s="127"/>
      <c r="P66" s="128" t="s">
        <v>86</v>
      </c>
      <c r="Q66" s="22"/>
      <c r="R66" s="35"/>
    </row>
    <row r="67" spans="1:18" s="23" customFormat="1" ht="16.2">
      <c r="A67" s="22">
        <v>10</v>
      </c>
      <c r="B67" s="445" t="str">
        <f t="shared" si="4"/>
        <v/>
      </c>
      <c r="C67" s="110"/>
      <c r="D67" s="32"/>
      <c r="E67" s="457"/>
      <c r="F67" s="121"/>
      <c r="G67" s="351"/>
      <c r="H67" s="351"/>
      <c r="I67" s="122"/>
      <c r="J67" s="123"/>
      <c r="K67" s="124"/>
      <c r="L67" s="125"/>
      <c r="M67" s="124"/>
      <c r="N67" s="126" t="str">
        <f t="shared" si="5"/>
        <v/>
      </c>
      <c r="O67" s="127"/>
      <c r="P67" s="128" t="s">
        <v>86</v>
      </c>
      <c r="Q67" s="22"/>
      <c r="R67" s="35"/>
    </row>
    <row r="68" spans="1:18" s="23" customFormat="1" ht="16.2">
      <c r="A68" s="22">
        <v>11</v>
      </c>
      <c r="B68" s="445" t="str">
        <f t="shared" si="4"/>
        <v/>
      </c>
      <c r="C68" s="110"/>
      <c r="D68" s="32"/>
      <c r="E68" s="457"/>
      <c r="F68" s="121"/>
      <c r="G68" s="351"/>
      <c r="H68" s="351"/>
      <c r="I68" s="122"/>
      <c r="J68" s="123"/>
      <c r="K68" s="124"/>
      <c r="L68" s="125"/>
      <c r="M68" s="124"/>
      <c r="N68" s="126" t="str">
        <f t="shared" si="5"/>
        <v/>
      </c>
      <c r="O68" s="127"/>
      <c r="P68" s="128" t="s">
        <v>86</v>
      </c>
      <c r="Q68" s="22"/>
      <c r="R68" s="35"/>
    </row>
    <row r="69" spans="1:18" s="23" customFormat="1" ht="16.2">
      <c r="A69" s="22">
        <v>12</v>
      </c>
      <c r="B69" s="445" t="str">
        <f t="shared" si="4"/>
        <v/>
      </c>
      <c r="C69" s="110"/>
      <c r="D69" s="32"/>
      <c r="E69" s="457"/>
      <c r="F69" s="121"/>
      <c r="G69" s="351"/>
      <c r="H69" s="351"/>
      <c r="I69" s="122"/>
      <c r="J69" s="123"/>
      <c r="K69" s="124"/>
      <c r="L69" s="125"/>
      <c r="M69" s="124"/>
      <c r="N69" s="126" t="str">
        <f t="shared" si="5"/>
        <v/>
      </c>
      <c r="O69" s="127"/>
      <c r="P69" s="128" t="s">
        <v>86</v>
      </c>
      <c r="Q69" s="22"/>
      <c r="R69" s="35"/>
    </row>
    <row r="70" spans="1:18" s="23" customFormat="1" ht="16.2">
      <c r="A70" s="22">
        <v>13</v>
      </c>
      <c r="B70" s="445" t="str">
        <f t="shared" si="4"/>
        <v/>
      </c>
      <c r="C70" s="110"/>
      <c r="D70" s="32"/>
      <c r="E70" s="457"/>
      <c r="F70" s="121"/>
      <c r="G70" s="351"/>
      <c r="H70" s="351"/>
      <c r="I70" s="122"/>
      <c r="J70" s="123"/>
      <c r="K70" s="124"/>
      <c r="L70" s="125"/>
      <c r="M70" s="124"/>
      <c r="N70" s="126" t="str">
        <f t="shared" si="5"/>
        <v/>
      </c>
      <c r="O70" s="127"/>
      <c r="P70" s="128" t="s">
        <v>86</v>
      </c>
      <c r="Q70" s="22"/>
      <c r="R70" s="35"/>
    </row>
    <row r="71" spans="1:18" s="23" customFormat="1" ht="16.2">
      <c r="A71" s="22">
        <v>14</v>
      </c>
      <c r="B71" s="445" t="str">
        <f t="shared" si="4"/>
        <v/>
      </c>
      <c r="C71" s="110"/>
      <c r="D71" s="32"/>
      <c r="E71" s="457"/>
      <c r="F71" s="121"/>
      <c r="G71" s="351"/>
      <c r="H71" s="351"/>
      <c r="I71" s="122"/>
      <c r="J71" s="123"/>
      <c r="K71" s="124"/>
      <c r="L71" s="125"/>
      <c r="M71" s="124"/>
      <c r="N71" s="126" t="str">
        <f t="shared" si="5"/>
        <v/>
      </c>
      <c r="O71" s="127"/>
      <c r="P71" s="128" t="s">
        <v>86</v>
      </c>
      <c r="Q71" s="22"/>
      <c r="R71" s="35"/>
    </row>
    <row r="72" spans="1:18" s="23" customFormat="1" ht="16.2">
      <c r="A72" s="22">
        <v>15</v>
      </c>
      <c r="B72" s="445" t="str">
        <f t="shared" si="4"/>
        <v/>
      </c>
      <c r="C72" s="110"/>
      <c r="D72" s="32"/>
      <c r="E72" s="457"/>
      <c r="F72" s="121"/>
      <c r="G72" s="351"/>
      <c r="H72" s="351"/>
      <c r="I72" s="122"/>
      <c r="J72" s="123"/>
      <c r="K72" s="124"/>
      <c r="L72" s="125"/>
      <c r="M72" s="124"/>
      <c r="N72" s="126" t="str">
        <f t="shared" si="5"/>
        <v/>
      </c>
      <c r="O72" s="127"/>
      <c r="P72" s="128" t="s">
        <v>86</v>
      </c>
      <c r="Q72" s="22"/>
      <c r="R72" s="35"/>
    </row>
    <row r="73" spans="1:18" s="23" customFormat="1" ht="16.2">
      <c r="A73" s="22">
        <v>16</v>
      </c>
      <c r="B73" s="445" t="str">
        <f t="shared" si="4"/>
        <v/>
      </c>
      <c r="C73" s="110"/>
      <c r="D73" s="32"/>
      <c r="E73" s="457"/>
      <c r="F73" s="121"/>
      <c r="G73" s="351"/>
      <c r="H73" s="351"/>
      <c r="I73" s="122"/>
      <c r="J73" s="123"/>
      <c r="K73" s="124"/>
      <c r="L73" s="125"/>
      <c r="M73" s="124"/>
      <c r="N73" s="126" t="str">
        <f t="shared" si="5"/>
        <v/>
      </c>
      <c r="O73" s="127"/>
      <c r="P73" s="128" t="s">
        <v>86</v>
      </c>
      <c r="Q73" s="22"/>
      <c r="R73" s="35"/>
    </row>
    <row r="74" spans="1:18" s="23" customFormat="1" ht="16.2">
      <c r="A74" s="22">
        <v>17</v>
      </c>
      <c r="B74" s="445" t="str">
        <f t="shared" si="4"/>
        <v/>
      </c>
      <c r="C74" s="110"/>
      <c r="D74" s="32"/>
      <c r="E74" s="457"/>
      <c r="F74" s="121"/>
      <c r="G74" s="351"/>
      <c r="H74" s="351"/>
      <c r="I74" s="122"/>
      <c r="J74" s="123"/>
      <c r="K74" s="124"/>
      <c r="L74" s="125"/>
      <c r="M74" s="124"/>
      <c r="N74" s="126" t="str">
        <f t="shared" si="5"/>
        <v/>
      </c>
      <c r="O74" s="127"/>
      <c r="P74" s="128" t="s">
        <v>86</v>
      </c>
      <c r="Q74" s="22"/>
      <c r="R74" s="35"/>
    </row>
    <row r="75" spans="1:18" s="23" customFormat="1" ht="16.2">
      <c r="A75" s="22">
        <v>18</v>
      </c>
      <c r="B75" s="445" t="str">
        <f t="shared" si="4"/>
        <v/>
      </c>
      <c r="C75" s="110"/>
      <c r="D75" s="32"/>
      <c r="E75" s="457"/>
      <c r="F75" s="121"/>
      <c r="G75" s="351"/>
      <c r="H75" s="351"/>
      <c r="I75" s="122"/>
      <c r="J75" s="123"/>
      <c r="K75" s="124"/>
      <c r="L75" s="125"/>
      <c r="M75" s="124"/>
      <c r="N75" s="126" t="str">
        <f t="shared" si="5"/>
        <v/>
      </c>
      <c r="O75" s="127"/>
      <c r="P75" s="128" t="s">
        <v>86</v>
      </c>
      <c r="Q75" s="22"/>
      <c r="R75" s="35"/>
    </row>
    <row r="76" spans="1:18" s="23" customFormat="1" ht="16.2">
      <c r="A76" s="22">
        <v>19</v>
      </c>
      <c r="B76" s="445" t="str">
        <f t="shared" si="4"/>
        <v/>
      </c>
      <c r="C76" s="110"/>
      <c r="D76" s="32"/>
      <c r="E76" s="457"/>
      <c r="F76" s="121"/>
      <c r="G76" s="351"/>
      <c r="H76" s="351"/>
      <c r="I76" s="122"/>
      <c r="J76" s="123"/>
      <c r="K76" s="124"/>
      <c r="L76" s="125"/>
      <c r="M76" s="124"/>
      <c r="N76" s="126" t="str">
        <f t="shared" si="5"/>
        <v/>
      </c>
      <c r="O76" s="127"/>
      <c r="P76" s="128" t="s">
        <v>86</v>
      </c>
      <c r="Q76" s="22"/>
      <c r="R76" s="35"/>
    </row>
    <row r="77" spans="1:18" s="23" customFormat="1" ht="16.2">
      <c r="A77" s="22">
        <v>20</v>
      </c>
      <c r="B77" s="445" t="str">
        <f t="shared" si="4"/>
        <v/>
      </c>
      <c r="C77" s="110"/>
      <c r="D77" s="32"/>
      <c r="E77" s="457"/>
      <c r="F77" s="121"/>
      <c r="G77" s="351"/>
      <c r="H77" s="351"/>
      <c r="I77" s="122"/>
      <c r="J77" s="123"/>
      <c r="K77" s="124"/>
      <c r="L77" s="125"/>
      <c r="M77" s="124"/>
      <c r="N77" s="126" t="str">
        <f t="shared" si="5"/>
        <v/>
      </c>
      <c r="O77" s="127"/>
      <c r="P77" s="128" t="s">
        <v>86</v>
      </c>
      <c r="Q77" s="22"/>
      <c r="R77" s="35"/>
    </row>
    <row r="78" spans="1:18" s="23" customFormat="1" ht="16.2">
      <c r="A78" s="22">
        <v>21</v>
      </c>
      <c r="B78" s="445" t="str">
        <f t="shared" si="4"/>
        <v/>
      </c>
      <c r="C78" s="110"/>
      <c r="D78" s="32"/>
      <c r="E78" s="457"/>
      <c r="F78" s="121"/>
      <c r="G78" s="351"/>
      <c r="H78" s="351"/>
      <c r="I78" s="122"/>
      <c r="J78" s="123"/>
      <c r="K78" s="124"/>
      <c r="L78" s="125"/>
      <c r="M78" s="124"/>
      <c r="N78" s="126" t="str">
        <f t="shared" si="5"/>
        <v/>
      </c>
      <c r="O78" s="127"/>
      <c r="P78" s="128" t="s">
        <v>86</v>
      </c>
      <c r="Q78" s="22"/>
      <c r="R78" s="35"/>
    </row>
    <row r="79" spans="1:18" s="23" customFormat="1" ht="16.2">
      <c r="A79" s="22">
        <v>22</v>
      </c>
      <c r="B79" s="445" t="str">
        <f t="shared" si="4"/>
        <v/>
      </c>
      <c r="C79" s="110"/>
      <c r="D79" s="32"/>
      <c r="E79" s="457"/>
      <c r="F79" s="121"/>
      <c r="G79" s="351"/>
      <c r="H79" s="351"/>
      <c r="I79" s="122"/>
      <c r="J79" s="123"/>
      <c r="K79" s="124"/>
      <c r="L79" s="125"/>
      <c r="M79" s="124"/>
      <c r="N79" s="126" t="str">
        <f t="shared" si="5"/>
        <v/>
      </c>
      <c r="O79" s="127"/>
      <c r="P79" s="128" t="s">
        <v>86</v>
      </c>
      <c r="Q79" s="22"/>
      <c r="R79" s="35"/>
    </row>
    <row r="80" spans="1:18" s="23" customFormat="1" ht="16.2">
      <c r="A80" s="22">
        <v>23</v>
      </c>
      <c r="B80" s="445" t="str">
        <f t="shared" si="4"/>
        <v/>
      </c>
      <c r="C80" s="110"/>
      <c r="D80" s="32"/>
      <c r="E80" s="457"/>
      <c r="F80" s="121"/>
      <c r="G80" s="351"/>
      <c r="H80" s="351"/>
      <c r="I80" s="122"/>
      <c r="J80" s="123"/>
      <c r="K80" s="124"/>
      <c r="L80" s="125"/>
      <c r="M80" s="124"/>
      <c r="N80" s="126" t="str">
        <f t="shared" si="5"/>
        <v/>
      </c>
      <c r="O80" s="127"/>
      <c r="P80" s="128" t="s">
        <v>86</v>
      </c>
      <c r="Q80" s="22"/>
      <c r="R80" s="35"/>
    </row>
    <row r="81" spans="1:18" s="23" customFormat="1" ht="16.2">
      <c r="A81" s="22">
        <v>24</v>
      </c>
      <c r="B81" s="445" t="str">
        <f t="shared" si="4"/>
        <v/>
      </c>
      <c r="C81" s="110"/>
      <c r="D81" s="32"/>
      <c r="E81" s="457"/>
      <c r="F81" s="121"/>
      <c r="G81" s="351"/>
      <c r="H81" s="351"/>
      <c r="I81" s="122"/>
      <c r="J81" s="123"/>
      <c r="K81" s="124"/>
      <c r="L81" s="125"/>
      <c r="M81" s="124"/>
      <c r="N81" s="126" t="str">
        <f t="shared" si="5"/>
        <v/>
      </c>
      <c r="O81" s="127"/>
      <c r="P81" s="128" t="s">
        <v>86</v>
      </c>
      <c r="Q81" s="22"/>
      <c r="R81" s="35"/>
    </row>
    <row r="82" spans="1:18" s="23" customFormat="1" ht="16.2">
      <c r="A82" s="22">
        <v>25</v>
      </c>
      <c r="B82" s="445" t="str">
        <f t="shared" si="4"/>
        <v/>
      </c>
      <c r="C82" s="110"/>
      <c r="D82" s="129"/>
      <c r="E82" s="458"/>
      <c r="F82" s="130"/>
      <c r="G82" s="352"/>
      <c r="H82" s="352"/>
      <c r="I82" s="131"/>
      <c r="J82" s="132"/>
      <c r="K82" s="133"/>
      <c r="L82" s="134"/>
      <c r="M82" s="133"/>
      <c r="N82" s="135" t="str">
        <f t="shared" si="5"/>
        <v/>
      </c>
      <c r="O82" s="136"/>
      <c r="P82" s="137" t="s">
        <v>86</v>
      </c>
      <c r="Q82" s="22"/>
      <c r="R82" s="35"/>
    </row>
    <row r="83" spans="1:18" s="23" customFormat="1" ht="16.2">
      <c r="A83" s="22"/>
      <c r="B83" s="445" t="s">
        <v>355</v>
      </c>
      <c r="C83" s="101" t="s">
        <v>70</v>
      </c>
      <c r="D83" s="138"/>
      <c r="E83" s="139"/>
      <c r="F83" s="147"/>
      <c r="G83" s="354"/>
      <c r="H83" s="355"/>
      <c r="I83" s="140"/>
      <c r="J83" s="141"/>
      <c r="K83" s="142"/>
      <c r="L83" s="143"/>
      <c r="M83" s="142"/>
      <c r="N83" s="140"/>
      <c r="O83" s="107"/>
      <c r="P83" s="146"/>
      <c r="Q83" s="22"/>
      <c r="R83" s="145" t="s">
        <v>85</v>
      </c>
    </row>
    <row r="84" spans="1:18" s="23" customFormat="1" ht="16.2">
      <c r="A84" s="22">
        <v>1</v>
      </c>
      <c r="B84" s="445" t="s">
        <v>425</v>
      </c>
      <c r="C84" s="110"/>
      <c r="D84" s="32"/>
      <c r="E84" s="456"/>
      <c r="F84" s="112"/>
      <c r="G84" s="350"/>
      <c r="H84" s="350"/>
      <c r="I84" s="113"/>
      <c r="J84" s="114"/>
      <c r="K84" s="115"/>
      <c r="L84" s="116"/>
      <c r="M84" s="115"/>
      <c r="N84" s="117" t="str">
        <f>IF(ISNUMBER(I84),(ROUND(PRODUCT(I84,J84,L84),0)),"")</f>
        <v/>
      </c>
      <c r="O84" s="118">
        <f>ROUNDDOWN(SUM(N84:N91)/1000,0)</f>
        <v>0</v>
      </c>
      <c r="P84" s="119" t="s">
        <v>86</v>
      </c>
      <c r="Q84" s="22"/>
      <c r="R84" s="120">
        <f>ROUNDDOWN(SUMIF(P84:P91,"課税対象外",N84:N91)/1000,0)</f>
        <v>0</v>
      </c>
    </row>
    <row r="85" spans="1:18" s="23" customFormat="1" ht="16.2">
      <c r="A85" s="22">
        <v>2</v>
      </c>
      <c r="B85" s="445" t="str">
        <f t="shared" ref="B85:B91" si="6">IF(I85="","",".")</f>
        <v/>
      </c>
      <c r="C85" s="110"/>
      <c r="D85" s="32"/>
      <c r="E85" s="457"/>
      <c r="F85" s="121"/>
      <c r="G85" s="351"/>
      <c r="H85" s="351"/>
      <c r="I85" s="122"/>
      <c r="J85" s="123"/>
      <c r="K85" s="124"/>
      <c r="L85" s="125"/>
      <c r="M85" s="124"/>
      <c r="N85" s="126" t="str">
        <f t="shared" ref="N85:N91" si="7">IF(ISNUMBER(I85),(ROUND(PRODUCT(I85,J85,L85),0)),"")</f>
        <v/>
      </c>
      <c r="O85" s="127"/>
      <c r="P85" s="128" t="s">
        <v>86</v>
      </c>
      <c r="Q85" s="22"/>
      <c r="R85" s="35"/>
    </row>
    <row r="86" spans="1:18" s="23" customFormat="1" ht="16.2">
      <c r="A86" s="22">
        <v>3</v>
      </c>
      <c r="B86" s="445" t="str">
        <f t="shared" si="6"/>
        <v/>
      </c>
      <c r="C86" s="110"/>
      <c r="D86" s="32"/>
      <c r="E86" s="457"/>
      <c r="F86" s="121"/>
      <c r="G86" s="351"/>
      <c r="H86" s="351"/>
      <c r="I86" s="122"/>
      <c r="J86" s="123"/>
      <c r="K86" s="124"/>
      <c r="L86" s="125"/>
      <c r="M86" s="124"/>
      <c r="N86" s="126" t="str">
        <f t="shared" si="7"/>
        <v/>
      </c>
      <c r="O86" s="127"/>
      <c r="P86" s="128" t="s">
        <v>86</v>
      </c>
      <c r="Q86" s="22"/>
      <c r="R86" s="35"/>
    </row>
    <row r="87" spans="1:18" s="23" customFormat="1" ht="16.2">
      <c r="A87" s="22">
        <v>4</v>
      </c>
      <c r="B87" s="445" t="str">
        <f t="shared" si="6"/>
        <v/>
      </c>
      <c r="C87" s="110"/>
      <c r="D87" s="32"/>
      <c r="E87" s="457"/>
      <c r="F87" s="121"/>
      <c r="G87" s="351"/>
      <c r="H87" s="351"/>
      <c r="I87" s="122"/>
      <c r="J87" s="123"/>
      <c r="K87" s="124"/>
      <c r="L87" s="125"/>
      <c r="M87" s="124"/>
      <c r="N87" s="126" t="str">
        <f t="shared" si="7"/>
        <v/>
      </c>
      <c r="O87" s="127"/>
      <c r="P87" s="128" t="s">
        <v>86</v>
      </c>
      <c r="Q87" s="22"/>
      <c r="R87" s="35"/>
    </row>
    <row r="88" spans="1:18" s="23" customFormat="1" ht="16.2">
      <c r="A88" s="22">
        <v>5</v>
      </c>
      <c r="B88" s="445" t="str">
        <f t="shared" si="6"/>
        <v/>
      </c>
      <c r="C88" s="110"/>
      <c r="D88" s="32"/>
      <c r="E88" s="457"/>
      <c r="F88" s="121"/>
      <c r="G88" s="351"/>
      <c r="H88" s="351"/>
      <c r="I88" s="122"/>
      <c r="J88" s="123"/>
      <c r="K88" s="124"/>
      <c r="L88" s="125"/>
      <c r="M88" s="124"/>
      <c r="N88" s="126" t="str">
        <f t="shared" si="7"/>
        <v/>
      </c>
      <c r="O88" s="127"/>
      <c r="P88" s="128" t="s">
        <v>86</v>
      </c>
      <c r="Q88" s="22"/>
      <c r="R88" s="35"/>
    </row>
    <row r="89" spans="1:18" s="23" customFormat="1" ht="16.2">
      <c r="A89" s="22">
        <v>6</v>
      </c>
      <c r="B89" s="445" t="str">
        <f t="shared" si="6"/>
        <v/>
      </c>
      <c r="C89" s="110"/>
      <c r="D89" s="32"/>
      <c r="E89" s="457"/>
      <c r="F89" s="121"/>
      <c r="G89" s="351"/>
      <c r="H89" s="351"/>
      <c r="I89" s="122"/>
      <c r="J89" s="123"/>
      <c r="K89" s="124"/>
      <c r="L89" s="125"/>
      <c r="M89" s="124"/>
      <c r="N89" s="126" t="str">
        <f t="shared" si="7"/>
        <v/>
      </c>
      <c r="O89" s="127"/>
      <c r="P89" s="128" t="s">
        <v>86</v>
      </c>
      <c r="Q89" s="22"/>
      <c r="R89" s="35"/>
    </row>
    <row r="90" spans="1:18" s="23" customFormat="1" ht="16.2">
      <c r="A90" s="22">
        <v>7</v>
      </c>
      <c r="B90" s="445" t="str">
        <f t="shared" si="6"/>
        <v/>
      </c>
      <c r="C90" s="110"/>
      <c r="D90" s="32"/>
      <c r="E90" s="457"/>
      <c r="F90" s="121"/>
      <c r="G90" s="351"/>
      <c r="H90" s="351"/>
      <c r="I90" s="122"/>
      <c r="J90" s="123"/>
      <c r="K90" s="124"/>
      <c r="L90" s="125"/>
      <c r="M90" s="124"/>
      <c r="N90" s="126" t="str">
        <f t="shared" si="7"/>
        <v/>
      </c>
      <c r="O90" s="127"/>
      <c r="P90" s="128" t="s">
        <v>86</v>
      </c>
      <c r="Q90" s="22"/>
      <c r="R90" s="35"/>
    </row>
    <row r="91" spans="1:18" s="23" customFormat="1" ht="16.2">
      <c r="A91" s="22">
        <v>8</v>
      </c>
      <c r="B91" s="445" t="str">
        <f t="shared" si="6"/>
        <v/>
      </c>
      <c r="C91" s="110"/>
      <c r="D91" s="129"/>
      <c r="E91" s="458"/>
      <c r="F91" s="130"/>
      <c r="G91" s="352"/>
      <c r="H91" s="352"/>
      <c r="I91" s="131"/>
      <c r="J91" s="132"/>
      <c r="K91" s="133"/>
      <c r="L91" s="134"/>
      <c r="M91" s="133"/>
      <c r="N91" s="135" t="str">
        <f t="shared" si="7"/>
        <v/>
      </c>
      <c r="O91" s="136"/>
      <c r="P91" s="137" t="s">
        <v>86</v>
      </c>
      <c r="Q91" s="22"/>
      <c r="R91" s="35"/>
    </row>
    <row r="92" spans="1:18" s="23" customFormat="1" ht="16.2">
      <c r="A92" s="22"/>
      <c r="B92" s="445" t="s">
        <v>355</v>
      </c>
      <c r="C92" s="101" t="s">
        <v>71</v>
      </c>
      <c r="D92" s="138"/>
      <c r="E92" s="139"/>
      <c r="F92" s="147"/>
      <c r="G92" s="354"/>
      <c r="H92" s="355"/>
      <c r="I92" s="140"/>
      <c r="J92" s="141"/>
      <c r="K92" s="142"/>
      <c r="L92" s="143"/>
      <c r="M92" s="142"/>
      <c r="N92" s="140"/>
      <c r="O92" s="107"/>
      <c r="P92" s="146"/>
      <c r="Q92" s="22"/>
      <c r="R92" s="145" t="s">
        <v>85</v>
      </c>
    </row>
    <row r="93" spans="1:18" s="23" customFormat="1" ht="16.2">
      <c r="A93" s="22">
        <v>1</v>
      </c>
      <c r="B93" s="445" t="s">
        <v>425</v>
      </c>
      <c r="C93" s="110"/>
      <c r="D93" s="32"/>
      <c r="E93" s="456"/>
      <c r="F93" s="112"/>
      <c r="G93" s="350"/>
      <c r="H93" s="350"/>
      <c r="I93" s="113"/>
      <c r="J93" s="114"/>
      <c r="K93" s="115"/>
      <c r="L93" s="116"/>
      <c r="M93" s="115"/>
      <c r="N93" s="117" t="str">
        <f>IF(ISNUMBER(I93),(ROUND(PRODUCT(I93,J93,L93),0)),"")</f>
        <v/>
      </c>
      <c r="O93" s="118">
        <f>ROUNDDOWN(SUM(N93:N127)/1000,0)</f>
        <v>0</v>
      </c>
      <c r="P93" s="119" t="s">
        <v>86</v>
      </c>
      <c r="Q93" s="22"/>
      <c r="R93" s="120">
        <f>ROUNDDOWN(SUMIF(P93:P127,"課税対象外",N93:N127)/1000,0)</f>
        <v>0</v>
      </c>
    </row>
    <row r="94" spans="1:18" s="23" customFormat="1" ht="16.2">
      <c r="A94" s="22">
        <v>2</v>
      </c>
      <c r="B94" s="445" t="str">
        <f t="shared" ref="B94:B104" si="8">IF(I94="","",".")</f>
        <v/>
      </c>
      <c r="C94" s="110"/>
      <c r="D94" s="32"/>
      <c r="E94" s="457"/>
      <c r="F94" s="121"/>
      <c r="G94" s="351"/>
      <c r="H94" s="351"/>
      <c r="I94" s="122"/>
      <c r="J94" s="123"/>
      <c r="K94" s="124"/>
      <c r="L94" s="125"/>
      <c r="M94" s="124"/>
      <c r="N94" s="126" t="str">
        <f t="shared" ref="N94:N127" si="9">IF(ISNUMBER(I94),(ROUND(PRODUCT(I94,J94,L94),0)),"")</f>
        <v/>
      </c>
      <c r="O94" s="127"/>
      <c r="P94" s="128" t="s">
        <v>86</v>
      </c>
      <c r="Q94" s="22"/>
      <c r="R94" s="35"/>
    </row>
    <row r="95" spans="1:18" s="23" customFormat="1" ht="16.2">
      <c r="A95" s="22">
        <v>3</v>
      </c>
      <c r="B95" s="445" t="str">
        <f t="shared" si="8"/>
        <v/>
      </c>
      <c r="C95" s="110"/>
      <c r="D95" s="32"/>
      <c r="E95" s="457"/>
      <c r="F95" s="121"/>
      <c r="G95" s="351"/>
      <c r="H95" s="351"/>
      <c r="I95" s="122"/>
      <c r="J95" s="123"/>
      <c r="K95" s="124"/>
      <c r="L95" s="125"/>
      <c r="M95" s="124"/>
      <c r="N95" s="126" t="str">
        <f t="shared" si="9"/>
        <v/>
      </c>
      <c r="O95" s="127"/>
      <c r="P95" s="128" t="s">
        <v>86</v>
      </c>
      <c r="Q95" s="22"/>
      <c r="R95" s="35"/>
    </row>
    <row r="96" spans="1:18" s="23" customFormat="1" ht="16.2">
      <c r="A96" s="22">
        <v>4</v>
      </c>
      <c r="B96" s="445" t="str">
        <f t="shared" si="8"/>
        <v/>
      </c>
      <c r="C96" s="110"/>
      <c r="D96" s="32"/>
      <c r="E96" s="457"/>
      <c r="F96" s="121"/>
      <c r="G96" s="351"/>
      <c r="H96" s="351"/>
      <c r="I96" s="122"/>
      <c r="J96" s="123"/>
      <c r="K96" s="124"/>
      <c r="L96" s="125"/>
      <c r="M96" s="124"/>
      <c r="N96" s="126" t="str">
        <f t="shared" si="9"/>
        <v/>
      </c>
      <c r="O96" s="127"/>
      <c r="P96" s="128" t="s">
        <v>86</v>
      </c>
      <c r="Q96" s="22"/>
      <c r="R96" s="35"/>
    </row>
    <row r="97" spans="1:18" s="23" customFormat="1" ht="16.2">
      <c r="A97" s="22">
        <v>5</v>
      </c>
      <c r="B97" s="445" t="str">
        <f t="shared" si="8"/>
        <v/>
      </c>
      <c r="C97" s="110"/>
      <c r="D97" s="32"/>
      <c r="E97" s="457"/>
      <c r="F97" s="121"/>
      <c r="G97" s="351"/>
      <c r="H97" s="351"/>
      <c r="I97" s="122"/>
      <c r="J97" s="123"/>
      <c r="K97" s="124"/>
      <c r="L97" s="125"/>
      <c r="M97" s="124"/>
      <c r="N97" s="126" t="str">
        <f t="shared" si="9"/>
        <v/>
      </c>
      <c r="O97" s="127"/>
      <c r="P97" s="128" t="s">
        <v>86</v>
      </c>
      <c r="Q97" s="22"/>
      <c r="R97" s="35"/>
    </row>
    <row r="98" spans="1:18" s="23" customFormat="1" ht="16.2">
      <c r="A98" s="22">
        <v>6</v>
      </c>
      <c r="B98" s="445" t="str">
        <f t="shared" si="8"/>
        <v/>
      </c>
      <c r="C98" s="110"/>
      <c r="D98" s="32"/>
      <c r="E98" s="457"/>
      <c r="F98" s="121"/>
      <c r="G98" s="351"/>
      <c r="H98" s="351"/>
      <c r="I98" s="122"/>
      <c r="J98" s="123"/>
      <c r="K98" s="124"/>
      <c r="L98" s="125"/>
      <c r="M98" s="124"/>
      <c r="N98" s="126" t="str">
        <f t="shared" si="9"/>
        <v/>
      </c>
      <c r="O98" s="127"/>
      <c r="P98" s="128" t="s">
        <v>86</v>
      </c>
      <c r="Q98" s="22"/>
      <c r="R98" s="35"/>
    </row>
    <row r="99" spans="1:18" s="23" customFormat="1" ht="16.2">
      <c r="A99" s="22">
        <v>7</v>
      </c>
      <c r="B99" s="445" t="str">
        <f t="shared" si="8"/>
        <v/>
      </c>
      <c r="C99" s="110"/>
      <c r="D99" s="32"/>
      <c r="E99" s="457"/>
      <c r="F99" s="121"/>
      <c r="G99" s="351"/>
      <c r="H99" s="351"/>
      <c r="I99" s="122"/>
      <c r="J99" s="123"/>
      <c r="K99" s="124"/>
      <c r="L99" s="125"/>
      <c r="M99" s="124"/>
      <c r="N99" s="126" t="str">
        <f t="shared" si="9"/>
        <v/>
      </c>
      <c r="O99" s="127"/>
      <c r="P99" s="128" t="s">
        <v>86</v>
      </c>
      <c r="Q99" s="22"/>
      <c r="R99" s="35"/>
    </row>
    <row r="100" spans="1:18" s="23" customFormat="1" ht="16.2">
      <c r="A100" s="22">
        <v>8</v>
      </c>
      <c r="B100" s="445" t="str">
        <f t="shared" si="8"/>
        <v/>
      </c>
      <c r="C100" s="110"/>
      <c r="D100" s="32"/>
      <c r="E100" s="457"/>
      <c r="F100" s="121"/>
      <c r="G100" s="351"/>
      <c r="H100" s="351"/>
      <c r="I100" s="122"/>
      <c r="J100" s="123"/>
      <c r="K100" s="124"/>
      <c r="L100" s="125"/>
      <c r="M100" s="124"/>
      <c r="N100" s="126" t="str">
        <f t="shared" si="9"/>
        <v/>
      </c>
      <c r="O100" s="127"/>
      <c r="P100" s="128" t="s">
        <v>86</v>
      </c>
      <c r="Q100" s="22"/>
      <c r="R100" s="35"/>
    </row>
    <row r="101" spans="1:18" s="23" customFormat="1" ht="16.2">
      <c r="A101" s="22">
        <v>9</v>
      </c>
      <c r="B101" s="445" t="str">
        <f t="shared" si="8"/>
        <v/>
      </c>
      <c r="C101" s="110"/>
      <c r="D101" s="32"/>
      <c r="E101" s="457"/>
      <c r="F101" s="121"/>
      <c r="G101" s="351"/>
      <c r="H101" s="351"/>
      <c r="I101" s="122"/>
      <c r="J101" s="123"/>
      <c r="K101" s="124"/>
      <c r="L101" s="125"/>
      <c r="M101" s="124"/>
      <c r="N101" s="126" t="str">
        <f t="shared" si="9"/>
        <v/>
      </c>
      <c r="O101" s="127"/>
      <c r="P101" s="128" t="s">
        <v>86</v>
      </c>
      <c r="Q101" s="22"/>
      <c r="R101" s="35"/>
    </row>
    <row r="102" spans="1:18" s="23" customFormat="1" ht="16.2">
      <c r="A102" s="22">
        <v>10</v>
      </c>
      <c r="B102" s="445" t="str">
        <f t="shared" si="8"/>
        <v/>
      </c>
      <c r="C102" s="110"/>
      <c r="D102" s="32"/>
      <c r="E102" s="457"/>
      <c r="F102" s="121"/>
      <c r="G102" s="351"/>
      <c r="H102" s="351"/>
      <c r="I102" s="122"/>
      <c r="J102" s="123"/>
      <c r="K102" s="124"/>
      <c r="L102" s="125"/>
      <c r="M102" s="124"/>
      <c r="N102" s="126" t="str">
        <f t="shared" si="9"/>
        <v/>
      </c>
      <c r="O102" s="127"/>
      <c r="P102" s="128" t="s">
        <v>86</v>
      </c>
      <c r="Q102" s="22"/>
      <c r="R102" s="35"/>
    </row>
    <row r="103" spans="1:18" s="23" customFormat="1" ht="16.2">
      <c r="A103" s="22">
        <v>11</v>
      </c>
      <c r="B103" s="445" t="str">
        <f t="shared" si="8"/>
        <v/>
      </c>
      <c r="C103" s="110"/>
      <c r="D103" s="32"/>
      <c r="E103" s="457"/>
      <c r="F103" s="121"/>
      <c r="G103" s="351"/>
      <c r="H103" s="351"/>
      <c r="I103" s="122"/>
      <c r="J103" s="123"/>
      <c r="K103" s="124"/>
      <c r="L103" s="125"/>
      <c r="M103" s="124"/>
      <c r="N103" s="126" t="str">
        <f t="shared" si="9"/>
        <v/>
      </c>
      <c r="O103" s="127"/>
      <c r="P103" s="128" t="s">
        <v>86</v>
      </c>
      <c r="Q103" s="22"/>
      <c r="R103" s="35"/>
    </row>
    <row r="104" spans="1:18" s="23" customFormat="1" ht="16.2">
      <c r="A104" s="22">
        <v>12</v>
      </c>
      <c r="B104" s="445" t="str">
        <f t="shared" si="8"/>
        <v/>
      </c>
      <c r="C104" s="110"/>
      <c r="D104" s="32"/>
      <c r="E104" s="457"/>
      <c r="F104" s="121"/>
      <c r="G104" s="351"/>
      <c r="H104" s="351"/>
      <c r="I104" s="122"/>
      <c r="J104" s="123"/>
      <c r="K104" s="124"/>
      <c r="L104" s="125"/>
      <c r="M104" s="124"/>
      <c r="N104" s="126" t="str">
        <f t="shared" si="9"/>
        <v/>
      </c>
      <c r="O104" s="127"/>
      <c r="P104" s="128" t="s">
        <v>86</v>
      </c>
      <c r="Q104" s="22"/>
      <c r="R104" s="35"/>
    </row>
    <row r="105" spans="1:18" s="23" customFormat="1" ht="16.2">
      <c r="A105" s="22">
        <v>13</v>
      </c>
      <c r="B105" s="445" t="str">
        <f t="shared" ref="B105:B127" si="10">IF(I105="","",".")</f>
        <v/>
      </c>
      <c r="C105" s="110"/>
      <c r="D105" s="32"/>
      <c r="E105" s="457"/>
      <c r="F105" s="121"/>
      <c r="G105" s="351"/>
      <c r="H105" s="351"/>
      <c r="I105" s="122"/>
      <c r="J105" s="123"/>
      <c r="K105" s="124"/>
      <c r="L105" s="125"/>
      <c r="M105" s="124"/>
      <c r="N105" s="126" t="str">
        <f t="shared" si="9"/>
        <v/>
      </c>
      <c r="O105" s="127"/>
      <c r="P105" s="128" t="s">
        <v>86</v>
      </c>
      <c r="Q105" s="22"/>
      <c r="R105" s="35"/>
    </row>
    <row r="106" spans="1:18" s="23" customFormat="1" ht="16.2">
      <c r="A106" s="22">
        <v>14</v>
      </c>
      <c r="B106" s="445" t="str">
        <f t="shared" si="10"/>
        <v/>
      </c>
      <c r="C106" s="110"/>
      <c r="D106" s="32"/>
      <c r="E106" s="457"/>
      <c r="F106" s="121"/>
      <c r="G106" s="351"/>
      <c r="H106" s="351"/>
      <c r="I106" s="122"/>
      <c r="J106" s="123"/>
      <c r="K106" s="124"/>
      <c r="L106" s="125"/>
      <c r="M106" s="124"/>
      <c r="N106" s="126" t="str">
        <f t="shared" si="9"/>
        <v/>
      </c>
      <c r="O106" s="127"/>
      <c r="P106" s="128" t="s">
        <v>86</v>
      </c>
      <c r="Q106" s="22"/>
      <c r="R106" s="35"/>
    </row>
    <row r="107" spans="1:18" s="23" customFormat="1" ht="16.2">
      <c r="A107" s="22">
        <v>15</v>
      </c>
      <c r="B107" s="445" t="str">
        <f t="shared" si="10"/>
        <v/>
      </c>
      <c r="C107" s="110"/>
      <c r="D107" s="32"/>
      <c r="E107" s="457"/>
      <c r="F107" s="121"/>
      <c r="G107" s="351"/>
      <c r="H107" s="351"/>
      <c r="I107" s="122"/>
      <c r="J107" s="123"/>
      <c r="K107" s="124"/>
      <c r="L107" s="125"/>
      <c r="M107" s="124"/>
      <c r="N107" s="126" t="str">
        <f t="shared" si="9"/>
        <v/>
      </c>
      <c r="O107" s="127"/>
      <c r="P107" s="128" t="s">
        <v>86</v>
      </c>
      <c r="Q107" s="22"/>
      <c r="R107" s="35"/>
    </row>
    <row r="108" spans="1:18" s="23" customFormat="1" ht="16.2">
      <c r="A108" s="22">
        <v>16</v>
      </c>
      <c r="B108" s="445" t="str">
        <f t="shared" si="10"/>
        <v/>
      </c>
      <c r="C108" s="110"/>
      <c r="D108" s="32"/>
      <c r="E108" s="457"/>
      <c r="F108" s="121"/>
      <c r="G108" s="351"/>
      <c r="H108" s="351"/>
      <c r="I108" s="122"/>
      <c r="J108" s="123"/>
      <c r="K108" s="124"/>
      <c r="L108" s="125"/>
      <c r="M108" s="124"/>
      <c r="N108" s="126" t="str">
        <f t="shared" si="9"/>
        <v/>
      </c>
      <c r="O108" s="127"/>
      <c r="P108" s="128" t="s">
        <v>86</v>
      </c>
      <c r="Q108" s="22"/>
      <c r="R108" s="35"/>
    </row>
    <row r="109" spans="1:18" s="23" customFormat="1" ht="16.2">
      <c r="A109" s="22">
        <v>17</v>
      </c>
      <c r="B109" s="445" t="str">
        <f t="shared" si="10"/>
        <v/>
      </c>
      <c r="C109" s="110"/>
      <c r="D109" s="32"/>
      <c r="E109" s="457"/>
      <c r="F109" s="121"/>
      <c r="G109" s="351"/>
      <c r="H109" s="351"/>
      <c r="I109" s="122"/>
      <c r="J109" s="123"/>
      <c r="K109" s="124"/>
      <c r="L109" s="125"/>
      <c r="M109" s="124"/>
      <c r="N109" s="126" t="str">
        <f t="shared" si="9"/>
        <v/>
      </c>
      <c r="O109" s="127"/>
      <c r="P109" s="128" t="s">
        <v>86</v>
      </c>
      <c r="Q109" s="22"/>
      <c r="R109" s="35"/>
    </row>
    <row r="110" spans="1:18" s="23" customFormat="1" ht="16.2">
      <c r="A110" s="22">
        <v>18</v>
      </c>
      <c r="B110" s="445" t="str">
        <f t="shared" si="10"/>
        <v/>
      </c>
      <c r="C110" s="110"/>
      <c r="D110" s="32"/>
      <c r="E110" s="457"/>
      <c r="F110" s="121"/>
      <c r="G110" s="351"/>
      <c r="H110" s="351"/>
      <c r="I110" s="122"/>
      <c r="J110" s="123"/>
      <c r="K110" s="124"/>
      <c r="L110" s="125"/>
      <c r="M110" s="124"/>
      <c r="N110" s="126" t="str">
        <f t="shared" si="9"/>
        <v/>
      </c>
      <c r="O110" s="127"/>
      <c r="P110" s="128" t="s">
        <v>86</v>
      </c>
      <c r="Q110" s="22"/>
      <c r="R110" s="35"/>
    </row>
    <row r="111" spans="1:18" s="23" customFormat="1" ht="16.2">
      <c r="A111" s="22">
        <v>19</v>
      </c>
      <c r="B111" s="445" t="str">
        <f t="shared" si="10"/>
        <v/>
      </c>
      <c r="C111" s="110"/>
      <c r="D111" s="32"/>
      <c r="E111" s="457"/>
      <c r="F111" s="121"/>
      <c r="G111" s="351"/>
      <c r="H111" s="351"/>
      <c r="I111" s="122"/>
      <c r="J111" s="123"/>
      <c r="K111" s="124"/>
      <c r="L111" s="125"/>
      <c r="M111" s="124"/>
      <c r="N111" s="126" t="str">
        <f t="shared" si="9"/>
        <v/>
      </c>
      <c r="O111" s="127"/>
      <c r="P111" s="128" t="s">
        <v>86</v>
      </c>
      <c r="Q111" s="22"/>
      <c r="R111" s="35"/>
    </row>
    <row r="112" spans="1:18" s="23" customFormat="1" ht="16.2">
      <c r="A112" s="22">
        <v>20</v>
      </c>
      <c r="B112" s="445" t="str">
        <f t="shared" si="10"/>
        <v/>
      </c>
      <c r="C112" s="110"/>
      <c r="D112" s="32"/>
      <c r="E112" s="457"/>
      <c r="F112" s="121"/>
      <c r="G112" s="351"/>
      <c r="H112" s="351"/>
      <c r="I112" s="122"/>
      <c r="J112" s="123"/>
      <c r="K112" s="124"/>
      <c r="L112" s="125"/>
      <c r="M112" s="124"/>
      <c r="N112" s="126" t="str">
        <f t="shared" si="9"/>
        <v/>
      </c>
      <c r="O112" s="127"/>
      <c r="P112" s="128" t="s">
        <v>86</v>
      </c>
      <c r="Q112" s="22"/>
      <c r="R112" s="35"/>
    </row>
    <row r="113" spans="1:24" s="23" customFormat="1" ht="16.2">
      <c r="A113" s="22">
        <v>21</v>
      </c>
      <c r="B113" s="445" t="str">
        <f t="shared" si="10"/>
        <v/>
      </c>
      <c r="C113" s="110"/>
      <c r="D113" s="32"/>
      <c r="E113" s="457"/>
      <c r="F113" s="121"/>
      <c r="G113" s="351"/>
      <c r="H113" s="351"/>
      <c r="I113" s="122"/>
      <c r="J113" s="123"/>
      <c r="K113" s="124"/>
      <c r="L113" s="125"/>
      <c r="M113" s="124"/>
      <c r="N113" s="126" t="str">
        <f t="shared" si="9"/>
        <v/>
      </c>
      <c r="O113" s="127"/>
      <c r="P113" s="128" t="s">
        <v>86</v>
      </c>
      <c r="Q113" s="22"/>
      <c r="R113" s="35"/>
    </row>
    <row r="114" spans="1:24" s="23" customFormat="1" ht="16.2">
      <c r="A114" s="22">
        <v>22</v>
      </c>
      <c r="B114" s="445" t="str">
        <f t="shared" si="10"/>
        <v/>
      </c>
      <c r="C114" s="110"/>
      <c r="D114" s="32"/>
      <c r="E114" s="457"/>
      <c r="F114" s="121"/>
      <c r="G114" s="351"/>
      <c r="H114" s="351"/>
      <c r="I114" s="122"/>
      <c r="J114" s="123"/>
      <c r="K114" s="124"/>
      <c r="L114" s="125"/>
      <c r="M114" s="124"/>
      <c r="N114" s="126" t="str">
        <f t="shared" si="9"/>
        <v/>
      </c>
      <c r="O114" s="127"/>
      <c r="P114" s="128" t="s">
        <v>86</v>
      </c>
      <c r="Q114" s="22"/>
      <c r="R114" s="35"/>
    </row>
    <row r="115" spans="1:24" s="23" customFormat="1" ht="16.2">
      <c r="A115" s="22">
        <v>23</v>
      </c>
      <c r="B115" s="445" t="str">
        <f t="shared" si="10"/>
        <v/>
      </c>
      <c r="C115" s="110"/>
      <c r="D115" s="32"/>
      <c r="E115" s="457"/>
      <c r="F115" s="121"/>
      <c r="G115" s="351"/>
      <c r="H115" s="351"/>
      <c r="I115" s="122"/>
      <c r="J115" s="123"/>
      <c r="K115" s="124"/>
      <c r="L115" s="125"/>
      <c r="M115" s="124"/>
      <c r="N115" s="126" t="str">
        <f t="shared" si="9"/>
        <v/>
      </c>
      <c r="O115" s="127"/>
      <c r="P115" s="128" t="s">
        <v>86</v>
      </c>
      <c r="Q115" s="22"/>
      <c r="R115" s="35"/>
    </row>
    <row r="116" spans="1:24" s="23" customFormat="1" ht="16.2">
      <c r="A116" s="22">
        <v>24</v>
      </c>
      <c r="B116" s="445" t="str">
        <f t="shared" si="10"/>
        <v/>
      </c>
      <c r="C116" s="110"/>
      <c r="D116" s="32"/>
      <c r="E116" s="457"/>
      <c r="F116" s="121"/>
      <c r="G116" s="351"/>
      <c r="H116" s="351"/>
      <c r="I116" s="122"/>
      <c r="J116" s="123"/>
      <c r="K116" s="124"/>
      <c r="L116" s="125"/>
      <c r="M116" s="124"/>
      <c r="N116" s="126" t="str">
        <f t="shared" si="9"/>
        <v/>
      </c>
      <c r="O116" s="127"/>
      <c r="P116" s="128" t="s">
        <v>86</v>
      </c>
      <c r="Q116" s="22"/>
      <c r="R116" s="35"/>
    </row>
    <row r="117" spans="1:24" s="23" customFormat="1" ht="16.2">
      <c r="A117" s="22">
        <v>25</v>
      </c>
      <c r="B117" s="445" t="str">
        <f t="shared" si="10"/>
        <v/>
      </c>
      <c r="C117" s="110"/>
      <c r="D117" s="32"/>
      <c r="E117" s="457"/>
      <c r="F117" s="121"/>
      <c r="G117" s="351"/>
      <c r="H117" s="351"/>
      <c r="I117" s="122"/>
      <c r="J117" s="123"/>
      <c r="K117" s="124"/>
      <c r="L117" s="125"/>
      <c r="M117" s="124"/>
      <c r="N117" s="126" t="str">
        <f t="shared" si="9"/>
        <v/>
      </c>
      <c r="O117" s="127"/>
      <c r="P117" s="128" t="s">
        <v>86</v>
      </c>
      <c r="Q117" s="22"/>
      <c r="R117" s="35"/>
    </row>
    <row r="118" spans="1:24" s="23" customFormat="1" ht="16.2">
      <c r="A118" s="22">
        <v>26</v>
      </c>
      <c r="B118" s="445" t="str">
        <f t="shared" si="10"/>
        <v/>
      </c>
      <c r="C118" s="110"/>
      <c r="D118" s="32"/>
      <c r="E118" s="457"/>
      <c r="F118" s="121"/>
      <c r="G118" s="351"/>
      <c r="H118" s="351"/>
      <c r="I118" s="122"/>
      <c r="J118" s="123"/>
      <c r="K118" s="124"/>
      <c r="L118" s="125"/>
      <c r="M118" s="124"/>
      <c r="N118" s="126" t="str">
        <f t="shared" si="9"/>
        <v/>
      </c>
      <c r="O118" s="127"/>
      <c r="P118" s="128" t="s">
        <v>86</v>
      </c>
      <c r="Q118" s="22"/>
      <c r="R118" s="35"/>
    </row>
    <row r="119" spans="1:24" s="23" customFormat="1" ht="16.2">
      <c r="A119" s="22">
        <v>27</v>
      </c>
      <c r="B119" s="445" t="str">
        <f t="shared" si="10"/>
        <v/>
      </c>
      <c r="C119" s="110"/>
      <c r="D119" s="32"/>
      <c r="E119" s="457"/>
      <c r="F119" s="121"/>
      <c r="G119" s="351"/>
      <c r="H119" s="351"/>
      <c r="I119" s="122"/>
      <c r="J119" s="123"/>
      <c r="K119" s="124"/>
      <c r="L119" s="125"/>
      <c r="M119" s="124"/>
      <c r="N119" s="126" t="str">
        <f t="shared" si="9"/>
        <v/>
      </c>
      <c r="O119" s="127"/>
      <c r="P119" s="128" t="s">
        <v>86</v>
      </c>
      <c r="Q119" s="22"/>
      <c r="R119" s="35"/>
    </row>
    <row r="120" spans="1:24" s="23" customFormat="1" ht="16.2">
      <c r="A120" s="22">
        <v>28</v>
      </c>
      <c r="B120" s="445" t="str">
        <f t="shared" si="10"/>
        <v/>
      </c>
      <c r="C120" s="110"/>
      <c r="D120" s="32"/>
      <c r="E120" s="457"/>
      <c r="F120" s="121"/>
      <c r="G120" s="351"/>
      <c r="H120" s="351"/>
      <c r="I120" s="122"/>
      <c r="J120" s="123"/>
      <c r="K120" s="124"/>
      <c r="L120" s="125"/>
      <c r="M120" s="124"/>
      <c r="N120" s="126" t="str">
        <f t="shared" si="9"/>
        <v/>
      </c>
      <c r="O120" s="127"/>
      <c r="P120" s="128" t="s">
        <v>86</v>
      </c>
      <c r="Q120" s="22"/>
      <c r="R120" s="35"/>
    </row>
    <row r="121" spans="1:24" s="23" customFormat="1" ht="16.2">
      <c r="A121" s="22">
        <v>29</v>
      </c>
      <c r="B121" s="445" t="str">
        <f t="shared" si="10"/>
        <v/>
      </c>
      <c r="C121" s="110"/>
      <c r="D121" s="32"/>
      <c r="E121" s="457"/>
      <c r="F121" s="121"/>
      <c r="G121" s="351"/>
      <c r="H121" s="351"/>
      <c r="I121" s="122"/>
      <c r="J121" s="123"/>
      <c r="K121" s="124"/>
      <c r="L121" s="125"/>
      <c r="M121" s="124"/>
      <c r="N121" s="126" t="str">
        <f t="shared" si="9"/>
        <v/>
      </c>
      <c r="O121" s="127"/>
      <c r="P121" s="128" t="s">
        <v>86</v>
      </c>
      <c r="Q121" s="22"/>
      <c r="R121" s="35"/>
    </row>
    <row r="122" spans="1:24" s="23" customFormat="1" ht="16.2">
      <c r="A122" s="22">
        <v>30</v>
      </c>
      <c r="B122" s="445" t="str">
        <f t="shared" si="10"/>
        <v/>
      </c>
      <c r="C122" s="110"/>
      <c r="D122" s="32"/>
      <c r="E122" s="457"/>
      <c r="F122" s="121"/>
      <c r="G122" s="351"/>
      <c r="H122" s="351"/>
      <c r="I122" s="122"/>
      <c r="J122" s="123"/>
      <c r="K122" s="124"/>
      <c r="L122" s="125"/>
      <c r="M122" s="124"/>
      <c r="N122" s="126" t="str">
        <f t="shared" si="9"/>
        <v/>
      </c>
      <c r="O122" s="127"/>
      <c r="P122" s="128" t="s">
        <v>86</v>
      </c>
      <c r="Q122" s="22"/>
      <c r="R122" s="35"/>
    </row>
    <row r="123" spans="1:24" s="23" customFormat="1" ht="16.2">
      <c r="A123" s="22">
        <v>31</v>
      </c>
      <c r="B123" s="445" t="str">
        <f>IF(I123="","",".")</f>
        <v/>
      </c>
      <c r="C123" s="110"/>
      <c r="D123" s="32"/>
      <c r="E123" s="457"/>
      <c r="F123" s="121"/>
      <c r="G123" s="351"/>
      <c r="H123" s="351"/>
      <c r="I123" s="122"/>
      <c r="J123" s="123"/>
      <c r="K123" s="124"/>
      <c r="L123" s="125"/>
      <c r="M123" s="124"/>
      <c r="N123" s="126" t="str">
        <f t="shared" si="9"/>
        <v/>
      </c>
      <c r="O123" s="127"/>
      <c r="P123" s="128" t="s">
        <v>86</v>
      </c>
      <c r="Q123" s="22"/>
      <c r="R123" s="35"/>
    </row>
    <row r="124" spans="1:24" s="23" customFormat="1" ht="16.2">
      <c r="A124" s="22">
        <v>32</v>
      </c>
      <c r="B124" s="445" t="str">
        <f t="shared" si="10"/>
        <v/>
      </c>
      <c r="C124" s="110"/>
      <c r="D124" s="32"/>
      <c r="E124" s="457"/>
      <c r="F124" s="121"/>
      <c r="G124" s="351"/>
      <c r="H124" s="351"/>
      <c r="I124" s="122"/>
      <c r="J124" s="123"/>
      <c r="K124" s="124"/>
      <c r="L124" s="125"/>
      <c r="M124" s="124"/>
      <c r="N124" s="126" t="str">
        <f t="shared" si="9"/>
        <v/>
      </c>
      <c r="O124" s="127"/>
      <c r="P124" s="128" t="s">
        <v>86</v>
      </c>
      <c r="Q124" s="22"/>
      <c r="R124" s="35"/>
    </row>
    <row r="125" spans="1:24" s="23" customFormat="1" ht="16.2">
      <c r="A125" s="22">
        <v>33</v>
      </c>
      <c r="B125" s="445" t="str">
        <f t="shared" si="10"/>
        <v/>
      </c>
      <c r="C125" s="110"/>
      <c r="D125" s="32"/>
      <c r="E125" s="457"/>
      <c r="F125" s="121"/>
      <c r="G125" s="351"/>
      <c r="H125" s="351"/>
      <c r="I125" s="122"/>
      <c r="J125" s="123"/>
      <c r="K125" s="124"/>
      <c r="L125" s="125"/>
      <c r="M125" s="124"/>
      <c r="N125" s="126" t="str">
        <f t="shared" si="9"/>
        <v/>
      </c>
      <c r="O125" s="127"/>
      <c r="P125" s="128" t="s">
        <v>86</v>
      </c>
      <c r="Q125" s="22"/>
      <c r="R125" s="35"/>
    </row>
    <row r="126" spans="1:24" s="23" customFormat="1" ht="16.2">
      <c r="A126" s="22">
        <v>34</v>
      </c>
      <c r="B126" s="445" t="str">
        <f t="shared" si="10"/>
        <v/>
      </c>
      <c r="C126" s="110"/>
      <c r="D126" s="32"/>
      <c r="E126" s="457"/>
      <c r="F126" s="121"/>
      <c r="G126" s="351"/>
      <c r="H126" s="351"/>
      <c r="I126" s="122"/>
      <c r="J126" s="123"/>
      <c r="K126" s="124"/>
      <c r="L126" s="125"/>
      <c r="M126" s="124"/>
      <c r="N126" s="126" t="str">
        <f t="shared" si="9"/>
        <v/>
      </c>
      <c r="O126" s="127"/>
      <c r="P126" s="128" t="s">
        <v>86</v>
      </c>
      <c r="Q126" s="22"/>
      <c r="R126" s="35"/>
    </row>
    <row r="127" spans="1:24" s="23" customFormat="1" ht="16.2">
      <c r="A127" s="22">
        <v>35</v>
      </c>
      <c r="B127" s="445" t="str">
        <f t="shared" si="10"/>
        <v/>
      </c>
      <c r="C127" s="110"/>
      <c r="D127" s="129"/>
      <c r="E127" s="458"/>
      <c r="F127" s="130"/>
      <c r="G127" s="352"/>
      <c r="H127" s="352"/>
      <c r="I127" s="131"/>
      <c r="J127" s="132"/>
      <c r="K127" s="133"/>
      <c r="L127" s="134"/>
      <c r="M127" s="133"/>
      <c r="N127" s="135" t="str">
        <f t="shared" si="9"/>
        <v/>
      </c>
      <c r="O127" s="136"/>
      <c r="P127" s="137" t="s">
        <v>86</v>
      </c>
      <c r="Q127" s="22"/>
      <c r="R127" s="35"/>
    </row>
    <row r="128" spans="1:24" s="22" customFormat="1" ht="16.2">
      <c r="B128" s="446" t="s">
        <v>355</v>
      </c>
      <c r="C128" s="148" t="s">
        <v>157</v>
      </c>
      <c r="D128" s="149"/>
      <c r="E128" s="150"/>
      <c r="F128" s="151"/>
      <c r="G128" s="356"/>
      <c r="H128" s="357"/>
      <c r="I128" s="152"/>
      <c r="J128" s="153"/>
      <c r="K128" s="154"/>
      <c r="L128" s="155"/>
      <c r="M128" s="154"/>
      <c r="N128" s="155"/>
      <c r="O128" s="156"/>
      <c r="P128" s="157"/>
      <c r="Q128" s="23"/>
      <c r="R128" s="145" t="s">
        <v>85</v>
      </c>
      <c r="S128" s="2"/>
      <c r="T128" s="24"/>
      <c r="U128" s="24"/>
      <c r="V128" s="24"/>
      <c r="W128" s="24"/>
      <c r="X128" s="24"/>
    </row>
    <row r="129" spans="1:24" s="22" customFormat="1" ht="16.2">
      <c r="A129" s="22">
        <v>1</v>
      </c>
      <c r="B129" s="446" t="s">
        <v>425</v>
      </c>
      <c r="C129" s="158"/>
      <c r="D129" s="159"/>
      <c r="E129" s="456"/>
      <c r="F129" s="160"/>
      <c r="G129" s="350"/>
      <c r="H129" s="350"/>
      <c r="I129" s="113"/>
      <c r="J129" s="114"/>
      <c r="K129" s="115"/>
      <c r="L129" s="116"/>
      <c r="M129" s="115"/>
      <c r="N129" s="161" t="str">
        <f>IF(ISNUMBER(I129),(PRODUCT(I129,J129,L129)),"")</f>
        <v/>
      </c>
      <c r="O129" s="162">
        <f>ROUNDDOWN(SUM(N129:N138)/1000,0)</f>
        <v>0</v>
      </c>
      <c r="P129" s="119" t="s">
        <v>86</v>
      </c>
      <c r="R129" s="120">
        <f>ROUNDDOWN(SUMIF(P129:P138,"課税対象外",N129:N138)/1000,0)</f>
        <v>0</v>
      </c>
      <c r="S129" s="2"/>
      <c r="T129" s="163"/>
      <c r="U129" s="2"/>
      <c r="V129" s="2"/>
      <c r="W129" s="2"/>
      <c r="X129" s="2"/>
    </row>
    <row r="130" spans="1:24" s="22" customFormat="1" ht="16.2">
      <c r="A130" s="22">
        <v>2</v>
      </c>
      <c r="B130" s="446" t="str">
        <f t="shared" ref="B130:B138" si="11">IF(I130="","",".")</f>
        <v/>
      </c>
      <c r="C130" s="158"/>
      <c r="D130" s="159"/>
      <c r="E130" s="457"/>
      <c r="F130" s="164"/>
      <c r="G130" s="351"/>
      <c r="H130" s="351"/>
      <c r="I130" s="122"/>
      <c r="J130" s="123"/>
      <c r="K130" s="124"/>
      <c r="L130" s="125"/>
      <c r="M130" s="124"/>
      <c r="N130" s="165" t="str">
        <f t="shared" ref="N130:N138" si="12">IF(ISNUMBER(I130),(PRODUCT(I130,J130,L130)),"")</f>
        <v/>
      </c>
      <c r="O130" s="166"/>
      <c r="P130" s="128" t="s">
        <v>86</v>
      </c>
      <c r="R130" s="2"/>
      <c r="S130" s="2"/>
      <c r="T130" s="2"/>
      <c r="U130" s="2"/>
      <c r="V130" s="2"/>
      <c r="W130" s="2"/>
      <c r="X130" s="2"/>
    </row>
    <row r="131" spans="1:24" s="22" customFormat="1" ht="16.2">
      <c r="A131" s="22">
        <v>3</v>
      </c>
      <c r="B131" s="446" t="str">
        <f t="shared" si="11"/>
        <v/>
      </c>
      <c r="C131" s="158"/>
      <c r="D131" s="159"/>
      <c r="E131" s="457"/>
      <c r="F131" s="164"/>
      <c r="G131" s="351"/>
      <c r="H131" s="351"/>
      <c r="I131" s="122"/>
      <c r="J131" s="123"/>
      <c r="K131" s="124"/>
      <c r="L131" s="125"/>
      <c r="M131" s="124"/>
      <c r="N131" s="165" t="str">
        <f t="shared" si="12"/>
        <v/>
      </c>
      <c r="O131" s="167"/>
      <c r="P131" s="128" t="s">
        <v>86</v>
      </c>
      <c r="R131" s="2"/>
      <c r="S131" s="2"/>
      <c r="T131" s="2"/>
      <c r="U131" s="2"/>
      <c r="V131" s="2"/>
      <c r="W131" s="2"/>
      <c r="X131" s="2"/>
    </row>
    <row r="132" spans="1:24" s="22" customFormat="1" ht="16.2">
      <c r="A132" s="22">
        <v>4</v>
      </c>
      <c r="B132" s="446" t="str">
        <f t="shared" si="11"/>
        <v/>
      </c>
      <c r="C132" s="158"/>
      <c r="D132" s="159"/>
      <c r="E132" s="457"/>
      <c r="F132" s="164"/>
      <c r="G132" s="351"/>
      <c r="H132" s="351"/>
      <c r="I132" s="122"/>
      <c r="J132" s="123"/>
      <c r="K132" s="124"/>
      <c r="L132" s="125"/>
      <c r="M132" s="124"/>
      <c r="N132" s="165" t="str">
        <f t="shared" si="12"/>
        <v/>
      </c>
      <c r="O132" s="167"/>
      <c r="P132" s="128" t="s">
        <v>86</v>
      </c>
      <c r="S132" s="2"/>
      <c r="T132" s="2"/>
      <c r="U132" s="2"/>
      <c r="V132" s="2"/>
      <c r="W132" s="2"/>
      <c r="X132" s="2"/>
    </row>
    <row r="133" spans="1:24" s="22" customFormat="1" ht="16.2">
      <c r="A133" s="22">
        <v>5</v>
      </c>
      <c r="B133" s="446" t="str">
        <f t="shared" si="11"/>
        <v/>
      </c>
      <c r="C133" s="158"/>
      <c r="D133" s="159"/>
      <c r="E133" s="457"/>
      <c r="F133" s="164"/>
      <c r="G133" s="351"/>
      <c r="H133" s="351"/>
      <c r="I133" s="122"/>
      <c r="J133" s="123"/>
      <c r="K133" s="124"/>
      <c r="L133" s="125"/>
      <c r="M133" s="124"/>
      <c r="N133" s="165" t="str">
        <f t="shared" si="12"/>
        <v/>
      </c>
      <c r="O133" s="167"/>
      <c r="P133" s="128" t="s">
        <v>86</v>
      </c>
      <c r="S133" s="2"/>
      <c r="T133" s="2"/>
      <c r="U133" s="2"/>
      <c r="V133" s="2"/>
      <c r="W133" s="2"/>
      <c r="X133" s="2"/>
    </row>
    <row r="134" spans="1:24" s="22" customFormat="1" ht="16.2">
      <c r="A134" s="22">
        <v>6</v>
      </c>
      <c r="B134" s="446" t="str">
        <f t="shared" si="11"/>
        <v/>
      </c>
      <c r="C134" s="158"/>
      <c r="D134" s="159"/>
      <c r="E134" s="457"/>
      <c r="F134" s="164"/>
      <c r="G134" s="351"/>
      <c r="H134" s="351"/>
      <c r="I134" s="122"/>
      <c r="J134" s="123"/>
      <c r="K134" s="124"/>
      <c r="L134" s="125"/>
      <c r="M134" s="124"/>
      <c r="N134" s="165" t="str">
        <f t="shared" si="12"/>
        <v/>
      </c>
      <c r="O134" s="167"/>
      <c r="P134" s="128" t="s">
        <v>86</v>
      </c>
      <c r="R134" s="851"/>
      <c r="S134" s="852"/>
      <c r="T134" s="852"/>
      <c r="U134" s="852"/>
      <c r="V134" s="852"/>
      <c r="W134" s="2"/>
      <c r="X134" s="2"/>
    </row>
    <row r="135" spans="1:24" s="22" customFormat="1" ht="16.2">
      <c r="A135" s="22">
        <v>7</v>
      </c>
      <c r="B135" s="446" t="str">
        <f t="shared" si="11"/>
        <v/>
      </c>
      <c r="C135" s="158"/>
      <c r="D135" s="159"/>
      <c r="E135" s="457"/>
      <c r="F135" s="164"/>
      <c r="G135" s="351"/>
      <c r="H135" s="351"/>
      <c r="I135" s="122"/>
      <c r="J135" s="123"/>
      <c r="K135" s="124"/>
      <c r="L135" s="125"/>
      <c r="M135" s="124"/>
      <c r="N135" s="165" t="str">
        <f t="shared" si="12"/>
        <v/>
      </c>
      <c r="O135" s="167"/>
      <c r="P135" s="128" t="s">
        <v>86</v>
      </c>
      <c r="R135" s="852"/>
      <c r="S135" s="852"/>
      <c r="T135" s="852"/>
      <c r="U135" s="852"/>
      <c r="V135" s="852"/>
      <c r="W135" s="2"/>
      <c r="X135" s="2"/>
    </row>
    <row r="136" spans="1:24" s="22" customFormat="1" ht="16.2">
      <c r="A136" s="22">
        <v>8</v>
      </c>
      <c r="B136" s="446" t="str">
        <f t="shared" si="11"/>
        <v/>
      </c>
      <c r="C136" s="158"/>
      <c r="D136" s="159"/>
      <c r="E136" s="457"/>
      <c r="F136" s="164"/>
      <c r="G136" s="351"/>
      <c r="H136" s="351"/>
      <c r="I136" s="122"/>
      <c r="J136" s="123"/>
      <c r="K136" s="124"/>
      <c r="L136" s="125"/>
      <c r="M136" s="124"/>
      <c r="N136" s="165" t="str">
        <f t="shared" si="12"/>
        <v/>
      </c>
      <c r="O136" s="167"/>
      <c r="P136" s="128" t="s">
        <v>86</v>
      </c>
      <c r="R136" s="852"/>
      <c r="S136" s="852"/>
      <c r="T136" s="852"/>
      <c r="U136" s="852"/>
      <c r="V136" s="852"/>
      <c r="W136" s="2"/>
      <c r="X136" s="2"/>
    </row>
    <row r="137" spans="1:24" s="22" customFormat="1" ht="19.8">
      <c r="A137" s="22">
        <v>9</v>
      </c>
      <c r="B137" s="446" t="str">
        <f t="shared" si="11"/>
        <v/>
      </c>
      <c r="C137" s="158"/>
      <c r="D137" s="159"/>
      <c r="E137" s="457"/>
      <c r="F137" s="164"/>
      <c r="G137" s="351"/>
      <c r="H137" s="351"/>
      <c r="I137" s="122"/>
      <c r="J137" s="123"/>
      <c r="K137" s="124"/>
      <c r="L137" s="125"/>
      <c r="M137" s="124"/>
      <c r="N137" s="165" t="str">
        <f t="shared" si="12"/>
        <v/>
      </c>
      <c r="O137" s="167"/>
      <c r="P137" s="128" t="s">
        <v>86</v>
      </c>
      <c r="R137" s="168"/>
      <c r="S137" s="168"/>
      <c r="T137" s="168"/>
      <c r="U137" s="168"/>
      <c r="V137" s="168"/>
      <c r="W137" s="2"/>
      <c r="X137" s="2"/>
    </row>
    <row r="138" spans="1:24" s="22" customFormat="1" ht="16.2">
      <c r="A138" s="22">
        <v>10</v>
      </c>
      <c r="B138" s="446" t="str">
        <f t="shared" si="11"/>
        <v/>
      </c>
      <c r="C138" s="158"/>
      <c r="D138" s="306"/>
      <c r="E138" s="458"/>
      <c r="F138" s="307"/>
      <c r="G138" s="352"/>
      <c r="H138" s="352"/>
      <c r="I138" s="131"/>
      <c r="J138" s="132"/>
      <c r="K138" s="133"/>
      <c r="L138" s="134"/>
      <c r="M138" s="133"/>
      <c r="N138" s="308" t="str">
        <f t="shared" si="12"/>
        <v/>
      </c>
      <c r="O138" s="309"/>
      <c r="P138" s="137" t="s">
        <v>86</v>
      </c>
      <c r="S138" s="2"/>
      <c r="T138" s="2"/>
      <c r="U138" s="2"/>
      <c r="V138" s="2"/>
      <c r="W138" s="2"/>
      <c r="X138" s="2"/>
    </row>
    <row r="139" spans="1:24" s="22" customFormat="1" ht="20.25" customHeight="1">
      <c r="B139" s="447" t="s">
        <v>88</v>
      </c>
      <c r="C139" s="447"/>
      <c r="D139" s="169"/>
      <c r="E139" s="32"/>
      <c r="F139" s="170"/>
      <c r="G139" s="32"/>
      <c r="I139" s="171"/>
      <c r="J139" s="35"/>
      <c r="K139" s="35"/>
      <c r="L139" s="35"/>
      <c r="M139" s="35"/>
      <c r="N139" s="35"/>
      <c r="O139" s="172"/>
    </row>
  </sheetData>
  <sheetProtection formatRows="0"/>
  <autoFilter ref="B20:B139" xr:uid="{494DCF41-E6B2-45BB-8099-90F75CF14DBC}"/>
  <mergeCells count="21">
    <mergeCell ref="Q5:X13"/>
    <mergeCell ref="I15:J15"/>
    <mergeCell ref="I12:J12"/>
    <mergeCell ref="I7:J7"/>
    <mergeCell ref="I8:J8"/>
    <mergeCell ref="O1:P1"/>
    <mergeCell ref="I9:J9"/>
    <mergeCell ref="J3:P3"/>
    <mergeCell ref="I10:J10"/>
    <mergeCell ref="I11:J11"/>
    <mergeCell ref="G3:H3"/>
    <mergeCell ref="B5:E5"/>
    <mergeCell ref="G5:J5"/>
    <mergeCell ref="I13:J13"/>
    <mergeCell ref="I14:J14"/>
    <mergeCell ref="J20:K20"/>
    <mergeCell ref="R134:V136"/>
    <mergeCell ref="L20:M20"/>
    <mergeCell ref="I18:J18"/>
    <mergeCell ref="I16:J16"/>
    <mergeCell ref="I17:J17"/>
  </mergeCells>
  <phoneticPr fontId="8"/>
  <conditionalFormatting sqref="G5">
    <cfRule type="containsText" dxfId="45" priority="2" operator="containsText" text="要選択">
      <formula>NOT(ISERROR(SEARCH("要選択",G5)))</formula>
    </cfRule>
  </conditionalFormatting>
  <conditionalFormatting sqref="P23:P127">
    <cfRule type="expression" dxfId="44" priority="4">
      <formula>$R$16="2"</formula>
    </cfRule>
  </conditionalFormatting>
  <conditionalFormatting sqref="P129:P138">
    <cfRule type="expression" dxfId="43" priority="1">
      <formula>$R$4="2"</formula>
    </cfRule>
  </conditionalFormatting>
  <dataValidations count="18">
    <dataValidation type="whole" imeMode="off" operator="greaterThanOrEqual" allowBlank="1" showInputMessage="1" showErrorMessage="1" error="整数のみ入力できます。_x000a_小数点以下が発生する場合は、一式で計上してください。" sqref="L23:L138" xr:uid="{FAF2AF34-1532-4925-8D7C-B20EE2C444CF}">
      <formula1>0</formula1>
    </dataValidation>
    <dataValidation type="list" imeMode="hiragana" allowBlank="1" showInputMessage="1" showErrorMessage="1" prompt="該当する細目を選択" sqref="E23:E47" xr:uid="{09ED6242-9856-4466-B5A1-C3C2B33BA2CC}">
      <formula1>稽古費</formula1>
    </dataValidation>
    <dataValidation type="whole" imeMode="off" operator="greaterThanOrEqual" allowBlank="1" showInputMessage="1" showErrorMessage="1" sqref="I23:I138" xr:uid="{1CEC6739-1BC7-48C8-80DB-2A771D547280}">
      <formula1>0</formula1>
    </dataValidation>
    <dataValidation type="whole" imeMode="halfAlpha" operator="greaterThanOrEqual" allowBlank="1" showInputMessage="1" showErrorMessage="1" error="整数のみ入力できます。_x000a_小数点以下が発生する場合は、一式で計上してください。" sqref="J23:J138" xr:uid="{7982121C-6F96-4F93-8983-4730F4E2207A}">
      <formula1>0</formula1>
    </dataValidation>
    <dataValidation imeMode="off" allowBlank="1" showInputMessage="1" showErrorMessage="1" sqref="L1:L2 L139:L1048576 L4:L22" xr:uid="{8F77593F-B223-4BB9-ADF5-15F9E0A7991E}"/>
    <dataValidation type="list" imeMode="hiragana" allowBlank="1" showInputMessage="1" showErrorMessage="1" prompt="該当する細目を選択" sqref="E84:E91" xr:uid="{0F9FB04F-B97E-4F2F-A7A0-10058C4C6FA5}">
      <formula1>会場費</formula1>
    </dataValidation>
    <dataValidation type="list" imeMode="hiragana" allowBlank="1" showInputMessage="1" showErrorMessage="1" prompt="該当する細目を選択" sqref="E93:E127" xr:uid="{EA0A8BA5-FB3D-48B3-A15A-8E2DBAB8548F}">
      <formula1>舞台費</formula1>
    </dataValidation>
    <dataValidation type="textLength" operator="lessThanOrEqual" allowBlank="1" showInputMessage="1" showErrorMessage="1" errorTitle="文字数超過" error="30字以下で入力してください。" sqref="H21:H22 H139:H65557" xr:uid="{8F920D34-0ECF-48E2-8C98-6FB7F367286A}">
      <formula1>30</formula1>
    </dataValidation>
    <dataValidation type="list" allowBlank="1" showInputMessage="1" showErrorMessage="1" sqref="P84:P91 P23:P47 P49:P56 P58:P82 P93:P127 P129:P138" xr:uid="{0D8C1C1E-ACE9-4505-918D-B811D98D3F1A}">
      <formula1>"―,課税対象外"</formula1>
    </dataValidation>
    <dataValidation type="list" imeMode="hiragana" allowBlank="1" showInputMessage="1" showErrorMessage="1" prompt="該当する細目を選択" sqref="E129:E138" xr:uid="{EFC680EC-8856-45B8-A8BA-6D023C24527C}">
      <formula1>配信費</formula1>
    </dataValidation>
    <dataValidation imeMode="hiragana" allowBlank="1" showInputMessage="1" showErrorMessage="1" sqref="E15:G16 P20:P22 E22:G22 P83 P48 P57 P92 E48:G48 E57:G57 E83 E92 G92 D6:G14 D128:D1048576 E128 E139:G1048576 P128 F128:G138 D17:G21 G83 D1:F4 G1:G2 G4 C22:D127" xr:uid="{4E958D1C-A723-4F87-AD42-15DE188E0B93}"/>
    <dataValidation type="whole" imeMode="halfAlpha" operator="greaterThanOrEqual" allowBlank="1" showInputMessage="1" showErrorMessage="1" sqref="I21:J22" xr:uid="{D1D1CE7D-A699-4CA5-8A48-202B077FD3CF}">
      <formula1>0</formula1>
    </dataValidation>
    <dataValidation imeMode="halfAlpha" allowBlank="1" showInputMessage="1" showErrorMessage="1" sqref="I139:J65557" xr:uid="{3A6A8FA3-EDF4-47CE-B779-5D50D1B171BE}"/>
    <dataValidation imeMode="hiragana" allowBlank="1" showInputMessage="1" showErrorMessage="1" prompt="回、日、泊等の単位を入力。" sqref="M23:M47 M84:M91 M49:M56 M58:M82 M93:M127 M129:M138" xr:uid="{479E6D65-08EA-47E1-A857-2B0E0E297FA0}"/>
    <dataValidation imeMode="hiragana" allowBlank="1" showInputMessage="1" showErrorMessage="1" prompt="人、枚、件等を単位を入力" sqref="K23:K47 K84:K91 K49:K56 K58:K82 K93:K127 K129:K138" xr:uid="{2C41FFEA-75CC-489B-A52D-72DE34A62061}"/>
    <dataValidation type="list" allowBlank="1" showInputMessage="1" showErrorMessage="1" prompt="該当する細目を選択" sqref="E49:E56" xr:uid="{665C6B8A-8A32-4FC4-8444-223795BD5C55}">
      <formula1>音楽費</formula1>
    </dataValidation>
    <dataValidation type="list" allowBlank="1" showInputMessage="1" showErrorMessage="1" prompt="該当する細目を選択" sqref="E58:E82" xr:uid="{77627FDD-81EC-434F-867F-FB3B95F96FB0}">
      <formula1>文芸費</formula1>
    </dataValidation>
    <dataValidation type="list" allowBlank="1" showInputMessage="1" showErrorMessage="1" sqref="G5:J5" xr:uid="{1271DC92-3E4B-4ACA-B947-E46B79B8F243}">
      <formula1>"要選択,1 課税事業者,2 免税事業者及び簡易課税事業者,3 課税事業者ではあるが、その他条件により消費税等仕入控除調整を行わない事業者"</formula1>
    </dataValidation>
  </dataValidations>
  <printOptions horizontalCentered="1"/>
  <pageMargins left="0.59055118110236227" right="0.59055118110236227" top="0.59055118110236227" bottom="0.59055118110236227" header="0.31496062992125984" footer="0.31496062992125984"/>
  <pageSetup paperSize="9" scale="49" fitToHeight="0" orientation="portrait" r:id="rId1"/>
  <headerFooter>
    <oddFooter>&amp;R整理番号：（事務局記入欄）</oddFooter>
  </headerFooter>
  <rowBreaks count="1" manualBreakCount="1">
    <brk id="82" min="1" max="1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B7433-E3ED-4A03-906A-A97419C5A2B5}">
  <sheetPr>
    <pageSetUpPr fitToPage="1"/>
  </sheetPr>
  <dimension ref="A1:V49"/>
  <sheetViews>
    <sheetView view="pageBreakPreview" zoomScale="70" zoomScaleNormal="100" zoomScaleSheetLayoutView="70" workbookViewId="0"/>
  </sheetViews>
  <sheetFormatPr defaultColWidth="9" defaultRowHeight="18"/>
  <cols>
    <col min="1" max="1" width="5.5" style="258" customWidth="1"/>
    <col min="2" max="2" width="8.8984375" style="258" customWidth="1"/>
    <col min="3" max="3" width="10.8984375" style="258" customWidth="1"/>
    <col min="4" max="4" width="12" style="257" customWidth="1"/>
    <col min="5" max="5" width="3" style="257" customWidth="1"/>
    <col min="6" max="6" width="6.5" style="391" customWidth="1"/>
    <col min="7" max="7" width="5.59765625" style="257" customWidth="1"/>
    <col min="8" max="8" width="3" style="257" customWidth="1"/>
    <col min="9" max="9" width="6.5" style="391" customWidth="1"/>
    <col min="10" max="10" width="3" style="257" customWidth="1"/>
    <col min="11" max="11" width="13.5" style="257" customWidth="1"/>
    <col min="12" max="12" width="12" style="257" customWidth="1"/>
    <col min="13" max="13" width="3" style="257" customWidth="1"/>
    <col min="14" max="14" width="6.5" style="391" customWidth="1"/>
    <col min="15" max="15" width="5.59765625" style="257" customWidth="1"/>
    <col min="16" max="16" width="3" style="257" customWidth="1"/>
    <col min="17" max="17" width="6.5" style="391" customWidth="1"/>
    <col min="18" max="18" width="3" style="257" customWidth="1"/>
    <col min="19" max="19" width="13.5" style="257" customWidth="1"/>
    <col min="20" max="20" width="14.5" style="257" customWidth="1"/>
    <col min="21" max="21" width="20.09765625" style="283" customWidth="1"/>
    <col min="22" max="22" width="55" style="258" customWidth="1"/>
    <col min="23" max="16384" width="9" style="258"/>
  </cols>
  <sheetData>
    <row r="1" spans="1:22" ht="27.6" customHeight="1">
      <c r="A1" s="254" t="s">
        <v>339</v>
      </c>
      <c r="B1" s="182"/>
      <c r="C1" s="182"/>
      <c r="D1" s="255"/>
      <c r="E1" s="255"/>
      <c r="F1" s="386"/>
      <c r="G1" s="256"/>
      <c r="H1" s="255"/>
      <c r="I1" s="392"/>
      <c r="J1" s="255"/>
      <c r="K1" s="255"/>
      <c r="L1" s="255"/>
      <c r="M1" s="255"/>
      <c r="N1" s="392"/>
      <c r="O1" s="255"/>
      <c r="P1" s="255"/>
      <c r="Q1" s="392"/>
      <c r="R1" s="255"/>
      <c r="S1" s="255"/>
      <c r="U1" s="346" t="s">
        <v>172</v>
      </c>
    </row>
    <row r="2" spans="1:22" ht="15.75" customHeight="1" thickBot="1">
      <c r="A2" s="254"/>
      <c r="B2" s="182"/>
      <c r="C2" s="182"/>
      <c r="D2" s="255"/>
      <c r="E2" s="255"/>
      <c r="F2" s="386"/>
      <c r="G2" s="256"/>
      <c r="H2" s="255"/>
      <c r="I2" s="392"/>
      <c r="J2" s="255"/>
      <c r="K2" s="255"/>
      <c r="L2" s="255"/>
      <c r="M2" s="255"/>
      <c r="N2" s="392"/>
      <c r="O2" s="255"/>
      <c r="P2" s="255"/>
      <c r="Q2" s="392"/>
      <c r="R2" s="255"/>
      <c r="S2" s="255"/>
      <c r="U2" s="336"/>
    </row>
    <row r="3" spans="1:22" ht="32.25" customHeight="1" thickBot="1">
      <c r="A3" s="898" t="s">
        <v>61</v>
      </c>
      <c r="B3" s="899"/>
      <c r="C3" s="900"/>
      <c r="D3" s="904" t="str">
        <f>IF(ISBLANK(総表!C14),"",総表!C14)</f>
        <v/>
      </c>
      <c r="E3" s="905"/>
      <c r="F3" s="905"/>
      <c r="G3" s="905"/>
      <c r="H3" s="905"/>
      <c r="I3" s="905"/>
      <c r="J3" s="905"/>
      <c r="K3" s="906"/>
      <c r="L3" s="901" t="s">
        <v>62</v>
      </c>
      <c r="M3" s="902"/>
      <c r="N3" s="903"/>
      <c r="O3" s="905" t="str">
        <f>IF(ISBLANK(総表!C28),"",総表!C28)</f>
        <v/>
      </c>
      <c r="P3" s="905"/>
      <c r="Q3" s="905"/>
      <c r="R3" s="905"/>
      <c r="S3" s="905"/>
      <c r="T3" s="905"/>
      <c r="U3" s="906"/>
      <c r="V3" s="294" t="s">
        <v>304</v>
      </c>
    </row>
    <row r="4" spans="1:22" ht="21.9" customHeight="1">
      <c r="A4" s="879" t="s">
        <v>142</v>
      </c>
      <c r="B4" s="880"/>
      <c r="C4" s="880"/>
      <c r="D4" s="881" t="s">
        <v>314</v>
      </c>
      <c r="E4" s="882"/>
      <c r="F4" s="882"/>
      <c r="G4" s="882"/>
      <c r="H4" s="882"/>
      <c r="I4" s="882"/>
      <c r="J4" s="882"/>
      <c r="K4" s="883"/>
      <c r="L4" s="884" t="s">
        <v>315</v>
      </c>
      <c r="M4" s="882"/>
      <c r="N4" s="882"/>
      <c r="O4" s="882"/>
      <c r="P4" s="882"/>
      <c r="Q4" s="882"/>
      <c r="R4" s="882"/>
      <c r="S4" s="882"/>
      <c r="T4" s="885" t="s">
        <v>143</v>
      </c>
      <c r="U4" s="876" t="s">
        <v>457</v>
      </c>
      <c r="V4" s="907" t="s">
        <v>180</v>
      </c>
    </row>
    <row r="5" spans="1:22" ht="20.25" customHeight="1">
      <c r="A5" s="259" t="s">
        <v>144</v>
      </c>
      <c r="B5" s="878" t="s">
        <v>145</v>
      </c>
      <c r="C5" s="878"/>
      <c r="D5" s="260" t="s">
        <v>146</v>
      </c>
      <c r="E5" s="261"/>
      <c r="F5" s="262" t="s">
        <v>147</v>
      </c>
      <c r="G5" s="432" t="s">
        <v>154</v>
      </c>
      <c r="H5" s="261"/>
      <c r="I5" s="261" t="s">
        <v>148</v>
      </c>
      <c r="J5" s="261"/>
      <c r="K5" s="263" t="s">
        <v>149</v>
      </c>
      <c r="L5" s="260" t="s">
        <v>146</v>
      </c>
      <c r="M5" s="261"/>
      <c r="N5" s="262" t="s">
        <v>147</v>
      </c>
      <c r="O5" s="432" t="s">
        <v>154</v>
      </c>
      <c r="P5" s="261"/>
      <c r="Q5" s="261" t="s">
        <v>148</v>
      </c>
      <c r="R5" s="261"/>
      <c r="S5" s="261" t="s">
        <v>149</v>
      </c>
      <c r="T5" s="886"/>
      <c r="U5" s="877"/>
      <c r="V5" s="907"/>
    </row>
    <row r="6" spans="1:22" ht="33.6" customHeight="1">
      <c r="A6" s="264">
        <v>1</v>
      </c>
      <c r="B6" s="874"/>
      <c r="C6" s="875"/>
      <c r="D6" s="265"/>
      <c r="E6" s="266" t="s">
        <v>150</v>
      </c>
      <c r="F6" s="387"/>
      <c r="G6" s="460"/>
      <c r="H6" s="266" t="s">
        <v>150</v>
      </c>
      <c r="I6" s="387"/>
      <c r="J6" s="266" t="s">
        <v>151</v>
      </c>
      <c r="K6" s="267">
        <f t="shared" ref="K6:K40" si="0">D6*F6*I6</f>
        <v>0</v>
      </c>
      <c r="L6" s="268"/>
      <c r="M6" s="266" t="s">
        <v>150</v>
      </c>
      <c r="N6" s="387"/>
      <c r="O6" s="460"/>
      <c r="P6" s="266" t="s">
        <v>150</v>
      </c>
      <c r="Q6" s="387"/>
      <c r="R6" s="266" t="s">
        <v>151</v>
      </c>
      <c r="S6" s="269">
        <f t="shared" ref="S6:S40" si="1">L6*N6*Q6</f>
        <v>0</v>
      </c>
      <c r="T6" s="270">
        <f t="shared" ref="T6:T40" si="2">K6+S6</f>
        <v>0</v>
      </c>
      <c r="U6" s="271"/>
      <c r="V6" s="897" t="s">
        <v>330</v>
      </c>
    </row>
    <row r="7" spans="1:22" ht="33.6" customHeight="1">
      <c r="A7" s="264">
        <v>2</v>
      </c>
      <c r="B7" s="874"/>
      <c r="C7" s="875"/>
      <c r="D7" s="265"/>
      <c r="E7" s="266" t="s">
        <v>150</v>
      </c>
      <c r="F7" s="387"/>
      <c r="G7" s="460"/>
      <c r="H7" s="266" t="s">
        <v>150</v>
      </c>
      <c r="I7" s="387"/>
      <c r="J7" s="266" t="s">
        <v>151</v>
      </c>
      <c r="K7" s="267">
        <f t="shared" si="0"/>
        <v>0</v>
      </c>
      <c r="L7" s="268"/>
      <c r="M7" s="266" t="s">
        <v>150</v>
      </c>
      <c r="N7" s="387"/>
      <c r="O7" s="460"/>
      <c r="P7" s="266" t="s">
        <v>150</v>
      </c>
      <c r="Q7" s="387"/>
      <c r="R7" s="266" t="s">
        <v>151</v>
      </c>
      <c r="S7" s="269">
        <f t="shared" si="1"/>
        <v>0</v>
      </c>
      <c r="T7" s="270">
        <f t="shared" si="2"/>
        <v>0</v>
      </c>
      <c r="U7" s="272"/>
      <c r="V7" s="897"/>
    </row>
    <row r="8" spans="1:22" ht="33.6" customHeight="1">
      <c r="A8" s="264">
        <v>3</v>
      </c>
      <c r="B8" s="874"/>
      <c r="C8" s="875"/>
      <c r="D8" s="265"/>
      <c r="E8" s="266" t="s">
        <v>150</v>
      </c>
      <c r="F8" s="387"/>
      <c r="G8" s="460"/>
      <c r="H8" s="266" t="s">
        <v>150</v>
      </c>
      <c r="I8" s="387"/>
      <c r="J8" s="266" t="s">
        <v>151</v>
      </c>
      <c r="K8" s="267">
        <f t="shared" si="0"/>
        <v>0</v>
      </c>
      <c r="L8" s="268"/>
      <c r="M8" s="266" t="s">
        <v>150</v>
      </c>
      <c r="N8" s="387"/>
      <c r="O8" s="460"/>
      <c r="P8" s="266" t="s">
        <v>150</v>
      </c>
      <c r="Q8" s="387"/>
      <c r="R8" s="266" t="s">
        <v>151</v>
      </c>
      <c r="S8" s="269">
        <f t="shared" si="1"/>
        <v>0</v>
      </c>
      <c r="T8" s="270">
        <f t="shared" si="2"/>
        <v>0</v>
      </c>
      <c r="U8" s="272"/>
    </row>
    <row r="9" spans="1:22" ht="33.6" customHeight="1">
      <c r="A9" s="264">
        <v>4</v>
      </c>
      <c r="B9" s="874"/>
      <c r="C9" s="875"/>
      <c r="D9" s="265"/>
      <c r="E9" s="266" t="s">
        <v>150</v>
      </c>
      <c r="F9" s="387"/>
      <c r="G9" s="460"/>
      <c r="H9" s="266" t="s">
        <v>150</v>
      </c>
      <c r="I9" s="387"/>
      <c r="J9" s="266" t="s">
        <v>151</v>
      </c>
      <c r="K9" s="267">
        <f t="shared" si="0"/>
        <v>0</v>
      </c>
      <c r="L9" s="268"/>
      <c r="M9" s="266" t="s">
        <v>150</v>
      </c>
      <c r="N9" s="387"/>
      <c r="O9" s="460"/>
      <c r="P9" s="266" t="s">
        <v>150</v>
      </c>
      <c r="Q9" s="387"/>
      <c r="R9" s="266" t="s">
        <v>151</v>
      </c>
      <c r="S9" s="269">
        <f t="shared" si="1"/>
        <v>0</v>
      </c>
      <c r="T9" s="270">
        <f t="shared" si="2"/>
        <v>0</v>
      </c>
      <c r="U9" s="272"/>
    </row>
    <row r="10" spans="1:22" ht="33.6" customHeight="1">
      <c r="A10" s="264">
        <v>5</v>
      </c>
      <c r="B10" s="874"/>
      <c r="C10" s="875"/>
      <c r="D10" s="265"/>
      <c r="E10" s="266" t="s">
        <v>150</v>
      </c>
      <c r="F10" s="387"/>
      <c r="G10" s="460"/>
      <c r="H10" s="266" t="s">
        <v>150</v>
      </c>
      <c r="I10" s="387"/>
      <c r="J10" s="266" t="s">
        <v>151</v>
      </c>
      <c r="K10" s="267">
        <f t="shared" si="0"/>
        <v>0</v>
      </c>
      <c r="L10" s="268"/>
      <c r="M10" s="266" t="s">
        <v>150</v>
      </c>
      <c r="N10" s="387"/>
      <c r="O10" s="460"/>
      <c r="P10" s="266" t="s">
        <v>150</v>
      </c>
      <c r="Q10" s="387"/>
      <c r="R10" s="266" t="s">
        <v>151</v>
      </c>
      <c r="S10" s="269">
        <f t="shared" si="1"/>
        <v>0</v>
      </c>
      <c r="T10" s="270">
        <f t="shared" si="2"/>
        <v>0</v>
      </c>
      <c r="U10" s="272"/>
    </row>
    <row r="11" spans="1:22" ht="33.6" customHeight="1">
      <c r="A11" s="264">
        <v>6</v>
      </c>
      <c r="B11" s="874"/>
      <c r="C11" s="875"/>
      <c r="D11" s="265"/>
      <c r="E11" s="266" t="s">
        <v>150</v>
      </c>
      <c r="F11" s="387"/>
      <c r="G11" s="460"/>
      <c r="H11" s="266" t="s">
        <v>150</v>
      </c>
      <c r="I11" s="387"/>
      <c r="J11" s="266" t="s">
        <v>151</v>
      </c>
      <c r="K11" s="267">
        <f t="shared" si="0"/>
        <v>0</v>
      </c>
      <c r="L11" s="268"/>
      <c r="M11" s="266" t="s">
        <v>150</v>
      </c>
      <c r="N11" s="387"/>
      <c r="O11" s="460"/>
      <c r="P11" s="266" t="s">
        <v>150</v>
      </c>
      <c r="Q11" s="387"/>
      <c r="R11" s="266" t="s">
        <v>151</v>
      </c>
      <c r="S11" s="269">
        <f t="shared" si="1"/>
        <v>0</v>
      </c>
      <c r="T11" s="270">
        <f t="shared" si="2"/>
        <v>0</v>
      </c>
      <c r="U11" s="272"/>
    </row>
    <row r="12" spans="1:22" ht="33.6" customHeight="1">
      <c r="A12" s="264">
        <v>7</v>
      </c>
      <c r="B12" s="874"/>
      <c r="C12" s="875"/>
      <c r="D12" s="265"/>
      <c r="E12" s="266" t="s">
        <v>150</v>
      </c>
      <c r="F12" s="387"/>
      <c r="G12" s="460"/>
      <c r="H12" s="266" t="s">
        <v>150</v>
      </c>
      <c r="I12" s="387"/>
      <c r="J12" s="266" t="s">
        <v>151</v>
      </c>
      <c r="K12" s="267">
        <f t="shared" si="0"/>
        <v>0</v>
      </c>
      <c r="L12" s="268"/>
      <c r="M12" s="266" t="s">
        <v>150</v>
      </c>
      <c r="N12" s="387"/>
      <c r="O12" s="460"/>
      <c r="P12" s="266" t="s">
        <v>150</v>
      </c>
      <c r="Q12" s="387"/>
      <c r="R12" s="266" t="s">
        <v>151</v>
      </c>
      <c r="S12" s="269">
        <f t="shared" si="1"/>
        <v>0</v>
      </c>
      <c r="T12" s="270">
        <f t="shared" si="2"/>
        <v>0</v>
      </c>
      <c r="U12" s="272"/>
    </row>
    <row r="13" spans="1:22" ht="33.6" customHeight="1">
      <c r="A13" s="264">
        <v>8</v>
      </c>
      <c r="B13" s="874"/>
      <c r="C13" s="875"/>
      <c r="D13" s="265"/>
      <c r="E13" s="266" t="s">
        <v>150</v>
      </c>
      <c r="F13" s="387"/>
      <c r="G13" s="460"/>
      <c r="H13" s="266" t="s">
        <v>150</v>
      </c>
      <c r="I13" s="387"/>
      <c r="J13" s="266" t="s">
        <v>151</v>
      </c>
      <c r="K13" s="267">
        <f t="shared" si="0"/>
        <v>0</v>
      </c>
      <c r="L13" s="268"/>
      <c r="M13" s="266" t="s">
        <v>150</v>
      </c>
      <c r="N13" s="387"/>
      <c r="O13" s="460"/>
      <c r="P13" s="266" t="s">
        <v>150</v>
      </c>
      <c r="Q13" s="387"/>
      <c r="R13" s="266" t="s">
        <v>151</v>
      </c>
      <c r="S13" s="269">
        <f t="shared" si="1"/>
        <v>0</v>
      </c>
      <c r="T13" s="270">
        <f t="shared" si="2"/>
        <v>0</v>
      </c>
      <c r="U13" s="272"/>
    </row>
    <row r="14" spans="1:22" ht="33.6" customHeight="1">
      <c r="A14" s="264">
        <v>9</v>
      </c>
      <c r="B14" s="874"/>
      <c r="C14" s="875"/>
      <c r="D14" s="265"/>
      <c r="E14" s="266" t="s">
        <v>150</v>
      </c>
      <c r="F14" s="387"/>
      <c r="G14" s="460"/>
      <c r="H14" s="266" t="s">
        <v>150</v>
      </c>
      <c r="I14" s="387"/>
      <c r="J14" s="266" t="s">
        <v>151</v>
      </c>
      <c r="K14" s="267">
        <f t="shared" si="0"/>
        <v>0</v>
      </c>
      <c r="L14" s="268"/>
      <c r="M14" s="266" t="s">
        <v>150</v>
      </c>
      <c r="N14" s="387"/>
      <c r="O14" s="460"/>
      <c r="P14" s="266" t="s">
        <v>150</v>
      </c>
      <c r="Q14" s="387"/>
      <c r="R14" s="266" t="s">
        <v>151</v>
      </c>
      <c r="S14" s="269">
        <f t="shared" si="1"/>
        <v>0</v>
      </c>
      <c r="T14" s="270">
        <f t="shared" si="2"/>
        <v>0</v>
      </c>
      <c r="U14" s="272"/>
    </row>
    <row r="15" spans="1:22" ht="33.6" customHeight="1">
      <c r="A15" s="264">
        <v>10</v>
      </c>
      <c r="B15" s="874"/>
      <c r="C15" s="875"/>
      <c r="D15" s="265"/>
      <c r="E15" s="266" t="s">
        <v>150</v>
      </c>
      <c r="F15" s="387"/>
      <c r="G15" s="460"/>
      <c r="H15" s="266" t="s">
        <v>150</v>
      </c>
      <c r="I15" s="387"/>
      <c r="J15" s="266" t="s">
        <v>151</v>
      </c>
      <c r="K15" s="267">
        <f t="shared" si="0"/>
        <v>0</v>
      </c>
      <c r="L15" s="268"/>
      <c r="M15" s="266" t="s">
        <v>150</v>
      </c>
      <c r="N15" s="387"/>
      <c r="O15" s="460"/>
      <c r="P15" s="266" t="s">
        <v>150</v>
      </c>
      <c r="Q15" s="387"/>
      <c r="R15" s="266" t="s">
        <v>151</v>
      </c>
      <c r="S15" s="269">
        <f t="shared" si="1"/>
        <v>0</v>
      </c>
      <c r="T15" s="270">
        <f t="shared" si="2"/>
        <v>0</v>
      </c>
      <c r="U15" s="272"/>
    </row>
    <row r="16" spans="1:22" ht="33.6" customHeight="1">
      <c r="A16" s="264">
        <v>11</v>
      </c>
      <c r="B16" s="874"/>
      <c r="C16" s="875"/>
      <c r="D16" s="265"/>
      <c r="E16" s="266" t="s">
        <v>150</v>
      </c>
      <c r="F16" s="387"/>
      <c r="G16" s="460"/>
      <c r="H16" s="266" t="s">
        <v>150</v>
      </c>
      <c r="I16" s="387"/>
      <c r="J16" s="266" t="s">
        <v>151</v>
      </c>
      <c r="K16" s="267">
        <f t="shared" si="0"/>
        <v>0</v>
      </c>
      <c r="L16" s="268"/>
      <c r="M16" s="266" t="s">
        <v>150</v>
      </c>
      <c r="N16" s="387"/>
      <c r="O16" s="460"/>
      <c r="P16" s="266" t="s">
        <v>150</v>
      </c>
      <c r="Q16" s="387"/>
      <c r="R16" s="266" t="s">
        <v>151</v>
      </c>
      <c r="S16" s="269">
        <f t="shared" si="1"/>
        <v>0</v>
      </c>
      <c r="T16" s="270">
        <f t="shared" si="2"/>
        <v>0</v>
      </c>
      <c r="U16" s="272"/>
    </row>
    <row r="17" spans="1:21" ht="33.6" customHeight="1">
      <c r="A17" s="264">
        <v>12</v>
      </c>
      <c r="B17" s="874"/>
      <c r="C17" s="875"/>
      <c r="D17" s="265"/>
      <c r="E17" s="266" t="s">
        <v>150</v>
      </c>
      <c r="F17" s="387"/>
      <c r="G17" s="460"/>
      <c r="H17" s="266" t="s">
        <v>150</v>
      </c>
      <c r="I17" s="387"/>
      <c r="J17" s="266" t="s">
        <v>151</v>
      </c>
      <c r="K17" s="267">
        <f t="shared" si="0"/>
        <v>0</v>
      </c>
      <c r="L17" s="268"/>
      <c r="M17" s="266" t="s">
        <v>150</v>
      </c>
      <c r="N17" s="387"/>
      <c r="O17" s="460"/>
      <c r="P17" s="266" t="s">
        <v>150</v>
      </c>
      <c r="Q17" s="387"/>
      <c r="R17" s="266" t="s">
        <v>151</v>
      </c>
      <c r="S17" s="269">
        <f t="shared" si="1"/>
        <v>0</v>
      </c>
      <c r="T17" s="270">
        <f t="shared" si="2"/>
        <v>0</v>
      </c>
      <c r="U17" s="272"/>
    </row>
    <row r="18" spans="1:21" ht="33.6" customHeight="1">
      <c r="A18" s="264">
        <v>13</v>
      </c>
      <c r="B18" s="874"/>
      <c r="C18" s="875"/>
      <c r="D18" s="265"/>
      <c r="E18" s="266" t="s">
        <v>150</v>
      </c>
      <c r="F18" s="387"/>
      <c r="G18" s="460"/>
      <c r="H18" s="266" t="s">
        <v>150</v>
      </c>
      <c r="I18" s="387"/>
      <c r="J18" s="266" t="s">
        <v>151</v>
      </c>
      <c r="K18" s="267">
        <f t="shared" si="0"/>
        <v>0</v>
      </c>
      <c r="L18" s="268"/>
      <c r="M18" s="266" t="s">
        <v>150</v>
      </c>
      <c r="N18" s="387"/>
      <c r="O18" s="460"/>
      <c r="P18" s="266" t="s">
        <v>150</v>
      </c>
      <c r="Q18" s="387"/>
      <c r="R18" s="266" t="s">
        <v>151</v>
      </c>
      <c r="S18" s="269">
        <f t="shared" si="1"/>
        <v>0</v>
      </c>
      <c r="T18" s="270">
        <f t="shared" si="2"/>
        <v>0</v>
      </c>
      <c r="U18" s="272"/>
    </row>
    <row r="19" spans="1:21" ht="33.6" customHeight="1">
      <c r="A19" s="264">
        <v>14</v>
      </c>
      <c r="B19" s="874"/>
      <c r="C19" s="875"/>
      <c r="D19" s="265"/>
      <c r="E19" s="266" t="s">
        <v>150</v>
      </c>
      <c r="F19" s="387"/>
      <c r="G19" s="460"/>
      <c r="H19" s="266" t="s">
        <v>150</v>
      </c>
      <c r="I19" s="387"/>
      <c r="J19" s="266" t="s">
        <v>151</v>
      </c>
      <c r="K19" s="267">
        <f t="shared" si="0"/>
        <v>0</v>
      </c>
      <c r="L19" s="268"/>
      <c r="M19" s="266" t="s">
        <v>150</v>
      </c>
      <c r="N19" s="387"/>
      <c r="O19" s="460"/>
      <c r="P19" s="266" t="s">
        <v>150</v>
      </c>
      <c r="Q19" s="387"/>
      <c r="R19" s="266" t="s">
        <v>151</v>
      </c>
      <c r="S19" s="269">
        <f t="shared" si="1"/>
        <v>0</v>
      </c>
      <c r="T19" s="270">
        <f t="shared" si="2"/>
        <v>0</v>
      </c>
      <c r="U19" s="272"/>
    </row>
    <row r="20" spans="1:21" ht="33.6" customHeight="1">
      <c r="A20" s="264">
        <v>15</v>
      </c>
      <c r="B20" s="874"/>
      <c r="C20" s="875"/>
      <c r="D20" s="265"/>
      <c r="E20" s="266" t="s">
        <v>150</v>
      </c>
      <c r="F20" s="387"/>
      <c r="G20" s="460"/>
      <c r="H20" s="266" t="s">
        <v>150</v>
      </c>
      <c r="I20" s="387"/>
      <c r="J20" s="266" t="s">
        <v>151</v>
      </c>
      <c r="K20" s="267">
        <f t="shared" si="0"/>
        <v>0</v>
      </c>
      <c r="L20" s="268"/>
      <c r="M20" s="266" t="s">
        <v>150</v>
      </c>
      <c r="N20" s="387"/>
      <c r="O20" s="460"/>
      <c r="P20" s="266" t="s">
        <v>150</v>
      </c>
      <c r="Q20" s="387"/>
      <c r="R20" s="266" t="s">
        <v>151</v>
      </c>
      <c r="S20" s="269">
        <f t="shared" si="1"/>
        <v>0</v>
      </c>
      <c r="T20" s="270">
        <f t="shared" si="2"/>
        <v>0</v>
      </c>
      <c r="U20" s="272"/>
    </row>
    <row r="21" spans="1:21" ht="33.6" customHeight="1">
      <c r="A21" s="264">
        <v>16</v>
      </c>
      <c r="B21" s="874"/>
      <c r="C21" s="875"/>
      <c r="D21" s="265"/>
      <c r="E21" s="266" t="s">
        <v>150</v>
      </c>
      <c r="F21" s="387"/>
      <c r="G21" s="460"/>
      <c r="H21" s="266" t="s">
        <v>150</v>
      </c>
      <c r="I21" s="387"/>
      <c r="J21" s="266" t="s">
        <v>151</v>
      </c>
      <c r="K21" s="267">
        <f t="shared" si="0"/>
        <v>0</v>
      </c>
      <c r="L21" s="268"/>
      <c r="M21" s="266" t="s">
        <v>150</v>
      </c>
      <c r="N21" s="387"/>
      <c r="O21" s="460"/>
      <c r="P21" s="266" t="s">
        <v>150</v>
      </c>
      <c r="Q21" s="387"/>
      <c r="R21" s="266" t="s">
        <v>151</v>
      </c>
      <c r="S21" s="269">
        <f t="shared" si="1"/>
        <v>0</v>
      </c>
      <c r="T21" s="270">
        <f t="shared" si="2"/>
        <v>0</v>
      </c>
      <c r="U21" s="272"/>
    </row>
    <row r="22" spans="1:21" ht="33.6" customHeight="1">
      <c r="A22" s="264">
        <v>17</v>
      </c>
      <c r="B22" s="874"/>
      <c r="C22" s="875"/>
      <c r="D22" s="265"/>
      <c r="E22" s="266" t="s">
        <v>150</v>
      </c>
      <c r="F22" s="387"/>
      <c r="G22" s="460"/>
      <c r="H22" s="266" t="s">
        <v>150</v>
      </c>
      <c r="I22" s="387"/>
      <c r="J22" s="266" t="s">
        <v>151</v>
      </c>
      <c r="K22" s="267">
        <f t="shared" si="0"/>
        <v>0</v>
      </c>
      <c r="L22" s="268"/>
      <c r="M22" s="266" t="s">
        <v>150</v>
      </c>
      <c r="N22" s="387"/>
      <c r="O22" s="460"/>
      <c r="P22" s="266" t="s">
        <v>150</v>
      </c>
      <c r="Q22" s="387"/>
      <c r="R22" s="266" t="s">
        <v>151</v>
      </c>
      <c r="S22" s="269">
        <f t="shared" si="1"/>
        <v>0</v>
      </c>
      <c r="T22" s="270">
        <f t="shared" si="2"/>
        <v>0</v>
      </c>
      <c r="U22" s="272"/>
    </row>
    <row r="23" spans="1:21" ht="33.6" customHeight="1">
      <c r="A23" s="264">
        <v>18</v>
      </c>
      <c r="B23" s="874"/>
      <c r="C23" s="875"/>
      <c r="D23" s="265"/>
      <c r="E23" s="266" t="s">
        <v>150</v>
      </c>
      <c r="F23" s="387"/>
      <c r="G23" s="460"/>
      <c r="H23" s="266" t="s">
        <v>150</v>
      </c>
      <c r="I23" s="387"/>
      <c r="J23" s="266" t="s">
        <v>151</v>
      </c>
      <c r="K23" s="267">
        <f t="shared" si="0"/>
        <v>0</v>
      </c>
      <c r="L23" s="268"/>
      <c r="M23" s="266" t="s">
        <v>150</v>
      </c>
      <c r="N23" s="387"/>
      <c r="O23" s="460"/>
      <c r="P23" s="266" t="s">
        <v>150</v>
      </c>
      <c r="Q23" s="387"/>
      <c r="R23" s="266" t="s">
        <v>151</v>
      </c>
      <c r="S23" s="269">
        <f t="shared" si="1"/>
        <v>0</v>
      </c>
      <c r="T23" s="270">
        <f t="shared" si="2"/>
        <v>0</v>
      </c>
      <c r="U23" s="272"/>
    </row>
    <row r="24" spans="1:21" ht="33.6" customHeight="1">
      <c r="A24" s="264">
        <v>19</v>
      </c>
      <c r="B24" s="874"/>
      <c r="C24" s="875"/>
      <c r="D24" s="265"/>
      <c r="E24" s="266" t="s">
        <v>150</v>
      </c>
      <c r="F24" s="387"/>
      <c r="G24" s="460"/>
      <c r="H24" s="266" t="s">
        <v>150</v>
      </c>
      <c r="I24" s="387"/>
      <c r="J24" s="266" t="s">
        <v>151</v>
      </c>
      <c r="K24" s="267">
        <f t="shared" si="0"/>
        <v>0</v>
      </c>
      <c r="L24" s="268"/>
      <c r="M24" s="266" t="s">
        <v>150</v>
      </c>
      <c r="N24" s="387"/>
      <c r="O24" s="460"/>
      <c r="P24" s="266" t="s">
        <v>150</v>
      </c>
      <c r="Q24" s="387"/>
      <c r="R24" s="266" t="s">
        <v>151</v>
      </c>
      <c r="S24" s="269">
        <f t="shared" si="1"/>
        <v>0</v>
      </c>
      <c r="T24" s="270">
        <f t="shared" si="2"/>
        <v>0</v>
      </c>
      <c r="U24" s="272"/>
    </row>
    <row r="25" spans="1:21" ht="33.6" customHeight="1">
      <c r="A25" s="264">
        <v>20</v>
      </c>
      <c r="B25" s="874"/>
      <c r="C25" s="875"/>
      <c r="D25" s="265"/>
      <c r="E25" s="266" t="s">
        <v>150</v>
      </c>
      <c r="F25" s="387"/>
      <c r="G25" s="460"/>
      <c r="H25" s="266" t="s">
        <v>150</v>
      </c>
      <c r="I25" s="387"/>
      <c r="J25" s="266" t="s">
        <v>151</v>
      </c>
      <c r="K25" s="267">
        <f t="shared" si="0"/>
        <v>0</v>
      </c>
      <c r="L25" s="268"/>
      <c r="M25" s="266" t="s">
        <v>150</v>
      </c>
      <c r="N25" s="387"/>
      <c r="O25" s="460"/>
      <c r="P25" s="266" t="s">
        <v>150</v>
      </c>
      <c r="Q25" s="387"/>
      <c r="R25" s="266" t="s">
        <v>151</v>
      </c>
      <c r="S25" s="269">
        <f t="shared" si="1"/>
        <v>0</v>
      </c>
      <c r="T25" s="270">
        <f t="shared" si="2"/>
        <v>0</v>
      </c>
      <c r="U25" s="272"/>
    </row>
    <row r="26" spans="1:21" ht="33.6" customHeight="1">
      <c r="A26" s="264">
        <v>21</v>
      </c>
      <c r="B26" s="874"/>
      <c r="C26" s="875"/>
      <c r="D26" s="265"/>
      <c r="E26" s="266" t="s">
        <v>150</v>
      </c>
      <c r="F26" s="387"/>
      <c r="G26" s="460"/>
      <c r="H26" s="266" t="s">
        <v>150</v>
      </c>
      <c r="I26" s="387"/>
      <c r="J26" s="266" t="s">
        <v>151</v>
      </c>
      <c r="K26" s="267">
        <f t="shared" si="0"/>
        <v>0</v>
      </c>
      <c r="L26" s="268"/>
      <c r="M26" s="266" t="s">
        <v>150</v>
      </c>
      <c r="N26" s="387"/>
      <c r="O26" s="460"/>
      <c r="P26" s="266" t="s">
        <v>150</v>
      </c>
      <c r="Q26" s="387"/>
      <c r="R26" s="266" t="s">
        <v>151</v>
      </c>
      <c r="S26" s="269">
        <f t="shared" si="1"/>
        <v>0</v>
      </c>
      <c r="T26" s="270">
        <f t="shared" si="2"/>
        <v>0</v>
      </c>
      <c r="U26" s="272"/>
    </row>
    <row r="27" spans="1:21" ht="33.6" customHeight="1">
      <c r="A27" s="264">
        <v>22</v>
      </c>
      <c r="B27" s="874"/>
      <c r="C27" s="875"/>
      <c r="D27" s="265"/>
      <c r="E27" s="266" t="s">
        <v>150</v>
      </c>
      <c r="F27" s="387"/>
      <c r="G27" s="460"/>
      <c r="H27" s="266" t="s">
        <v>150</v>
      </c>
      <c r="I27" s="387"/>
      <c r="J27" s="266" t="s">
        <v>151</v>
      </c>
      <c r="K27" s="267">
        <f t="shared" si="0"/>
        <v>0</v>
      </c>
      <c r="L27" s="268"/>
      <c r="M27" s="266" t="s">
        <v>150</v>
      </c>
      <c r="N27" s="387"/>
      <c r="O27" s="460"/>
      <c r="P27" s="266" t="s">
        <v>150</v>
      </c>
      <c r="Q27" s="387"/>
      <c r="R27" s="266" t="s">
        <v>151</v>
      </c>
      <c r="S27" s="269">
        <f t="shared" si="1"/>
        <v>0</v>
      </c>
      <c r="T27" s="270">
        <f t="shared" si="2"/>
        <v>0</v>
      </c>
      <c r="U27" s="272"/>
    </row>
    <row r="28" spans="1:21" ht="33.6" customHeight="1">
      <c r="A28" s="264">
        <v>23</v>
      </c>
      <c r="B28" s="874"/>
      <c r="C28" s="875"/>
      <c r="D28" s="265"/>
      <c r="E28" s="266" t="s">
        <v>150</v>
      </c>
      <c r="F28" s="387"/>
      <c r="G28" s="460"/>
      <c r="H28" s="266" t="s">
        <v>150</v>
      </c>
      <c r="I28" s="387"/>
      <c r="J28" s="266" t="s">
        <v>151</v>
      </c>
      <c r="K28" s="267">
        <f t="shared" si="0"/>
        <v>0</v>
      </c>
      <c r="L28" s="268"/>
      <c r="M28" s="266" t="s">
        <v>150</v>
      </c>
      <c r="N28" s="387"/>
      <c r="O28" s="460"/>
      <c r="P28" s="266" t="s">
        <v>150</v>
      </c>
      <c r="Q28" s="387"/>
      <c r="R28" s="266" t="s">
        <v>151</v>
      </c>
      <c r="S28" s="269">
        <f t="shared" si="1"/>
        <v>0</v>
      </c>
      <c r="T28" s="270">
        <f t="shared" si="2"/>
        <v>0</v>
      </c>
      <c r="U28" s="272"/>
    </row>
    <row r="29" spans="1:21" ht="33.6" customHeight="1">
      <c r="A29" s="264">
        <v>24</v>
      </c>
      <c r="B29" s="874"/>
      <c r="C29" s="875"/>
      <c r="D29" s="265"/>
      <c r="E29" s="266" t="s">
        <v>150</v>
      </c>
      <c r="F29" s="387"/>
      <c r="G29" s="460"/>
      <c r="H29" s="266" t="s">
        <v>150</v>
      </c>
      <c r="I29" s="387"/>
      <c r="J29" s="266" t="s">
        <v>151</v>
      </c>
      <c r="K29" s="267">
        <f t="shared" si="0"/>
        <v>0</v>
      </c>
      <c r="L29" s="268"/>
      <c r="M29" s="266" t="s">
        <v>150</v>
      </c>
      <c r="N29" s="387"/>
      <c r="O29" s="460"/>
      <c r="P29" s="266" t="s">
        <v>150</v>
      </c>
      <c r="Q29" s="387"/>
      <c r="R29" s="266" t="s">
        <v>151</v>
      </c>
      <c r="S29" s="269">
        <f t="shared" si="1"/>
        <v>0</v>
      </c>
      <c r="T29" s="270">
        <f t="shared" si="2"/>
        <v>0</v>
      </c>
      <c r="U29" s="272"/>
    </row>
    <row r="30" spans="1:21" ht="33.6" customHeight="1">
      <c r="A30" s="264">
        <v>25</v>
      </c>
      <c r="B30" s="874"/>
      <c r="C30" s="875"/>
      <c r="D30" s="265"/>
      <c r="E30" s="266" t="s">
        <v>150</v>
      </c>
      <c r="F30" s="387"/>
      <c r="G30" s="460"/>
      <c r="H30" s="266" t="s">
        <v>150</v>
      </c>
      <c r="I30" s="387"/>
      <c r="J30" s="266" t="s">
        <v>151</v>
      </c>
      <c r="K30" s="267">
        <f t="shared" si="0"/>
        <v>0</v>
      </c>
      <c r="L30" s="268"/>
      <c r="M30" s="266" t="s">
        <v>150</v>
      </c>
      <c r="N30" s="387"/>
      <c r="O30" s="460"/>
      <c r="P30" s="266" t="s">
        <v>150</v>
      </c>
      <c r="Q30" s="387"/>
      <c r="R30" s="266" t="s">
        <v>151</v>
      </c>
      <c r="S30" s="269">
        <f t="shared" si="1"/>
        <v>0</v>
      </c>
      <c r="T30" s="270">
        <f t="shared" si="2"/>
        <v>0</v>
      </c>
      <c r="U30" s="272"/>
    </row>
    <row r="31" spans="1:21" ht="33.6" customHeight="1">
      <c r="A31" s="264">
        <v>26</v>
      </c>
      <c r="B31" s="874"/>
      <c r="C31" s="875"/>
      <c r="D31" s="265"/>
      <c r="E31" s="266" t="s">
        <v>150</v>
      </c>
      <c r="F31" s="387"/>
      <c r="G31" s="460"/>
      <c r="H31" s="266" t="s">
        <v>150</v>
      </c>
      <c r="I31" s="387"/>
      <c r="J31" s="266" t="s">
        <v>151</v>
      </c>
      <c r="K31" s="267">
        <f t="shared" si="0"/>
        <v>0</v>
      </c>
      <c r="L31" s="268"/>
      <c r="M31" s="266" t="s">
        <v>150</v>
      </c>
      <c r="N31" s="387"/>
      <c r="O31" s="460"/>
      <c r="P31" s="266" t="s">
        <v>150</v>
      </c>
      <c r="Q31" s="387"/>
      <c r="R31" s="266" t="s">
        <v>151</v>
      </c>
      <c r="S31" s="269">
        <f t="shared" si="1"/>
        <v>0</v>
      </c>
      <c r="T31" s="270">
        <f t="shared" si="2"/>
        <v>0</v>
      </c>
      <c r="U31" s="272"/>
    </row>
    <row r="32" spans="1:21" ht="33.6" customHeight="1">
      <c r="A32" s="264">
        <v>27</v>
      </c>
      <c r="B32" s="874"/>
      <c r="C32" s="875"/>
      <c r="D32" s="265"/>
      <c r="E32" s="266" t="s">
        <v>150</v>
      </c>
      <c r="F32" s="387"/>
      <c r="G32" s="460"/>
      <c r="H32" s="266" t="s">
        <v>150</v>
      </c>
      <c r="I32" s="387"/>
      <c r="J32" s="266" t="s">
        <v>151</v>
      </c>
      <c r="K32" s="267">
        <f t="shared" si="0"/>
        <v>0</v>
      </c>
      <c r="L32" s="268"/>
      <c r="M32" s="266" t="s">
        <v>150</v>
      </c>
      <c r="N32" s="387"/>
      <c r="O32" s="460"/>
      <c r="P32" s="266" t="s">
        <v>150</v>
      </c>
      <c r="Q32" s="387"/>
      <c r="R32" s="266" t="s">
        <v>151</v>
      </c>
      <c r="S32" s="269">
        <f t="shared" si="1"/>
        <v>0</v>
      </c>
      <c r="T32" s="270">
        <f t="shared" si="2"/>
        <v>0</v>
      </c>
      <c r="U32" s="272"/>
    </row>
    <row r="33" spans="1:21" ht="33.6" customHeight="1">
      <c r="A33" s="264">
        <v>28</v>
      </c>
      <c r="B33" s="874"/>
      <c r="C33" s="875"/>
      <c r="D33" s="265"/>
      <c r="E33" s="266" t="s">
        <v>150</v>
      </c>
      <c r="F33" s="387"/>
      <c r="G33" s="460"/>
      <c r="H33" s="266" t="s">
        <v>150</v>
      </c>
      <c r="I33" s="387"/>
      <c r="J33" s="266" t="s">
        <v>151</v>
      </c>
      <c r="K33" s="267">
        <f t="shared" si="0"/>
        <v>0</v>
      </c>
      <c r="L33" s="268"/>
      <c r="M33" s="266" t="s">
        <v>150</v>
      </c>
      <c r="N33" s="387"/>
      <c r="O33" s="460"/>
      <c r="P33" s="266" t="s">
        <v>150</v>
      </c>
      <c r="Q33" s="387"/>
      <c r="R33" s="266" t="s">
        <v>151</v>
      </c>
      <c r="S33" s="269">
        <f t="shared" si="1"/>
        <v>0</v>
      </c>
      <c r="T33" s="270">
        <f t="shared" si="2"/>
        <v>0</v>
      </c>
      <c r="U33" s="272"/>
    </row>
    <row r="34" spans="1:21" ht="33.6" customHeight="1">
      <c r="A34" s="264">
        <v>29</v>
      </c>
      <c r="B34" s="874"/>
      <c r="C34" s="875"/>
      <c r="D34" s="265"/>
      <c r="E34" s="266" t="s">
        <v>150</v>
      </c>
      <c r="F34" s="387"/>
      <c r="G34" s="460"/>
      <c r="H34" s="266" t="s">
        <v>150</v>
      </c>
      <c r="I34" s="387"/>
      <c r="J34" s="266" t="s">
        <v>151</v>
      </c>
      <c r="K34" s="267">
        <f t="shared" si="0"/>
        <v>0</v>
      </c>
      <c r="L34" s="268"/>
      <c r="M34" s="266" t="s">
        <v>150</v>
      </c>
      <c r="N34" s="387"/>
      <c r="O34" s="460"/>
      <c r="P34" s="266" t="s">
        <v>150</v>
      </c>
      <c r="Q34" s="387"/>
      <c r="R34" s="266" t="s">
        <v>151</v>
      </c>
      <c r="S34" s="269">
        <f t="shared" si="1"/>
        <v>0</v>
      </c>
      <c r="T34" s="270">
        <f t="shared" si="2"/>
        <v>0</v>
      </c>
      <c r="U34" s="272"/>
    </row>
    <row r="35" spans="1:21" ht="33.6" customHeight="1">
      <c r="A35" s="264">
        <v>30</v>
      </c>
      <c r="B35" s="874"/>
      <c r="C35" s="875"/>
      <c r="D35" s="265"/>
      <c r="E35" s="266" t="s">
        <v>150</v>
      </c>
      <c r="F35" s="387"/>
      <c r="G35" s="460"/>
      <c r="H35" s="266" t="s">
        <v>150</v>
      </c>
      <c r="I35" s="387"/>
      <c r="J35" s="266" t="s">
        <v>151</v>
      </c>
      <c r="K35" s="267">
        <f t="shared" si="0"/>
        <v>0</v>
      </c>
      <c r="L35" s="268"/>
      <c r="M35" s="266" t="s">
        <v>150</v>
      </c>
      <c r="N35" s="387"/>
      <c r="O35" s="460"/>
      <c r="P35" s="266" t="s">
        <v>150</v>
      </c>
      <c r="Q35" s="387"/>
      <c r="R35" s="266" t="s">
        <v>151</v>
      </c>
      <c r="S35" s="269">
        <f t="shared" si="1"/>
        <v>0</v>
      </c>
      <c r="T35" s="270">
        <f t="shared" si="2"/>
        <v>0</v>
      </c>
      <c r="U35" s="272"/>
    </row>
    <row r="36" spans="1:21" ht="33.6" customHeight="1">
      <c r="A36" s="264">
        <v>31</v>
      </c>
      <c r="B36" s="874"/>
      <c r="C36" s="875"/>
      <c r="D36" s="265"/>
      <c r="E36" s="266" t="s">
        <v>150</v>
      </c>
      <c r="F36" s="387"/>
      <c r="G36" s="460"/>
      <c r="H36" s="266" t="s">
        <v>150</v>
      </c>
      <c r="I36" s="387"/>
      <c r="J36" s="266" t="s">
        <v>151</v>
      </c>
      <c r="K36" s="267">
        <f t="shared" si="0"/>
        <v>0</v>
      </c>
      <c r="L36" s="268"/>
      <c r="M36" s="266" t="s">
        <v>150</v>
      </c>
      <c r="N36" s="387"/>
      <c r="O36" s="460"/>
      <c r="P36" s="266" t="s">
        <v>150</v>
      </c>
      <c r="Q36" s="387"/>
      <c r="R36" s="266" t="s">
        <v>151</v>
      </c>
      <c r="S36" s="269">
        <f t="shared" si="1"/>
        <v>0</v>
      </c>
      <c r="T36" s="270">
        <f t="shared" si="2"/>
        <v>0</v>
      </c>
      <c r="U36" s="272"/>
    </row>
    <row r="37" spans="1:21" ht="33.6" customHeight="1">
      <c r="A37" s="264">
        <v>32</v>
      </c>
      <c r="B37" s="874"/>
      <c r="C37" s="875"/>
      <c r="D37" s="265"/>
      <c r="E37" s="266" t="s">
        <v>150</v>
      </c>
      <c r="F37" s="387"/>
      <c r="G37" s="460"/>
      <c r="H37" s="266" t="s">
        <v>150</v>
      </c>
      <c r="I37" s="387"/>
      <c r="J37" s="266" t="s">
        <v>151</v>
      </c>
      <c r="K37" s="267">
        <f t="shared" si="0"/>
        <v>0</v>
      </c>
      <c r="L37" s="268"/>
      <c r="M37" s="266" t="s">
        <v>150</v>
      </c>
      <c r="N37" s="387"/>
      <c r="O37" s="460"/>
      <c r="P37" s="266" t="s">
        <v>150</v>
      </c>
      <c r="Q37" s="387"/>
      <c r="R37" s="266" t="s">
        <v>151</v>
      </c>
      <c r="S37" s="269">
        <f t="shared" si="1"/>
        <v>0</v>
      </c>
      <c r="T37" s="270">
        <f t="shared" si="2"/>
        <v>0</v>
      </c>
      <c r="U37" s="272"/>
    </row>
    <row r="38" spans="1:21" ht="33.6" customHeight="1">
      <c r="A38" s="264">
        <v>33</v>
      </c>
      <c r="B38" s="874"/>
      <c r="C38" s="875"/>
      <c r="D38" s="265"/>
      <c r="E38" s="266" t="s">
        <v>150</v>
      </c>
      <c r="F38" s="387"/>
      <c r="G38" s="460"/>
      <c r="H38" s="266" t="s">
        <v>150</v>
      </c>
      <c r="I38" s="387"/>
      <c r="J38" s="266" t="s">
        <v>151</v>
      </c>
      <c r="K38" s="267">
        <f t="shared" si="0"/>
        <v>0</v>
      </c>
      <c r="L38" s="268"/>
      <c r="M38" s="266" t="s">
        <v>150</v>
      </c>
      <c r="N38" s="387"/>
      <c r="O38" s="460"/>
      <c r="P38" s="266" t="s">
        <v>150</v>
      </c>
      <c r="Q38" s="387"/>
      <c r="R38" s="266" t="s">
        <v>151</v>
      </c>
      <c r="S38" s="269">
        <f t="shared" si="1"/>
        <v>0</v>
      </c>
      <c r="T38" s="270">
        <f t="shared" si="2"/>
        <v>0</v>
      </c>
      <c r="U38" s="272"/>
    </row>
    <row r="39" spans="1:21" ht="33.6" customHeight="1">
      <c r="A39" s="264">
        <v>34</v>
      </c>
      <c r="B39" s="874"/>
      <c r="C39" s="875"/>
      <c r="D39" s="265"/>
      <c r="E39" s="266" t="s">
        <v>150</v>
      </c>
      <c r="F39" s="387"/>
      <c r="G39" s="460"/>
      <c r="H39" s="266" t="s">
        <v>150</v>
      </c>
      <c r="I39" s="387"/>
      <c r="J39" s="266" t="s">
        <v>151</v>
      </c>
      <c r="K39" s="267">
        <f t="shared" si="0"/>
        <v>0</v>
      </c>
      <c r="L39" s="268"/>
      <c r="M39" s="266" t="s">
        <v>150</v>
      </c>
      <c r="N39" s="387"/>
      <c r="O39" s="460"/>
      <c r="P39" s="266" t="s">
        <v>150</v>
      </c>
      <c r="Q39" s="387"/>
      <c r="R39" s="266" t="s">
        <v>151</v>
      </c>
      <c r="S39" s="269">
        <f t="shared" si="1"/>
        <v>0</v>
      </c>
      <c r="T39" s="270">
        <f t="shared" si="2"/>
        <v>0</v>
      </c>
      <c r="U39" s="272"/>
    </row>
    <row r="40" spans="1:21" ht="33.6" customHeight="1" thickBot="1">
      <c r="A40" s="273">
        <v>35</v>
      </c>
      <c r="B40" s="894"/>
      <c r="C40" s="895"/>
      <c r="D40" s="274"/>
      <c r="E40" s="275" t="s">
        <v>150</v>
      </c>
      <c r="F40" s="388"/>
      <c r="G40" s="461"/>
      <c r="H40" s="275" t="s">
        <v>150</v>
      </c>
      <c r="I40" s="388"/>
      <c r="J40" s="275" t="s">
        <v>151</v>
      </c>
      <c r="K40" s="276">
        <f t="shared" si="0"/>
        <v>0</v>
      </c>
      <c r="L40" s="277"/>
      <c r="M40" s="275" t="s">
        <v>150</v>
      </c>
      <c r="N40" s="388"/>
      <c r="O40" s="461"/>
      <c r="P40" s="275" t="s">
        <v>150</v>
      </c>
      <c r="Q40" s="388"/>
      <c r="R40" s="275" t="s">
        <v>151</v>
      </c>
      <c r="S40" s="278">
        <f t="shared" si="1"/>
        <v>0</v>
      </c>
      <c r="T40" s="279">
        <f t="shared" si="2"/>
        <v>0</v>
      </c>
      <c r="U40" s="280"/>
    </row>
    <row r="41" spans="1:21" ht="18" customHeight="1">
      <c r="A41" s="281"/>
      <c r="B41" s="896"/>
      <c r="C41" s="896"/>
      <c r="D41" s="282"/>
      <c r="E41" s="282"/>
      <c r="F41" s="389"/>
      <c r="G41" s="282"/>
      <c r="H41" s="282"/>
      <c r="I41" s="389"/>
      <c r="J41" s="282"/>
      <c r="K41" s="282"/>
      <c r="L41" s="282"/>
      <c r="M41" s="282"/>
      <c r="N41" s="389"/>
      <c r="O41" s="282"/>
      <c r="P41" s="282"/>
      <c r="Q41" s="389"/>
      <c r="R41" s="282"/>
      <c r="S41" s="282"/>
      <c r="T41" s="163"/>
    </row>
    <row r="42" spans="1:21" ht="18" customHeight="1" thickBot="1">
      <c r="A42" s="281"/>
      <c r="B42" s="281"/>
      <c r="C42" s="281"/>
      <c r="D42" s="282"/>
      <c r="E42" s="282"/>
      <c r="F42" s="389"/>
      <c r="G42" s="282"/>
      <c r="H42" s="282"/>
      <c r="I42" s="389"/>
      <c r="J42" s="282"/>
      <c r="K42" s="282"/>
      <c r="L42" s="282"/>
      <c r="M42" s="282"/>
      <c r="N42" s="389"/>
      <c r="O42" s="282"/>
      <c r="P42" s="282"/>
      <c r="Q42" s="389"/>
      <c r="R42" s="282"/>
      <c r="S42" s="282"/>
      <c r="T42" s="163"/>
    </row>
    <row r="43" spans="1:21" ht="30" customHeight="1" thickBot="1">
      <c r="A43" s="887" t="s">
        <v>152</v>
      </c>
      <c r="B43" s="888"/>
      <c r="C43" s="889"/>
      <c r="D43" s="890"/>
      <c r="E43" s="891"/>
      <c r="F43" s="891"/>
      <c r="G43" s="891"/>
      <c r="H43" s="891"/>
      <c r="I43" s="891"/>
      <c r="J43" s="892"/>
      <c r="K43" s="284">
        <f>SUM(K6:K40)</f>
        <v>0</v>
      </c>
      <c r="L43" s="893"/>
      <c r="M43" s="891"/>
      <c r="N43" s="891"/>
      <c r="O43" s="891"/>
      <c r="P43" s="891"/>
      <c r="Q43" s="891"/>
      <c r="R43" s="892"/>
      <c r="S43" s="285">
        <f>SUM(S6:S40)</f>
        <v>0</v>
      </c>
      <c r="T43" s="286">
        <f>SUM(T6:T40)</f>
        <v>0</v>
      </c>
    </row>
    <row r="44" spans="1:21">
      <c r="A44" s="2"/>
      <c r="B44" s="2"/>
      <c r="C44" s="2"/>
      <c r="D44" s="163"/>
      <c r="E44" s="163"/>
      <c r="F44" s="389"/>
      <c r="G44" s="163"/>
      <c r="H44" s="163"/>
      <c r="I44" s="389"/>
      <c r="J44" s="163"/>
      <c r="K44" s="163"/>
      <c r="L44" s="163"/>
      <c r="M44" s="163"/>
      <c r="N44" s="389"/>
      <c r="O44" s="163"/>
      <c r="P44" s="163"/>
      <c r="Q44" s="389"/>
      <c r="R44" s="163"/>
      <c r="S44" s="163"/>
      <c r="T44" s="163"/>
    </row>
    <row r="45" spans="1:21">
      <c r="A45" s="287" t="s">
        <v>153</v>
      </c>
      <c r="B45" s="288"/>
      <c r="C45" s="288"/>
      <c r="D45" s="288"/>
      <c r="E45" s="288"/>
      <c r="F45" s="390"/>
      <c r="G45" s="288"/>
      <c r="H45" s="288"/>
      <c r="I45" s="390"/>
      <c r="J45" s="288"/>
      <c r="K45" s="288"/>
      <c r="L45" s="288"/>
      <c r="M45" s="288"/>
      <c r="N45" s="390"/>
      <c r="O45" s="288"/>
      <c r="P45" s="288"/>
      <c r="Q45" s="390"/>
      <c r="R45" s="288"/>
      <c r="S45" s="288"/>
      <c r="T45" s="288"/>
    </row>
    <row r="46" spans="1:21" ht="18.75" customHeight="1">
      <c r="A46" s="288"/>
      <c r="B46" s="288"/>
      <c r="C46" s="288"/>
      <c r="D46" s="288"/>
      <c r="E46" s="288"/>
      <c r="F46" s="390"/>
      <c r="G46" s="288"/>
      <c r="H46" s="288"/>
      <c r="I46" s="390"/>
      <c r="J46" s="288"/>
      <c r="K46" s="288"/>
      <c r="L46" s="288"/>
      <c r="M46" s="288"/>
      <c r="N46" s="390"/>
      <c r="O46" s="288"/>
      <c r="P46" s="288"/>
      <c r="Q46" s="390"/>
      <c r="R46" s="288"/>
      <c r="S46" s="288"/>
      <c r="T46" s="288"/>
    </row>
    <row r="47" spans="1:21">
      <c r="A47" s="2"/>
      <c r="B47" s="2"/>
      <c r="C47" s="2"/>
      <c r="D47" s="163"/>
      <c r="E47" s="163"/>
      <c r="F47" s="389"/>
      <c r="G47" s="163"/>
      <c r="H47" s="163"/>
      <c r="I47" s="389"/>
      <c r="J47" s="163"/>
      <c r="K47" s="163"/>
      <c r="L47" s="163"/>
      <c r="M47" s="163"/>
      <c r="N47" s="389"/>
      <c r="O47" s="163"/>
      <c r="P47" s="163"/>
      <c r="Q47" s="389"/>
      <c r="R47" s="163"/>
      <c r="S47" s="163"/>
      <c r="T47" s="163"/>
    </row>
    <row r="48" spans="1:21">
      <c r="A48" s="2"/>
      <c r="B48" s="2"/>
      <c r="C48" s="2"/>
      <c r="D48" s="163"/>
      <c r="E48" s="163"/>
      <c r="F48" s="389"/>
      <c r="G48" s="163"/>
      <c r="H48" s="163"/>
      <c r="I48" s="389"/>
      <c r="J48" s="163"/>
      <c r="K48" s="163"/>
      <c r="L48" s="163"/>
      <c r="M48" s="163"/>
      <c r="N48" s="389"/>
      <c r="O48" s="163"/>
      <c r="P48" s="163"/>
      <c r="Q48" s="389"/>
      <c r="R48" s="163"/>
      <c r="S48" s="163"/>
      <c r="T48" s="163"/>
    </row>
    <row r="49" spans="1:20">
      <c r="A49" s="2"/>
      <c r="B49" s="2"/>
      <c r="C49" s="2"/>
      <c r="D49" s="163"/>
      <c r="E49" s="163"/>
      <c r="F49" s="389"/>
      <c r="G49" s="163"/>
      <c r="H49" s="163"/>
      <c r="I49" s="389"/>
      <c r="J49" s="163"/>
      <c r="K49" s="163"/>
      <c r="L49" s="163"/>
      <c r="M49" s="163"/>
      <c r="N49" s="389"/>
      <c r="O49" s="163"/>
      <c r="P49" s="163"/>
      <c r="Q49" s="389"/>
      <c r="R49" s="163"/>
      <c r="S49" s="163"/>
      <c r="T49" s="163"/>
    </row>
  </sheetData>
  <mergeCells count="51">
    <mergeCell ref="V6:V7"/>
    <mergeCell ref="A3:C3"/>
    <mergeCell ref="L3:N3"/>
    <mergeCell ref="D3:K3"/>
    <mergeCell ref="O3:U3"/>
    <mergeCell ref="V4:V5"/>
    <mergeCell ref="A43:C43"/>
    <mergeCell ref="D43:J43"/>
    <mergeCell ref="L43:R43"/>
    <mergeCell ref="B36:C36"/>
    <mergeCell ref="B37:C37"/>
    <mergeCell ref="B38:C38"/>
    <mergeCell ref="B39:C39"/>
    <mergeCell ref="B40:C40"/>
    <mergeCell ref="B41:C41"/>
    <mergeCell ref="B35:C35"/>
    <mergeCell ref="B24:C24"/>
    <mergeCell ref="B25:C25"/>
    <mergeCell ref="B31:C31"/>
    <mergeCell ref="B32:C32"/>
    <mergeCell ref="B33:C33"/>
    <mergeCell ref="B34:C34"/>
    <mergeCell ref="B30:C30"/>
    <mergeCell ref="B23:C23"/>
    <mergeCell ref="B26:C26"/>
    <mergeCell ref="B27:C27"/>
    <mergeCell ref="B28:C28"/>
    <mergeCell ref="B29:C29"/>
    <mergeCell ref="B20:C20"/>
    <mergeCell ref="B21:C21"/>
    <mergeCell ref="B12:C12"/>
    <mergeCell ref="B13:C13"/>
    <mergeCell ref="B14:C14"/>
    <mergeCell ref="B15:C15"/>
    <mergeCell ref="B16:C16"/>
    <mergeCell ref="B22:C22"/>
    <mergeCell ref="U4:U5"/>
    <mergeCell ref="B5:C5"/>
    <mergeCell ref="B11:C11"/>
    <mergeCell ref="A4:C4"/>
    <mergeCell ref="D4:K4"/>
    <mergeCell ref="L4:S4"/>
    <mergeCell ref="T4:T5"/>
    <mergeCell ref="B6:C6"/>
    <mergeCell ref="B7:C7"/>
    <mergeCell ref="B8:C8"/>
    <mergeCell ref="B9:C9"/>
    <mergeCell ref="B10:C10"/>
    <mergeCell ref="B17:C17"/>
    <mergeCell ref="B18:C18"/>
    <mergeCell ref="B19:C19"/>
  </mergeCells>
  <phoneticPr fontId="8"/>
  <dataValidations count="2">
    <dataValidation imeMode="hiragana" allowBlank="1" showInputMessage="1" showErrorMessage="1" sqref="B4:B1048576 C6:C1048576 U1:U2 C4 A1:A1048576 B1:C2 W1:XFD1048576 V1:V4 U6:U1048576 V6 V8:V1048576" xr:uid="{F1D82C1C-2EBF-4092-BBDA-84207E9B596B}"/>
    <dataValidation imeMode="off" allowBlank="1" showInputMessage="1" showErrorMessage="1" sqref="D1:D1048576 P1:S2 U4:U5 E44:J1048576 M1:N2 M5:R42 M44:R1048576 K5:K1048576 S5:S1048576 E5:J42 L1:L1048576 U1:U2 E1:K2 O1:O3 T4:T1048576" xr:uid="{E6B29A89-1B52-41F0-8749-A59994D26CBB}"/>
  </dataValidations>
  <printOptions horizontalCentered="1"/>
  <pageMargins left="0.59055118110236227" right="0.59055118110236227" top="0.59055118110236227" bottom="0.59055118110236227" header="0.31496062992125984" footer="0.31496062992125984"/>
  <pageSetup paperSize="9" scale="50" orientation="portrait" r:id="rId1"/>
  <headerFooter>
    <oddFooter>&amp;R整理番号：（事務局記入欄）</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093BD-9693-411B-8484-E3BA85380778}">
  <sheetPr>
    <pageSetUpPr fitToPage="1"/>
  </sheetPr>
  <dimension ref="A1:P64"/>
  <sheetViews>
    <sheetView view="pageBreakPreview" zoomScale="80" zoomScaleNormal="100" zoomScaleSheetLayoutView="80" workbookViewId="0">
      <selection activeCell="P3" sqref="P3:P15"/>
    </sheetView>
  </sheetViews>
  <sheetFormatPr defaultColWidth="9" defaultRowHeight="18.899999999999999" customHeight="1"/>
  <cols>
    <col min="1" max="2" width="3.5" style="2" customWidth="1"/>
    <col min="3" max="3" width="13" style="2" customWidth="1"/>
    <col min="4" max="4" width="3.59765625" style="2" customWidth="1"/>
    <col min="5" max="5" width="10.09765625" style="2" customWidth="1"/>
    <col min="6" max="6" width="3" style="2" customWidth="1"/>
    <col min="7" max="7" width="8.5" style="2" customWidth="1"/>
    <col min="8" max="8" width="12.5" style="2" customWidth="1"/>
    <col min="9" max="9" width="10.5" style="174" customWidth="1"/>
    <col min="10" max="11" width="4" style="2" customWidth="1"/>
    <col min="12" max="13" width="18" style="2" customWidth="1"/>
    <col min="14" max="14" width="12.5" style="2" customWidth="1"/>
    <col min="15" max="15" width="10.5" style="174" customWidth="1"/>
    <col min="16" max="16" width="92.5" style="2" customWidth="1"/>
    <col min="17" max="16384" width="9" style="2"/>
  </cols>
  <sheetData>
    <row r="1" spans="1:16" ht="18.899999999999999" customHeight="1">
      <c r="A1" s="23" t="s">
        <v>340</v>
      </c>
      <c r="N1" s="175"/>
      <c r="O1" s="176" t="s">
        <v>173</v>
      </c>
      <c r="P1" s="953" t="s">
        <v>304</v>
      </c>
    </row>
    <row r="2" spans="1:16" ht="18.899999999999999" customHeight="1">
      <c r="A2" s="983" t="s">
        <v>89</v>
      </c>
      <c r="B2" s="983"/>
      <c r="C2" s="177"/>
      <c r="D2" s="177"/>
      <c r="E2" s="177"/>
      <c r="F2" s="177"/>
      <c r="G2" s="177"/>
      <c r="H2" s="178"/>
      <c r="I2" s="179"/>
      <c r="J2" s="177"/>
      <c r="K2" s="177"/>
      <c r="L2" s="177"/>
      <c r="M2" s="177"/>
      <c r="N2" s="180"/>
      <c r="O2" s="181"/>
      <c r="P2" s="953"/>
    </row>
    <row r="3" spans="1:16" s="182" customFormat="1" ht="30" customHeight="1">
      <c r="A3" s="962" t="s">
        <v>61</v>
      </c>
      <c r="B3" s="962"/>
      <c r="C3" s="962"/>
      <c r="D3" s="923" t="str">
        <f>IF(ISBLANK(総表!C14),"",総表!C14)</f>
        <v/>
      </c>
      <c r="E3" s="924"/>
      <c r="F3" s="924"/>
      <c r="G3" s="924"/>
      <c r="H3" s="925"/>
      <c r="I3" s="962" t="s">
        <v>62</v>
      </c>
      <c r="J3" s="962"/>
      <c r="K3" s="962"/>
      <c r="L3" s="1191" t="str">
        <f>IF(ISBLANK(総表!C28),"",総表!C28)</f>
        <v/>
      </c>
      <c r="M3" s="1191"/>
      <c r="N3" s="1191"/>
      <c r="O3" s="1191"/>
      <c r="P3" s="952" t="s">
        <v>468</v>
      </c>
    </row>
    <row r="4" spans="1:16" s="182" customFormat="1" ht="18.899999999999999" customHeight="1">
      <c r="A4" s="918" t="s">
        <v>90</v>
      </c>
      <c r="B4" s="919"/>
      <c r="C4" s="918" t="s">
        <v>91</v>
      </c>
      <c r="D4" s="920"/>
      <c r="E4" s="920"/>
      <c r="F4" s="920"/>
      <c r="G4" s="920"/>
      <c r="H4" s="919"/>
      <c r="I4" s="183" t="s">
        <v>92</v>
      </c>
      <c r="J4" s="918" t="s">
        <v>90</v>
      </c>
      <c r="K4" s="921"/>
      <c r="L4" s="918" t="s">
        <v>93</v>
      </c>
      <c r="M4" s="922"/>
      <c r="N4" s="921"/>
      <c r="O4" s="183" t="s">
        <v>92</v>
      </c>
      <c r="P4" s="952"/>
    </row>
    <row r="5" spans="1:16" s="182" customFormat="1" ht="18.899999999999999" customHeight="1">
      <c r="A5" s="910" t="s">
        <v>161</v>
      </c>
      <c r="B5" s="911"/>
      <c r="C5" s="954" t="s">
        <v>335</v>
      </c>
      <c r="D5" s="955"/>
      <c r="E5" s="955"/>
      <c r="F5" s="955"/>
      <c r="G5" s="956"/>
      <c r="H5" s="184" t="b">
        <v>0</v>
      </c>
      <c r="I5" s="185">
        <f>IF(H5=TRUE,ROUNDDOWN('(別紙)入場料詳細'!E3/1000,0),ROUNDDOWN(収支計画書!H31/1000,0))</f>
        <v>0</v>
      </c>
      <c r="J5" s="910" t="s">
        <v>168</v>
      </c>
      <c r="K5" s="911"/>
      <c r="L5" s="946"/>
      <c r="M5" s="947"/>
      <c r="N5" s="186"/>
      <c r="O5" s="185">
        <f>ROUNDDOWN(SUM(N5:N8)/1000,0)</f>
        <v>0</v>
      </c>
      <c r="P5" s="952"/>
    </row>
    <row r="6" spans="1:16" s="182" customFormat="1" ht="18.899999999999999" customHeight="1">
      <c r="A6" s="912"/>
      <c r="B6" s="913"/>
      <c r="C6" s="918" t="s">
        <v>94</v>
      </c>
      <c r="D6" s="935"/>
      <c r="E6" s="957" t="str">
        <f>総表!H30</f>
        <v>自動入力</v>
      </c>
      <c r="F6" s="958"/>
      <c r="G6" s="958"/>
      <c r="H6" s="959"/>
      <c r="I6" s="187"/>
      <c r="J6" s="912"/>
      <c r="K6" s="913"/>
      <c r="L6" s="942"/>
      <c r="M6" s="943"/>
      <c r="N6" s="188"/>
      <c r="O6" s="187"/>
      <c r="P6" s="952"/>
    </row>
    <row r="7" spans="1:16" s="182" customFormat="1" ht="18.899999999999999" customHeight="1">
      <c r="A7" s="912"/>
      <c r="B7" s="913"/>
      <c r="C7" s="963" t="s">
        <v>95</v>
      </c>
      <c r="D7" s="964"/>
      <c r="E7" s="435"/>
      <c r="F7" s="933" t="s">
        <v>160</v>
      </c>
      <c r="G7" s="934"/>
      <c r="H7" s="433"/>
      <c r="I7" s="187"/>
      <c r="J7" s="912"/>
      <c r="K7" s="913"/>
      <c r="L7" s="942"/>
      <c r="M7" s="943"/>
      <c r="N7" s="188"/>
      <c r="O7" s="187"/>
      <c r="P7" s="952"/>
    </row>
    <row r="8" spans="1:16" s="182" customFormat="1" ht="18.899999999999999" customHeight="1">
      <c r="A8" s="912"/>
      <c r="B8" s="913"/>
      <c r="C8" s="936" t="s">
        <v>97</v>
      </c>
      <c r="D8" s="937"/>
      <c r="E8" s="990">
        <f>E7-H7</f>
        <v>0</v>
      </c>
      <c r="F8" s="991"/>
      <c r="G8" s="189" t="s">
        <v>98</v>
      </c>
      <c r="H8" s="516">
        <f>個表!M46</f>
        <v>0</v>
      </c>
      <c r="I8" s="187"/>
      <c r="J8" s="914"/>
      <c r="K8" s="915"/>
      <c r="L8" s="967"/>
      <c r="M8" s="909"/>
      <c r="N8" s="310"/>
      <c r="O8" s="194"/>
      <c r="P8" s="952"/>
    </row>
    <row r="9" spans="1:16" s="182" customFormat="1" ht="18.899999999999999" customHeight="1">
      <c r="A9" s="912"/>
      <c r="B9" s="913"/>
      <c r="C9" s="965" t="s">
        <v>99</v>
      </c>
      <c r="D9" s="1007"/>
      <c r="E9" s="1007"/>
      <c r="F9" s="1007"/>
      <c r="G9" s="966"/>
      <c r="H9" s="434">
        <f>E8*H8</f>
        <v>0</v>
      </c>
      <c r="I9" s="187"/>
      <c r="J9" s="992" t="s">
        <v>169</v>
      </c>
      <c r="K9" s="993"/>
      <c r="L9" s="988"/>
      <c r="M9" s="989"/>
      <c r="N9" s="197"/>
      <c r="O9" s="185">
        <f>ROUNDDOWN(SUM(N9:N16)/1000,0)</f>
        <v>0</v>
      </c>
      <c r="P9" s="952"/>
    </row>
    <row r="10" spans="1:16" s="182" customFormat="1" ht="18.899999999999999" customHeight="1">
      <c r="A10" s="912"/>
      <c r="B10" s="913"/>
      <c r="C10" s="938" t="s">
        <v>100</v>
      </c>
      <c r="D10" s="939"/>
      <c r="E10" s="931">
        <f>IF(H9="","",SUM(G14:G25))</f>
        <v>0</v>
      </c>
      <c r="F10" s="932"/>
      <c r="G10" s="195" t="s">
        <v>101</v>
      </c>
      <c r="H10" s="196">
        <f>IF(ISERROR(E10/H9)=TRUE,0,(E10/H9))</f>
        <v>0</v>
      </c>
      <c r="I10" s="190"/>
      <c r="J10" s="994"/>
      <c r="K10" s="995"/>
      <c r="L10" s="940"/>
      <c r="M10" s="941"/>
      <c r="N10" s="191"/>
      <c r="O10" s="187"/>
      <c r="P10" s="952"/>
    </row>
    <row r="11" spans="1:16" s="182" customFormat="1" ht="18.899999999999999" customHeight="1">
      <c r="A11" s="912"/>
      <c r="B11" s="913"/>
      <c r="C11" s="944" t="s">
        <v>102</v>
      </c>
      <c r="D11" s="945"/>
      <c r="E11" s="929">
        <f>IF(H9="","",SUM(G14:G25,G28))</f>
        <v>0</v>
      </c>
      <c r="F11" s="930"/>
      <c r="G11" s="198" t="s">
        <v>103</v>
      </c>
      <c r="H11" s="199">
        <f>IF(ISERROR(E11/H9)=TRUE,0,(E11/H9))</f>
        <v>0</v>
      </c>
      <c r="I11" s="190"/>
      <c r="J11" s="994"/>
      <c r="K11" s="995"/>
      <c r="L11" s="940"/>
      <c r="M11" s="941"/>
      <c r="N11" s="191"/>
      <c r="O11" s="187"/>
      <c r="P11" s="952"/>
    </row>
    <row r="12" spans="1:16" s="182" customFormat="1" ht="18.899999999999999" customHeight="1">
      <c r="A12" s="912"/>
      <c r="B12" s="913"/>
      <c r="C12" s="926" t="s">
        <v>104</v>
      </c>
      <c r="D12" s="927"/>
      <c r="E12" s="927"/>
      <c r="F12" s="927"/>
      <c r="G12" s="927"/>
      <c r="H12" s="928"/>
      <c r="I12" s="190"/>
      <c r="J12" s="994"/>
      <c r="K12" s="995"/>
      <c r="L12" s="940"/>
      <c r="M12" s="941"/>
      <c r="N12" s="191"/>
      <c r="O12" s="187"/>
      <c r="P12" s="952"/>
    </row>
    <row r="13" spans="1:16" s="182" customFormat="1" ht="18.899999999999999" customHeight="1">
      <c r="A13" s="912"/>
      <c r="B13" s="913"/>
      <c r="C13" s="965" t="s">
        <v>105</v>
      </c>
      <c r="D13" s="966"/>
      <c r="E13" s="195" t="s">
        <v>106</v>
      </c>
      <c r="F13" s="192" t="s">
        <v>107</v>
      </c>
      <c r="G13" s="192" t="s">
        <v>108</v>
      </c>
      <c r="H13" s="200" t="s">
        <v>109</v>
      </c>
      <c r="I13" s="190"/>
      <c r="J13" s="994"/>
      <c r="K13" s="995"/>
      <c r="L13" s="940"/>
      <c r="M13" s="941"/>
      <c r="N13" s="191"/>
      <c r="O13" s="187"/>
      <c r="P13" s="952"/>
    </row>
    <row r="14" spans="1:16" s="182" customFormat="1" ht="18.899999999999999" customHeight="1">
      <c r="A14" s="912"/>
      <c r="B14" s="913"/>
      <c r="C14" s="948"/>
      <c r="D14" s="949"/>
      <c r="E14" s="201"/>
      <c r="F14" s="202" t="s">
        <v>107</v>
      </c>
      <c r="G14" s="201"/>
      <c r="H14" s="203">
        <f t="shared" ref="H14:H24" si="0">E14*G14</f>
        <v>0</v>
      </c>
      <c r="I14" s="187"/>
      <c r="J14" s="994"/>
      <c r="K14" s="995"/>
      <c r="L14" s="940"/>
      <c r="M14" s="941"/>
      <c r="N14" s="191"/>
      <c r="O14" s="204"/>
      <c r="P14" s="952"/>
    </row>
    <row r="15" spans="1:16" s="182" customFormat="1" ht="18.899999999999999" customHeight="1">
      <c r="A15" s="912"/>
      <c r="B15" s="913"/>
      <c r="C15" s="948"/>
      <c r="D15" s="949"/>
      <c r="E15" s="201"/>
      <c r="F15" s="202" t="s">
        <v>107</v>
      </c>
      <c r="G15" s="201"/>
      <c r="H15" s="203">
        <f t="shared" si="0"/>
        <v>0</v>
      </c>
      <c r="I15" s="187"/>
      <c r="J15" s="994"/>
      <c r="K15" s="995"/>
      <c r="L15" s="940"/>
      <c r="M15" s="941"/>
      <c r="N15" s="191"/>
      <c r="O15" s="187"/>
      <c r="P15" s="952"/>
    </row>
    <row r="16" spans="1:16" s="182" customFormat="1" ht="18.899999999999999" customHeight="1">
      <c r="A16" s="912"/>
      <c r="B16" s="913"/>
      <c r="C16" s="948"/>
      <c r="D16" s="949"/>
      <c r="E16" s="201"/>
      <c r="F16" s="202" t="s">
        <v>107</v>
      </c>
      <c r="G16" s="201"/>
      <c r="H16" s="203">
        <f t="shared" si="0"/>
        <v>0</v>
      </c>
      <c r="I16" s="187"/>
      <c r="J16" s="996"/>
      <c r="K16" s="997"/>
      <c r="L16" s="986"/>
      <c r="M16" s="987"/>
      <c r="N16" s="193"/>
      <c r="O16" s="292"/>
      <c r="P16" s="478" t="s">
        <v>377</v>
      </c>
    </row>
    <row r="17" spans="1:16" s="182" customFormat="1" ht="18.899999999999999" customHeight="1">
      <c r="A17" s="912"/>
      <c r="B17" s="913"/>
      <c r="C17" s="948"/>
      <c r="D17" s="949"/>
      <c r="E17" s="201"/>
      <c r="F17" s="202" t="s">
        <v>107</v>
      </c>
      <c r="G17" s="201"/>
      <c r="H17" s="203">
        <f t="shared" si="0"/>
        <v>0</v>
      </c>
      <c r="I17" s="187"/>
      <c r="J17" s="910" t="s">
        <v>163</v>
      </c>
      <c r="K17" s="911"/>
      <c r="L17" s="988"/>
      <c r="M17" s="989"/>
      <c r="N17" s="197"/>
      <c r="O17" s="311">
        <f>ROUNDDOWN(SUM(N17:N22)/1000,0)</f>
        <v>0</v>
      </c>
      <c r="P17" s="478"/>
    </row>
    <row r="18" spans="1:16" s="182" customFormat="1" ht="18.899999999999999" customHeight="1">
      <c r="A18" s="912"/>
      <c r="B18" s="913"/>
      <c r="C18" s="948"/>
      <c r="D18" s="949"/>
      <c r="E18" s="201"/>
      <c r="F18" s="202" t="s">
        <v>107</v>
      </c>
      <c r="G18" s="201"/>
      <c r="H18" s="203">
        <f t="shared" si="0"/>
        <v>0</v>
      </c>
      <c r="I18" s="187"/>
      <c r="J18" s="912"/>
      <c r="K18" s="913"/>
      <c r="L18" s="942"/>
      <c r="M18" s="943"/>
      <c r="N18" s="191"/>
      <c r="O18" s="187"/>
    </row>
    <row r="19" spans="1:16" s="182" customFormat="1" ht="18.899999999999999" customHeight="1">
      <c r="A19" s="912"/>
      <c r="B19" s="913"/>
      <c r="C19" s="948"/>
      <c r="D19" s="949"/>
      <c r="E19" s="201"/>
      <c r="F19" s="202" t="s">
        <v>107</v>
      </c>
      <c r="G19" s="201"/>
      <c r="H19" s="203">
        <f t="shared" si="0"/>
        <v>0</v>
      </c>
      <c r="I19" s="187"/>
      <c r="J19" s="912"/>
      <c r="K19" s="913"/>
      <c r="L19" s="942"/>
      <c r="M19" s="943"/>
      <c r="N19" s="191"/>
      <c r="O19" s="187"/>
    </row>
    <row r="20" spans="1:16" s="182" customFormat="1" ht="18.899999999999999" customHeight="1">
      <c r="A20" s="912"/>
      <c r="B20" s="913"/>
      <c r="C20" s="948"/>
      <c r="D20" s="949"/>
      <c r="E20" s="201"/>
      <c r="F20" s="202" t="s">
        <v>107</v>
      </c>
      <c r="G20" s="201"/>
      <c r="H20" s="203">
        <f t="shared" si="0"/>
        <v>0</v>
      </c>
      <c r="I20" s="187"/>
      <c r="J20" s="912"/>
      <c r="K20" s="913"/>
      <c r="L20" s="942"/>
      <c r="M20" s="943"/>
      <c r="N20" s="191"/>
      <c r="O20" s="187"/>
    </row>
    <row r="21" spans="1:16" s="182" customFormat="1" ht="18.899999999999999" customHeight="1">
      <c r="A21" s="912"/>
      <c r="B21" s="913"/>
      <c r="C21" s="948"/>
      <c r="D21" s="949"/>
      <c r="E21" s="201"/>
      <c r="F21" s="202" t="s">
        <v>107</v>
      </c>
      <c r="G21" s="201"/>
      <c r="H21" s="203">
        <f t="shared" si="0"/>
        <v>0</v>
      </c>
      <c r="I21" s="187"/>
      <c r="J21" s="912"/>
      <c r="K21" s="913"/>
      <c r="L21" s="942"/>
      <c r="M21" s="943"/>
      <c r="N21" s="191"/>
      <c r="O21" s="187"/>
    </row>
    <row r="22" spans="1:16" s="182" customFormat="1" ht="18.899999999999999" customHeight="1">
      <c r="A22" s="912"/>
      <c r="B22" s="913"/>
      <c r="C22" s="948"/>
      <c r="D22" s="949"/>
      <c r="E22" s="201"/>
      <c r="F22" s="202" t="s">
        <v>107</v>
      </c>
      <c r="G22" s="201"/>
      <c r="H22" s="203">
        <f t="shared" si="0"/>
        <v>0</v>
      </c>
      <c r="I22" s="187"/>
      <c r="J22" s="912"/>
      <c r="K22" s="913"/>
      <c r="L22" s="942"/>
      <c r="M22" s="943"/>
      <c r="N22" s="191"/>
      <c r="O22" s="187"/>
    </row>
    <row r="23" spans="1:16" s="182" customFormat="1" ht="18.899999999999999" customHeight="1">
      <c r="A23" s="912"/>
      <c r="B23" s="913"/>
      <c r="C23" s="948"/>
      <c r="D23" s="949"/>
      <c r="E23" s="201"/>
      <c r="F23" s="202" t="s">
        <v>107</v>
      </c>
      <c r="G23" s="201"/>
      <c r="H23" s="203">
        <f t="shared" si="0"/>
        <v>0</v>
      </c>
      <c r="I23" s="187"/>
      <c r="J23" s="910" t="s">
        <v>96</v>
      </c>
      <c r="K23" s="911"/>
      <c r="L23" s="946"/>
      <c r="M23" s="947"/>
      <c r="N23" s="197"/>
      <c r="O23" s="185">
        <f>ROUNDDOWN(SUM(N23:N29)/1000,0)</f>
        <v>0</v>
      </c>
    </row>
    <row r="24" spans="1:16" s="182" customFormat="1" ht="18.899999999999999" customHeight="1">
      <c r="A24" s="912"/>
      <c r="B24" s="913"/>
      <c r="C24" s="948"/>
      <c r="D24" s="949"/>
      <c r="E24" s="201"/>
      <c r="F24" s="202" t="s">
        <v>107</v>
      </c>
      <c r="G24" s="201"/>
      <c r="H24" s="203">
        <f t="shared" si="0"/>
        <v>0</v>
      </c>
      <c r="I24" s="187"/>
      <c r="J24" s="912"/>
      <c r="K24" s="913"/>
      <c r="L24" s="942"/>
      <c r="M24" s="943"/>
      <c r="N24" s="188"/>
      <c r="O24" s="187"/>
    </row>
    <row r="25" spans="1:16" s="182" customFormat="1" ht="18.899999999999999" customHeight="1">
      <c r="A25" s="912"/>
      <c r="B25" s="913"/>
      <c r="C25" s="950"/>
      <c r="D25" s="951"/>
      <c r="E25" s="436"/>
      <c r="F25" s="437" t="s">
        <v>107</v>
      </c>
      <c r="G25" s="436"/>
      <c r="H25" s="438">
        <f>E25*G25</f>
        <v>0</v>
      </c>
      <c r="I25" s="187"/>
      <c r="J25" s="912"/>
      <c r="K25" s="913"/>
      <c r="L25" s="942"/>
      <c r="M25" s="943"/>
      <c r="N25" s="191"/>
      <c r="O25" s="187"/>
    </row>
    <row r="26" spans="1:16" s="182" customFormat="1" ht="18.899999999999999" customHeight="1">
      <c r="A26" s="912"/>
      <c r="B26" s="913"/>
      <c r="C26" s="1023" t="s">
        <v>349</v>
      </c>
      <c r="D26" s="1024"/>
      <c r="E26" s="465" t="s">
        <v>350</v>
      </c>
      <c r="F26" s="1027" t="s">
        <v>351</v>
      </c>
      <c r="G26" s="1028"/>
      <c r="H26" s="439" t="s">
        <v>352</v>
      </c>
      <c r="I26" s="187"/>
      <c r="J26" s="912"/>
      <c r="K26" s="913"/>
      <c r="L26" s="942"/>
      <c r="M26" s="943"/>
      <c r="N26" s="191"/>
      <c r="O26" s="187"/>
    </row>
    <row r="27" spans="1:16" s="182" customFormat="1" ht="18.899999999999999" customHeight="1">
      <c r="A27" s="912"/>
      <c r="B27" s="913"/>
      <c r="C27" s="1025"/>
      <c r="D27" s="1026"/>
      <c r="E27" s="453"/>
      <c r="F27" s="1029"/>
      <c r="G27" s="1030"/>
      <c r="H27" s="464"/>
      <c r="I27" s="187"/>
      <c r="J27" s="912"/>
      <c r="K27" s="913"/>
      <c r="L27" s="942"/>
      <c r="M27" s="943"/>
      <c r="N27" s="191"/>
      <c r="O27" s="187"/>
    </row>
    <row r="28" spans="1:16" s="182" customFormat="1" ht="18.899999999999999" customHeight="1">
      <c r="A28" s="912"/>
      <c r="B28" s="913"/>
      <c r="C28" s="926" t="s">
        <v>358</v>
      </c>
      <c r="D28" s="927"/>
      <c r="E28" s="1019"/>
      <c r="F28" s="449" t="s">
        <v>107</v>
      </c>
      <c r="G28" s="968"/>
      <c r="H28" s="969"/>
      <c r="I28" s="187"/>
      <c r="J28" s="912"/>
      <c r="K28" s="913"/>
      <c r="L28" s="942"/>
      <c r="M28" s="943"/>
      <c r="N28" s="191"/>
      <c r="O28" s="187"/>
    </row>
    <row r="29" spans="1:16" s="182" customFormat="1" ht="18.899999999999999" customHeight="1">
      <c r="A29" s="912"/>
      <c r="B29" s="913"/>
      <c r="C29" s="965" t="s">
        <v>111</v>
      </c>
      <c r="D29" s="1007"/>
      <c r="E29" s="1007"/>
      <c r="F29" s="1007"/>
      <c r="G29" s="966"/>
      <c r="H29" s="203">
        <f>SUM(H14:H25)</f>
        <v>0</v>
      </c>
      <c r="I29" s="205"/>
      <c r="J29" s="914"/>
      <c r="K29" s="915"/>
      <c r="L29" s="908"/>
      <c r="M29" s="909"/>
      <c r="N29" s="193"/>
      <c r="O29" s="194"/>
    </row>
    <row r="30" spans="1:16" s="182" customFormat="1" ht="18.899999999999999" customHeight="1">
      <c r="A30" s="912"/>
      <c r="B30" s="913"/>
      <c r="C30" s="1004" t="s">
        <v>112</v>
      </c>
      <c r="D30" s="1005"/>
      <c r="E30" s="1005"/>
      <c r="F30" s="1005"/>
      <c r="G30" s="1006"/>
      <c r="H30" s="208"/>
      <c r="I30" s="206"/>
      <c r="J30" s="910" t="s">
        <v>110</v>
      </c>
      <c r="K30" s="911"/>
      <c r="L30" s="961"/>
      <c r="M30" s="947"/>
      <c r="N30" s="197"/>
      <c r="O30" s="187">
        <f>ROUNDDOWN(SUM(N30:N33)/1000,0)</f>
        <v>0</v>
      </c>
      <c r="P30" s="479" t="s">
        <v>378</v>
      </c>
    </row>
    <row r="31" spans="1:16" s="182" customFormat="1" ht="18.899999999999999" customHeight="1">
      <c r="A31" s="912"/>
      <c r="B31" s="913"/>
      <c r="C31" s="1016" t="s">
        <v>113</v>
      </c>
      <c r="D31" s="1017"/>
      <c r="E31" s="1017"/>
      <c r="F31" s="1017"/>
      <c r="G31" s="1018"/>
      <c r="H31" s="210">
        <f>H29+H30</f>
        <v>0</v>
      </c>
      <c r="I31" s="206"/>
      <c r="J31" s="912"/>
      <c r="K31" s="913"/>
      <c r="L31" s="960"/>
      <c r="M31" s="943"/>
      <c r="N31" s="191"/>
      <c r="O31" s="187"/>
    </row>
    <row r="32" spans="1:16" s="182" customFormat="1" ht="18.899999999999999" customHeight="1">
      <c r="A32" s="910" t="s">
        <v>333</v>
      </c>
      <c r="B32" s="911"/>
      <c r="C32" s="946"/>
      <c r="D32" s="961"/>
      <c r="E32" s="961"/>
      <c r="F32" s="961"/>
      <c r="G32" s="947"/>
      <c r="H32" s="427"/>
      <c r="I32" s="185">
        <f>ROUNDDOWN(SUM(H32:H35)/1000,0)</f>
        <v>0</v>
      </c>
      <c r="J32" s="912"/>
      <c r="K32" s="913"/>
      <c r="L32" s="942"/>
      <c r="M32" s="943"/>
      <c r="N32" s="191"/>
      <c r="O32" s="187"/>
      <c r="P32" s="479"/>
    </row>
    <row r="33" spans="1:16" s="182" customFormat="1" ht="18.899999999999999" customHeight="1">
      <c r="A33" s="912"/>
      <c r="B33" s="913"/>
      <c r="C33" s="942"/>
      <c r="D33" s="960"/>
      <c r="E33" s="960"/>
      <c r="F33" s="960"/>
      <c r="G33" s="943"/>
      <c r="H33" s="428"/>
      <c r="I33" s="187"/>
      <c r="J33" s="914"/>
      <c r="K33" s="915"/>
      <c r="L33" s="967"/>
      <c r="M33" s="909"/>
      <c r="N33" s="193"/>
      <c r="O33" s="194"/>
      <c r="P33" s="479"/>
    </row>
    <row r="34" spans="1:16" s="182" customFormat="1" ht="18.899999999999999" customHeight="1">
      <c r="A34" s="912"/>
      <c r="B34" s="913"/>
      <c r="C34" s="942"/>
      <c r="D34" s="960"/>
      <c r="E34" s="960"/>
      <c r="F34" s="960"/>
      <c r="G34" s="943"/>
      <c r="H34" s="429"/>
      <c r="I34" s="187"/>
      <c r="J34" s="914" t="s">
        <v>372</v>
      </c>
      <c r="K34" s="916"/>
      <c r="L34" s="916"/>
      <c r="M34" s="916"/>
      <c r="N34" s="915"/>
      <c r="O34" s="207">
        <f>総表!K41</f>
        <v>0</v>
      </c>
      <c r="P34" s="479" t="s">
        <v>462</v>
      </c>
    </row>
    <row r="35" spans="1:16" s="182" customFormat="1" ht="18.899999999999999" customHeight="1">
      <c r="A35" s="914"/>
      <c r="B35" s="915"/>
      <c r="C35" s="967"/>
      <c r="D35" s="908"/>
      <c r="E35" s="908"/>
      <c r="F35" s="908"/>
      <c r="G35" s="909"/>
      <c r="H35" s="430"/>
      <c r="I35" s="194"/>
      <c r="J35" s="1020" t="s">
        <v>380</v>
      </c>
      <c r="K35" s="1021"/>
      <c r="L35" s="1021"/>
      <c r="M35" s="1021"/>
      <c r="N35" s="1022"/>
      <c r="O35" s="209">
        <f>O36-I36-O5-O23-O9-O17-O30-O34</f>
        <v>0</v>
      </c>
    </row>
    <row r="36" spans="1:16" s="182" customFormat="1" ht="18.899999999999999" customHeight="1">
      <c r="A36" s="998" t="s">
        <v>162</v>
      </c>
      <c r="B36" s="999"/>
      <c r="C36" s="999"/>
      <c r="D36" s="999"/>
      <c r="E36" s="999"/>
      <c r="F36" s="999"/>
      <c r="G36" s="999"/>
      <c r="H36" s="1000"/>
      <c r="I36" s="194">
        <f>SUM(I5+I32)</f>
        <v>0</v>
      </c>
      <c r="J36" s="918" t="s">
        <v>114</v>
      </c>
      <c r="K36" s="920"/>
      <c r="L36" s="920"/>
      <c r="M36" s="920"/>
      <c r="N36" s="919"/>
      <c r="O36" s="194">
        <f>O63</f>
        <v>0</v>
      </c>
    </row>
    <row r="37" spans="1:16" s="182" customFormat="1" ht="18.899999999999999" customHeight="1">
      <c r="A37" s="984" t="s">
        <v>115</v>
      </c>
      <c r="B37" s="984"/>
      <c r="C37" s="985"/>
      <c r="D37" s="985"/>
      <c r="E37" s="985"/>
      <c r="F37" s="985"/>
      <c r="G37" s="985"/>
      <c r="H37" s="985"/>
      <c r="I37" s="211"/>
      <c r="J37" s="1008"/>
      <c r="K37" s="1008"/>
      <c r="L37" s="1008"/>
      <c r="M37" s="1008"/>
      <c r="N37" s="1008"/>
      <c r="O37" s="1008"/>
    </row>
    <row r="38" spans="1:16" s="182" customFormat="1" ht="18.899999999999999" customHeight="1">
      <c r="A38" s="970" t="s">
        <v>116</v>
      </c>
      <c r="B38" s="970"/>
      <c r="C38" s="970" t="s">
        <v>93</v>
      </c>
      <c r="D38" s="970"/>
      <c r="E38" s="970"/>
      <c r="F38" s="970"/>
      <c r="G38" s="970"/>
      <c r="H38" s="970"/>
      <c r="I38" s="183" t="s">
        <v>92</v>
      </c>
      <c r="J38" s="970" t="s">
        <v>116</v>
      </c>
      <c r="K38" s="970"/>
      <c r="L38" s="970" t="s">
        <v>91</v>
      </c>
      <c r="M38" s="970"/>
      <c r="N38" s="970"/>
      <c r="O38" s="183" t="s">
        <v>92</v>
      </c>
    </row>
    <row r="39" spans="1:16" s="182" customFormat="1" ht="18.899999999999999" customHeight="1">
      <c r="A39" s="971" t="s">
        <v>165</v>
      </c>
      <c r="B39" s="974" t="s">
        <v>117</v>
      </c>
      <c r="C39" s="946"/>
      <c r="D39" s="961"/>
      <c r="E39" s="961"/>
      <c r="F39" s="961"/>
      <c r="G39" s="947"/>
      <c r="H39" s="197"/>
      <c r="I39" s="185">
        <f>ROUNDDOWN(SUM(H39:H52)/1000,0)</f>
        <v>0</v>
      </c>
      <c r="J39" s="1011" t="s">
        <v>165</v>
      </c>
      <c r="K39" s="977" t="s">
        <v>118</v>
      </c>
      <c r="L39" s="946"/>
      <c r="M39" s="947"/>
      <c r="N39" s="197"/>
      <c r="O39" s="185">
        <f>ROUNDDOWN(SUM(N39:N51)/1000,0)</f>
        <v>0</v>
      </c>
    </row>
    <row r="40" spans="1:16" s="182" customFormat="1" ht="18.899999999999999" customHeight="1">
      <c r="A40" s="971"/>
      <c r="B40" s="975"/>
      <c r="C40" s="942"/>
      <c r="D40" s="960"/>
      <c r="E40" s="960"/>
      <c r="F40" s="960"/>
      <c r="G40" s="943"/>
      <c r="H40" s="191"/>
      <c r="I40" s="187"/>
      <c r="J40" s="971"/>
      <c r="K40" s="978"/>
      <c r="L40" s="942"/>
      <c r="M40" s="943"/>
      <c r="N40" s="191"/>
      <c r="O40" s="187"/>
    </row>
    <row r="41" spans="1:16" s="182" customFormat="1" ht="18.899999999999999" customHeight="1">
      <c r="A41" s="971"/>
      <c r="B41" s="975"/>
      <c r="C41" s="942"/>
      <c r="D41" s="960"/>
      <c r="E41" s="960"/>
      <c r="F41" s="960"/>
      <c r="G41" s="943"/>
      <c r="H41" s="191"/>
      <c r="I41" s="187"/>
      <c r="J41" s="971"/>
      <c r="K41" s="978"/>
      <c r="L41" s="942"/>
      <c r="M41" s="943"/>
      <c r="N41" s="191"/>
      <c r="O41" s="187"/>
    </row>
    <row r="42" spans="1:16" s="182" customFormat="1" ht="18.899999999999999" customHeight="1">
      <c r="A42" s="971"/>
      <c r="B42" s="975"/>
      <c r="C42" s="942"/>
      <c r="D42" s="960"/>
      <c r="E42" s="960"/>
      <c r="F42" s="960"/>
      <c r="G42" s="943"/>
      <c r="H42" s="191"/>
      <c r="I42" s="187"/>
      <c r="J42" s="971"/>
      <c r="K42" s="978"/>
      <c r="L42" s="942"/>
      <c r="M42" s="943"/>
      <c r="N42" s="191"/>
      <c r="O42" s="187"/>
    </row>
    <row r="43" spans="1:16" s="182" customFormat="1" ht="18.899999999999999" customHeight="1">
      <c r="A43" s="971"/>
      <c r="B43" s="975"/>
      <c r="C43" s="942"/>
      <c r="D43" s="960"/>
      <c r="E43" s="960"/>
      <c r="F43" s="960"/>
      <c r="G43" s="943"/>
      <c r="H43" s="191"/>
      <c r="I43" s="187"/>
      <c r="J43" s="971"/>
      <c r="K43" s="978"/>
      <c r="L43" s="942"/>
      <c r="M43" s="943"/>
      <c r="N43" s="191"/>
      <c r="O43" s="187"/>
    </row>
    <row r="44" spans="1:16" s="182" customFormat="1" ht="18.899999999999999" customHeight="1">
      <c r="A44" s="971"/>
      <c r="B44" s="975"/>
      <c r="C44" s="942"/>
      <c r="D44" s="960"/>
      <c r="E44" s="960"/>
      <c r="F44" s="960"/>
      <c r="G44" s="943"/>
      <c r="H44" s="191"/>
      <c r="I44" s="187"/>
      <c r="J44" s="971"/>
      <c r="K44" s="978"/>
      <c r="L44" s="942"/>
      <c r="M44" s="943"/>
      <c r="N44" s="191"/>
      <c r="O44" s="187"/>
    </row>
    <row r="45" spans="1:16" s="182" customFormat="1" ht="18.899999999999999" customHeight="1">
      <c r="A45" s="971"/>
      <c r="B45" s="975"/>
      <c r="C45" s="942"/>
      <c r="D45" s="960"/>
      <c r="E45" s="960"/>
      <c r="F45" s="960"/>
      <c r="G45" s="943"/>
      <c r="H45" s="191"/>
      <c r="I45" s="187"/>
      <c r="J45" s="971"/>
      <c r="K45" s="978"/>
      <c r="L45" s="942"/>
      <c r="M45" s="943"/>
      <c r="N45" s="191"/>
      <c r="O45" s="187"/>
    </row>
    <row r="46" spans="1:16" s="182" customFormat="1" ht="18.899999999999999" customHeight="1">
      <c r="A46" s="971"/>
      <c r="B46" s="975"/>
      <c r="C46" s="942"/>
      <c r="D46" s="960"/>
      <c r="E46" s="960"/>
      <c r="F46" s="960"/>
      <c r="G46" s="943"/>
      <c r="H46" s="191"/>
      <c r="I46" s="187"/>
      <c r="J46" s="971"/>
      <c r="K46" s="978"/>
      <c r="L46" s="942"/>
      <c r="M46" s="943"/>
      <c r="N46" s="191"/>
      <c r="O46" s="187"/>
    </row>
    <row r="47" spans="1:16" s="182" customFormat="1" ht="18.899999999999999" customHeight="1">
      <c r="A47" s="971"/>
      <c r="B47" s="975"/>
      <c r="C47" s="942"/>
      <c r="D47" s="960"/>
      <c r="E47" s="960"/>
      <c r="F47" s="960"/>
      <c r="G47" s="943"/>
      <c r="H47" s="191"/>
      <c r="I47" s="187"/>
      <c r="J47" s="971"/>
      <c r="K47" s="978"/>
      <c r="L47" s="942"/>
      <c r="M47" s="943"/>
      <c r="N47" s="191"/>
      <c r="O47" s="187"/>
    </row>
    <row r="48" spans="1:16" s="182" customFormat="1" ht="18.899999999999999" customHeight="1">
      <c r="A48" s="971"/>
      <c r="B48" s="975"/>
      <c r="C48" s="942"/>
      <c r="D48" s="960"/>
      <c r="E48" s="960"/>
      <c r="F48" s="960"/>
      <c r="G48" s="943"/>
      <c r="H48" s="191"/>
      <c r="I48" s="187"/>
      <c r="J48" s="971"/>
      <c r="K48" s="978"/>
      <c r="L48" s="942"/>
      <c r="M48" s="943"/>
      <c r="N48" s="191"/>
      <c r="O48" s="187"/>
    </row>
    <row r="49" spans="1:15" s="182" customFormat="1" ht="18.899999999999999" customHeight="1">
      <c r="A49" s="971"/>
      <c r="B49" s="975"/>
      <c r="C49" s="942"/>
      <c r="D49" s="960"/>
      <c r="E49" s="960"/>
      <c r="F49" s="960"/>
      <c r="G49" s="943"/>
      <c r="H49" s="191"/>
      <c r="I49" s="187"/>
      <c r="J49" s="971"/>
      <c r="K49" s="978"/>
      <c r="L49" s="942"/>
      <c r="M49" s="943"/>
      <c r="N49" s="191"/>
      <c r="O49" s="187"/>
    </row>
    <row r="50" spans="1:15" s="182" customFormat="1" ht="18.899999999999999" customHeight="1">
      <c r="A50" s="971"/>
      <c r="B50" s="975"/>
      <c r="C50" s="942"/>
      <c r="D50" s="960"/>
      <c r="E50" s="960"/>
      <c r="F50" s="960"/>
      <c r="G50" s="943"/>
      <c r="H50" s="191"/>
      <c r="I50" s="187"/>
      <c r="J50" s="971"/>
      <c r="K50" s="978"/>
      <c r="L50" s="942"/>
      <c r="M50" s="943"/>
      <c r="N50" s="191"/>
      <c r="O50" s="187"/>
    </row>
    <row r="51" spans="1:15" s="182" customFormat="1" ht="18.899999999999999" customHeight="1">
      <c r="A51" s="971"/>
      <c r="B51" s="975"/>
      <c r="C51" s="942"/>
      <c r="D51" s="960"/>
      <c r="E51" s="960"/>
      <c r="F51" s="960"/>
      <c r="G51" s="943"/>
      <c r="H51" s="191"/>
      <c r="I51" s="187"/>
      <c r="J51" s="971"/>
      <c r="K51" s="979"/>
      <c r="L51" s="967"/>
      <c r="M51" s="909"/>
      <c r="N51" s="193"/>
      <c r="O51" s="194"/>
    </row>
    <row r="52" spans="1:15" s="182" customFormat="1" ht="18.899999999999999" customHeight="1">
      <c r="A52" s="971"/>
      <c r="B52" s="976"/>
      <c r="C52" s="967"/>
      <c r="D52" s="908"/>
      <c r="E52" s="908"/>
      <c r="F52" s="908"/>
      <c r="G52" s="909"/>
      <c r="H52" s="193"/>
      <c r="I52" s="194"/>
      <c r="J52" s="971"/>
      <c r="K52" s="1013" t="s">
        <v>119</v>
      </c>
      <c r="L52" s="946"/>
      <c r="M52" s="947"/>
      <c r="N52" s="197"/>
      <c r="O52" s="185">
        <f>ROUNDDOWN(SUM(N52:N61)/1000,0)</f>
        <v>0</v>
      </c>
    </row>
    <row r="53" spans="1:15" s="182" customFormat="1" ht="18.899999999999999" customHeight="1">
      <c r="A53" s="972"/>
      <c r="B53" s="1001" t="s">
        <v>120</v>
      </c>
      <c r="C53" s="946"/>
      <c r="D53" s="961"/>
      <c r="E53" s="961"/>
      <c r="F53" s="961"/>
      <c r="G53" s="947"/>
      <c r="H53" s="197"/>
      <c r="I53" s="185">
        <f>ROUNDDOWN(SUM(H53:H63)/1000,0)</f>
        <v>0</v>
      </c>
      <c r="J53" s="971"/>
      <c r="K53" s="1014"/>
      <c r="L53" s="942"/>
      <c r="M53" s="943"/>
      <c r="N53" s="191"/>
      <c r="O53" s="187"/>
    </row>
    <row r="54" spans="1:15" s="182" customFormat="1" ht="18.899999999999999" customHeight="1">
      <c r="A54" s="972"/>
      <c r="B54" s="1002"/>
      <c r="C54" s="942"/>
      <c r="D54" s="960"/>
      <c r="E54" s="960"/>
      <c r="F54" s="960"/>
      <c r="G54" s="943"/>
      <c r="H54" s="191"/>
      <c r="I54" s="212"/>
      <c r="J54" s="971"/>
      <c r="K54" s="1014"/>
      <c r="L54" s="942"/>
      <c r="M54" s="943"/>
      <c r="N54" s="191"/>
      <c r="O54" s="187"/>
    </row>
    <row r="55" spans="1:15" s="182" customFormat="1" ht="18.899999999999999" customHeight="1">
      <c r="A55" s="972"/>
      <c r="B55" s="1002"/>
      <c r="C55" s="942"/>
      <c r="D55" s="960"/>
      <c r="E55" s="960"/>
      <c r="F55" s="960"/>
      <c r="G55" s="943"/>
      <c r="H55" s="191"/>
      <c r="I55" s="213"/>
      <c r="J55" s="971"/>
      <c r="K55" s="1014"/>
      <c r="L55" s="942"/>
      <c r="M55" s="943"/>
      <c r="N55" s="191"/>
      <c r="O55" s="187"/>
    </row>
    <row r="56" spans="1:15" s="182" customFormat="1" ht="18.899999999999999" customHeight="1">
      <c r="A56" s="972"/>
      <c r="B56" s="1002"/>
      <c r="C56" s="942"/>
      <c r="D56" s="960"/>
      <c r="E56" s="960"/>
      <c r="F56" s="960"/>
      <c r="G56" s="943"/>
      <c r="H56" s="191"/>
      <c r="I56" s="213"/>
      <c r="J56" s="971"/>
      <c r="K56" s="1014"/>
      <c r="L56" s="942"/>
      <c r="M56" s="943"/>
      <c r="N56" s="191"/>
      <c r="O56" s="187"/>
    </row>
    <row r="57" spans="1:15" s="182" customFormat="1" ht="18.899999999999999" customHeight="1">
      <c r="A57" s="972"/>
      <c r="B57" s="1002"/>
      <c r="C57" s="942"/>
      <c r="D57" s="960"/>
      <c r="E57" s="960"/>
      <c r="F57" s="960"/>
      <c r="G57" s="943"/>
      <c r="H57" s="191"/>
      <c r="I57" s="213"/>
      <c r="J57" s="971"/>
      <c r="K57" s="1014"/>
      <c r="L57" s="942"/>
      <c r="M57" s="943"/>
      <c r="N57" s="191"/>
      <c r="O57" s="187"/>
    </row>
    <row r="58" spans="1:15" s="182" customFormat="1" ht="18.899999999999999" customHeight="1">
      <c r="A58" s="972"/>
      <c r="B58" s="1002"/>
      <c r="C58" s="942"/>
      <c r="D58" s="960"/>
      <c r="E58" s="960"/>
      <c r="F58" s="960"/>
      <c r="G58" s="943"/>
      <c r="H58" s="191"/>
      <c r="I58" s="213"/>
      <c r="J58" s="971"/>
      <c r="K58" s="1014"/>
      <c r="L58" s="942"/>
      <c r="M58" s="943"/>
      <c r="N58" s="191"/>
      <c r="O58" s="187"/>
    </row>
    <row r="59" spans="1:15" s="182" customFormat="1" ht="18.899999999999999" customHeight="1">
      <c r="A59" s="972"/>
      <c r="B59" s="1002"/>
      <c r="C59" s="942"/>
      <c r="D59" s="960"/>
      <c r="E59" s="960"/>
      <c r="F59" s="960"/>
      <c r="G59" s="943"/>
      <c r="H59" s="191"/>
      <c r="I59" s="213"/>
      <c r="J59" s="971"/>
      <c r="K59" s="1014"/>
      <c r="L59" s="942"/>
      <c r="M59" s="943"/>
      <c r="N59" s="191"/>
      <c r="O59" s="187"/>
    </row>
    <row r="60" spans="1:15" s="182" customFormat="1" ht="18.899999999999999" customHeight="1">
      <c r="A60" s="972"/>
      <c r="B60" s="1002"/>
      <c r="C60" s="942"/>
      <c r="D60" s="960"/>
      <c r="E60" s="960"/>
      <c r="F60" s="960"/>
      <c r="G60" s="943"/>
      <c r="H60" s="191"/>
      <c r="I60" s="213"/>
      <c r="J60" s="971"/>
      <c r="K60" s="1014"/>
      <c r="L60" s="942"/>
      <c r="M60" s="943"/>
      <c r="N60" s="191"/>
      <c r="O60" s="187"/>
    </row>
    <row r="61" spans="1:15" s="182" customFormat="1" ht="18.899999999999999" customHeight="1">
      <c r="A61" s="972"/>
      <c r="B61" s="1002"/>
      <c r="C61" s="942"/>
      <c r="D61" s="960"/>
      <c r="E61" s="960"/>
      <c r="F61" s="960"/>
      <c r="G61" s="943"/>
      <c r="H61" s="191"/>
      <c r="I61" s="213"/>
      <c r="J61" s="1012"/>
      <c r="K61" s="1015"/>
      <c r="L61" s="942"/>
      <c r="M61" s="943"/>
      <c r="N61" s="191"/>
      <c r="O61" s="194"/>
    </row>
    <row r="62" spans="1:15" s="182" customFormat="1" ht="18.899999999999999" customHeight="1">
      <c r="A62" s="972"/>
      <c r="B62" s="1002"/>
      <c r="C62" s="942"/>
      <c r="D62" s="960"/>
      <c r="E62" s="960"/>
      <c r="F62" s="960"/>
      <c r="G62" s="943"/>
      <c r="H62" s="191"/>
      <c r="I62" s="213"/>
      <c r="J62" s="963" t="s">
        <v>121</v>
      </c>
      <c r="K62" s="1009"/>
      <c r="L62" s="1009"/>
      <c r="M62" s="1009"/>
      <c r="N62" s="1010"/>
      <c r="O62" s="209">
        <f>支出予算書!I14</f>
        <v>0</v>
      </c>
    </row>
    <row r="63" spans="1:15" s="182" customFormat="1" ht="18.899999999999999" customHeight="1">
      <c r="A63" s="973"/>
      <c r="B63" s="1003"/>
      <c r="C63" s="967"/>
      <c r="D63" s="908"/>
      <c r="E63" s="908"/>
      <c r="F63" s="908"/>
      <c r="G63" s="909"/>
      <c r="H63" s="193"/>
      <c r="I63" s="214"/>
      <c r="J63" s="980" t="s">
        <v>359</v>
      </c>
      <c r="K63" s="981"/>
      <c r="L63" s="981"/>
      <c r="M63" s="981"/>
      <c r="N63" s="982"/>
      <c r="O63" s="209">
        <f>SUM(I39,I53,O39,O52,O62)</f>
        <v>0</v>
      </c>
    </row>
    <row r="64" spans="1:15" ht="18.899999999999999" customHeight="1">
      <c r="A64" s="917" t="s">
        <v>122</v>
      </c>
      <c r="B64" s="917"/>
      <c r="C64" s="917"/>
      <c r="D64" s="917"/>
      <c r="E64" s="917"/>
      <c r="F64" s="917"/>
      <c r="G64" s="917"/>
      <c r="H64" s="917"/>
      <c r="I64" s="289"/>
      <c r="J64" s="289"/>
      <c r="K64" s="289"/>
      <c r="L64" s="215"/>
      <c r="M64" s="215"/>
      <c r="N64" s="215"/>
      <c r="O64" s="216"/>
    </row>
  </sheetData>
  <mergeCells count="155">
    <mergeCell ref="C56:G56"/>
    <mergeCell ref="L56:M56"/>
    <mergeCell ref="C29:G29"/>
    <mergeCell ref="C31:G31"/>
    <mergeCell ref="C28:E28"/>
    <mergeCell ref="L24:M24"/>
    <mergeCell ref="L32:M32"/>
    <mergeCell ref="L28:M28"/>
    <mergeCell ref="C38:H38"/>
    <mergeCell ref="J38:K38"/>
    <mergeCell ref="L38:N38"/>
    <mergeCell ref="L31:M31"/>
    <mergeCell ref="N37:O37"/>
    <mergeCell ref="L33:M33"/>
    <mergeCell ref="J37:K37"/>
    <mergeCell ref="J35:N35"/>
    <mergeCell ref="C32:G32"/>
    <mergeCell ref="C35:G35"/>
    <mergeCell ref="C34:G34"/>
    <mergeCell ref="C26:D27"/>
    <mergeCell ref="F26:G26"/>
    <mergeCell ref="F27:G27"/>
    <mergeCell ref="C54:G54"/>
    <mergeCell ref="L54:M54"/>
    <mergeCell ref="C63:G63"/>
    <mergeCell ref="L47:M47"/>
    <mergeCell ref="C48:G48"/>
    <mergeCell ref="L48:M48"/>
    <mergeCell ref="L37:M37"/>
    <mergeCell ref="C45:G45"/>
    <mergeCell ref="L45:M45"/>
    <mergeCell ref="C40:G40"/>
    <mergeCell ref="C62:G62"/>
    <mergeCell ref="J62:N62"/>
    <mergeCell ref="J39:J61"/>
    <mergeCell ref="K52:K61"/>
    <mergeCell ref="L61:M61"/>
    <mergeCell ref="C50:G50"/>
    <mergeCell ref="L50:M50"/>
    <mergeCell ref="C51:G51"/>
    <mergeCell ref="L51:M51"/>
    <mergeCell ref="L46:M46"/>
    <mergeCell ref="C57:G57"/>
    <mergeCell ref="L57:M57"/>
    <mergeCell ref="C58:G58"/>
    <mergeCell ref="L58:M58"/>
    <mergeCell ref="C52:G52"/>
    <mergeCell ref="L52:M52"/>
    <mergeCell ref="C55:G55"/>
    <mergeCell ref="L55:M55"/>
    <mergeCell ref="C46:G46"/>
    <mergeCell ref="A2:B2"/>
    <mergeCell ref="A3:C3"/>
    <mergeCell ref="A37:B37"/>
    <mergeCell ref="C37:H37"/>
    <mergeCell ref="L13:M13"/>
    <mergeCell ref="L14:M14"/>
    <mergeCell ref="L15:M15"/>
    <mergeCell ref="L16:M16"/>
    <mergeCell ref="L17:M17"/>
    <mergeCell ref="L18:M18"/>
    <mergeCell ref="L9:M9"/>
    <mergeCell ref="L10:M10"/>
    <mergeCell ref="J23:K29"/>
    <mergeCell ref="E8:F8"/>
    <mergeCell ref="L25:M25"/>
    <mergeCell ref="J5:K8"/>
    <mergeCell ref="J9:K16"/>
    <mergeCell ref="A36:H36"/>
    <mergeCell ref="B53:B63"/>
    <mergeCell ref="C30:G30"/>
    <mergeCell ref="C9:G9"/>
    <mergeCell ref="A38:B38"/>
    <mergeCell ref="J36:N36"/>
    <mergeCell ref="A32:B35"/>
    <mergeCell ref="A39:A63"/>
    <mergeCell ref="B39:B52"/>
    <mergeCell ref="C39:G39"/>
    <mergeCell ref="K39:K51"/>
    <mergeCell ref="L39:M39"/>
    <mergeCell ref="C43:G43"/>
    <mergeCell ref="L43:M43"/>
    <mergeCell ref="C44:G44"/>
    <mergeCell ref="L44:M44"/>
    <mergeCell ref="L40:M40"/>
    <mergeCell ref="C41:G41"/>
    <mergeCell ref="L41:M41"/>
    <mergeCell ref="C42:G42"/>
    <mergeCell ref="L42:M42"/>
    <mergeCell ref="C49:G49"/>
    <mergeCell ref="J63:N63"/>
    <mergeCell ref="C59:G59"/>
    <mergeCell ref="C53:G53"/>
    <mergeCell ref="L53:M53"/>
    <mergeCell ref="L59:M59"/>
    <mergeCell ref="C60:G60"/>
    <mergeCell ref="L60:M60"/>
    <mergeCell ref="C47:G47"/>
    <mergeCell ref="C61:G61"/>
    <mergeCell ref="L49:M49"/>
    <mergeCell ref="L30:M30"/>
    <mergeCell ref="I3:K3"/>
    <mergeCell ref="C7:D7"/>
    <mergeCell ref="C13:D13"/>
    <mergeCell ref="C33:G33"/>
    <mergeCell ref="L8:M8"/>
    <mergeCell ref="C16:D16"/>
    <mergeCell ref="C17:D17"/>
    <mergeCell ref="C22:D22"/>
    <mergeCell ref="C23:D23"/>
    <mergeCell ref="C24:D24"/>
    <mergeCell ref="C18:D18"/>
    <mergeCell ref="C19:D19"/>
    <mergeCell ref="C20:D20"/>
    <mergeCell ref="C21:D21"/>
    <mergeCell ref="L20:M20"/>
    <mergeCell ref="L19:M19"/>
    <mergeCell ref="L26:M26"/>
    <mergeCell ref="L27:M27"/>
    <mergeCell ref="G28:H28"/>
    <mergeCell ref="C15:D15"/>
    <mergeCell ref="C25:D25"/>
    <mergeCell ref="P3:P15"/>
    <mergeCell ref="P1:P2"/>
    <mergeCell ref="L23:M23"/>
    <mergeCell ref="L22:M22"/>
    <mergeCell ref="L21:M21"/>
    <mergeCell ref="C5:G5"/>
    <mergeCell ref="C14:D14"/>
    <mergeCell ref="J17:K22"/>
    <mergeCell ref="E6:H6"/>
    <mergeCell ref="L29:M29"/>
    <mergeCell ref="J30:K33"/>
    <mergeCell ref="J34:N34"/>
    <mergeCell ref="A64:H64"/>
    <mergeCell ref="L3:O3"/>
    <mergeCell ref="A4:B4"/>
    <mergeCell ref="C4:H4"/>
    <mergeCell ref="J4:K4"/>
    <mergeCell ref="L4:N4"/>
    <mergeCell ref="D3:H3"/>
    <mergeCell ref="C12:H12"/>
    <mergeCell ref="E11:F11"/>
    <mergeCell ref="E10:F10"/>
    <mergeCell ref="F7:G7"/>
    <mergeCell ref="C6:D6"/>
    <mergeCell ref="C8:D8"/>
    <mergeCell ref="C10:D10"/>
    <mergeCell ref="L11:M11"/>
    <mergeCell ref="L12:M12"/>
    <mergeCell ref="L6:M6"/>
    <mergeCell ref="L7:M7"/>
    <mergeCell ref="C11:D11"/>
    <mergeCell ref="A5:B31"/>
    <mergeCell ref="L5:M5"/>
  </mergeCells>
  <phoneticPr fontId="8"/>
  <conditionalFormatting sqref="C6:C7 E7:H7 C26 E26:F27 H26:H27 C28 F28:G28 C29:F29 H29">
    <cfRule type="expression" dxfId="42" priority="3" stopIfTrue="1">
      <formula>$H$5=TRUE</formula>
    </cfRule>
  </conditionalFormatting>
  <conditionalFormatting sqref="C31:F31 H31">
    <cfRule type="expression" dxfId="41" priority="5" stopIfTrue="1">
      <formula>$H$5=TRUE</formula>
    </cfRule>
  </conditionalFormatting>
  <conditionalFormatting sqref="C5:H5">
    <cfRule type="expression" dxfId="40" priority="4" stopIfTrue="1">
      <formula>$H$5=TRUE</formula>
    </cfRule>
  </conditionalFormatting>
  <conditionalFormatting sqref="C6:H30">
    <cfRule type="expression" dxfId="39" priority="2" stopIfTrue="1">
      <formula>$H$5=TRUE</formula>
    </cfRule>
  </conditionalFormatting>
  <conditionalFormatting sqref="E6:E7">
    <cfRule type="expression" dxfId="38" priority="6" stopIfTrue="1">
      <formula>$H$5=TRUE</formula>
    </cfRule>
  </conditionalFormatting>
  <dataValidations count="3">
    <dataValidation imeMode="off" allowBlank="1" showInputMessage="1" showErrorMessage="1" prompt="マイナスで入力" sqref="H30" xr:uid="{C0B12BDE-E1AB-4789-BEEA-B8C3EF42625A}"/>
    <dataValidation imeMode="hiragana" allowBlank="1" showInputMessage="1" showErrorMessage="1" sqref="E12:E13 H7 O64:O1048576 J4:K4 H12:H13 O37:O38 G8:G13 G30 M35:N38 I1:I38 J35:J39 K35:K52 M4:O4 J1:K2 M1:N2 O2 J9 J23 J30 L1:L33 D3 B1:H2 E6 E37:H38 C6:C25 D9:F9 B4 Q1:XFD1048576 M62:N1048576 F12:F31 C4:H5 A1:A5 A32:A33 C28:C33 J5 D12 B65:H1048576 D29:E31 J62:K1048576 L35:L1048576 A37:A1048576 B37:D63 I64:I1048576 P16:P30 P1 P36:P1048576 P3" xr:uid="{09590E46-AD84-49A1-B66C-F0DF2FB93F15}"/>
    <dataValidation imeMode="off" allowBlank="1" showInputMessage="1" showErrorMessage="1" sqref="E7 E8:F8 E10:F11 H34:H35 N39:N61 N9:N33 N5:O8 O9:O36 H8:H11 H29 H39:I63 O39:O63 E14:E27 G14:G25 G28 H31 H14:H27" xr:uid="{082EB4C1-9C28-44E2-8CCD-A482BE6312F0}"/>
  </dataValidations>
  <printOptions horizontalCentered="1"/>
  <pageMargins left="0.59055118110236227" right="0.59055118110236227" top="0.59055118110236227" bottom="0.59055118110236227" header="0.31496062992125984" footer="0.31496062992125984"/>
  <pageSetup paperSize="9" scale="61" orientation="portrait" r:id="rId1"/>
  <headerFooter>
    <oddFooter>&amp;R整理番号：（事務局記入欄）</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274320</xdr:colOff>
                    <xdr:row>3</xdr:row>
                    <xdr:rowOff>228600</xdr:rowOff>
                  </from>
                  <to>
                    <xdr:col>7</xdr:col>
                    <xdr:colOff>571500</xdr:colOff>
                    <xdr:row>5</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D95CCF5B-3E26-4872-A420-ACAAA226FE2C}">
            <xm:f>総表!$I$11="複数年計画支援"</xm:f>
            <x14:dxf>
              <font>
                <color theme="2"/>
              </font>
              <fill>
                <patternFill>
                  <bgColor theme="2"/>
                </patternFill>
              </fill>
              <border>
                <left style="thin">
                  <color auto="1"/>
                </left>
                <right style="thin">
                  <color auto="1"/>
                </right>
                <top style="thin">
                  <color auto="1"/>
                </top>
                <bottom style="thin">
                  <color auto="1"/>
                </bottom>
                <vertical/>
                <horizontal/>
              </border>
            </x14:dxf>
          </x14:cfRule>
          <xm:sqref>J34:O34</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155F2-EFE3-46F5-BB31-5DBDCF267BE1}">
  <sheetPr>
    <pageSetUpPr fitToPage="1"/>
  </sheetPr>
  <dimension ref="A1:P475"/>
  <sheetViews>
    <sheetView view="pageBreakPreview" topLeftCell="A20" zoomScale="85" zoomScaleNormal="80" zoomScaleSheetLayoutView="85" workbookViewId="0">
      <selection activeCell="P10" sqref="P10:P29"/>
    </sheetView>
  </sheetViews>
  <sheetFormatPr defaultColWidth="9" defaultRowHeight="12"/>
  <cols>
    <col min="1" max="1" width="10.5" style="218" customWidth="1"/>
    <col min="2" max="2" width="4.5" style="218" customWidth="1"/>
    <col min="3" max="3" width="6.5" style="218" customWidth="1"/>
    <col min="4" max="4" width="10.5" style="218" customWidth="1"/>
    <col min="5" max="5" width="4.5" style="218" customWidth="1"/>
    <col min="6" max="6" width="10.5" style="218" customWidth="1"/>
    <col min="7" max="7" width="14.5" style="218" customWidth="1"/>
    <col min="8" max="8" width="3.5" style="218" customWidth="1"/>
    <col min="9" max="9" width="10.5" style="218" customWidth="1"/>
    <col min="10" max="10" width="8.5" style="218" customWidth="1"/>
    <col min="11" max="11" width="6.5" style="218" customWidth="1"/>
    <col min="12" max="12" width="10.5" style="218" customWidth="1"/>
    <col min="13" max="13" width="4.5" style="218" customWidth="1"/>
    <col min="14" max="14" width="10.5" style="218" customWidth="1"/>
    <col min="15" max="15" width="14.5" style="218" customWidth="1"/>
    <col min="16" max="16" width="51.8984375" style="218" customWidth="1"/>
    <col min="17" max="16384" width="9" style="219"/>
  </cols>
  <sheetData>
    <row r="1" spans="1:16" ht="22.5" customHeight="1">
      <c r="A1" s="291" t="s">
        <v>341</v>
      </c>
      <c r="B1" s="217"/>
      <c r="C1" s="217"/>
      <c r="D1" s="217"/>
      <c r="E1" s="217"/>
      <c r="F1" s="217"/>
      <c r="G1" s="217"/>
      <c r="O1" s="176" t="s">
        <v>175</v>
      </c>
    </row>
    <row r="2" spans="1:16" s="222" customFormat="1" ht="5.25" customHeight="1">
      <c r="A2" s="220"/>
      <c r="B2" s="220"/>
      <c r="C2" s="220"/>
      <c r="D2" s="220"/>
      <c r="E2" s="220"/>
      <c r="F2" s="220"/>
      <c r="G2" s="220"/>
      <c r="H2" s="220"/>
      <c r="I2" s="220"/>
      <c r="J2" s="220"/>
      <c r="K2" s="220"/>
      <c r="L2" s="220"/>
      <c r="M2" s="220"/>
      <c r="N2" s="220"/>
      <c r="O2" s="220"/>
      <c r="P2" s="221"/>
    </row>
    <row r="3" spans="1:16" s="229" customFormat="1" ht="20.25" customHeight="1">
      <c r="A3" s="1089" t="s">
        <v>123</v>
      </c>
      <c r="B3" s="1090"/>
      <c r="C3" s="1090"/>
      <c r="D3" s="1090"/>
      <c r="E3" s="1091">
        <f ca="1">SUMIF($A$8:$O$1105,"合計",OFFSET($A$8:$O$1105,0,6))</f>
        <v>0</v>
      </c>
      <c r="F3" s="1091"/>
      <c r="G3" s="1092"/>
      <c r="H3" s="224"/>
      <c r="I3" s="1160" t="s">
        <v>30</v>
      </c>
      <c r="J3" s="1161" t="str">
        <f>IF(ISBLANK(総表!C14),"",総表!C14)</f>
        <v/>
      </c>
      <c r="K3" s="1161"/>
      <c r="L3" s="1161"/>
      <c r="M3" s="1161"/>
      <c r="N3" s="1161"/>
      <c r="O3" s="1161"/>
      <c r="P3" s="291" t="s">
        <v>304</v>
      </c>
    </row>
    <row r="4" spans="1:16" s="229" customFormat="1" ht="20.25" customHeight="1">
      <c r="A4" s="1093" t="s">
        <v>124</v>
      </c>
      <c r="B4" s="1094"/>
      <c r="C4" s="1095">
        <f ca="1">SUMIF($A$8:$O$1105,"公演回数",OFFSET($A$8:$O$1105,0,2))</f>
        <v>0</v>
      </c>
      <c r="D4" s="1096"/>
      <c r="E4" s="1097" t="s">
        <v>365</v>
      </c>
      <c r="F4" s="1098"/>
      <c r="G4" s="230">
        <f ca="1">SUMIF($A$8:$O$1105,"使用席数×公演回数(a)",OFFSET($A$8:$O$1105,0,4))</f>
        <v>0</v>
      </c>
      <c r="H4" s="231"/>
      <c r="I4" s="1160"/>
      <c r="J4" s="1161"/>
      <c r="K4" s="1161"/>
      <c r="L4" s="1161"/>
      <c r="M4" s="1161"/>
      <c r="N4" s="1161"/>
      <c r="O4" s="1161"/>
      <c r="P4" s="228"/>
    </row>
    <row r="5" spans="1:16" s="229" customFormat="1" ht="20.25" customHeight="1">
      <c r="A5" s="1089" t="s">
        <v>125</v>
      </c>
      <c r="B5" s="1090"/>
      <c r="C5" s="1106">
        <f ca="1">SUMIF($A$8:$O$1105,"販売枚数(b)",OFFSET($A$8:$O$1105,0,2))</f>
        <v>0</v>
      </c>
      <c r="D5" s="1107"/>
      <c r="E5" s="1108" t="s">
        <v>126</v>
      </c>
      <c r="F5" s="1090"/>
      <c r="G5" s="232" t="str">
        <f ca="1">IFERROR(C5/G4,"")</f>
        <v/>
      </c>
      <c r="H5" s="233"/>
      <c r="I5" s="1160" t="s">
        <v>31</v>
      </c>
      <c r="J5" s="1161" t="str">
        <f>IF(ISBLANK(総表!C28),"",総表!C28)</f>
        <v/>
      </c>
      <c r="K5" s="1161"/>
      <c r="L5" s="1161"/>
      <c r="M5" s="1161"/>
      <c r="N5" s="1161"/>
      <c r="O5" s="1161"/>
      <c r="P5" s="228"/>
    </row>
    <row r="6" spans="1:16" s="229" customFormat="1" ht="20.25" customHeight="1">
      <c r="A6" s="1109" t="s">
        <v>363</v>
      </c>
      <c r="B6" s="1110"/>
      <c r="C6" s="1111">
        <f ca="1">SUMIF($A$8:$O$1105,"入場者数(c)",OFFSET($A$8:$O$1105,0,2))</f>
        <v>0</v>
      </c>
      <c r="D6" s="1112"/>
      <c r="E6" s="1113" t="s">
        <v>364</v>
      </c>
      <c r="F6" s="1110"/>
      <c r="G6" s="234" t="str">
        <f ca="1">IFERROR(C6/G4,"")</f>
        <v/>
      </c>
      <c r="H6" s="233"/>
      <c r="I6" s="1160"/>
      <c r="J6" s="1161"/>
      <c r="K6" s="1161"/>
      <c r="L6" s="1161"/>
      <c r="M6" s="1161"/>
      <c r="N6" s="1161"/>
      <c r="O6" s="1161"/>
      <c r="P6" s="228"/>
    </row>
    <row r="7" spans="1:16" s="229" customFormat="1" ht="20.25" customHeight="1">
      <c r="A7" s="228"/>
      <c r="B7" s="228"/>
      <c r="C7" s="228"/>
      <c r="D7" s="228"/>
      <c r="E7" s="228"/>
      <c r="F7" s="228"/>
      <c r="G7" s="228">
        <v>1</v>
      </c>
      <c r="H7" s="235"/>
      <c r="I7" s="225"/>
      <c r="J7" s="225"/>
      <c r="K7" s="225"/>
      <c r="L7" s="225"/>
      <c r="M7" s="225"/>
      <c r="N7" s="226"/>
      <c r="O7" s="227">
        <v>2</v>
      </c>
      <c r="P7" s="228"/>
    </row>
    <row r="8" spans="1:16" s="229" customFormat="1" ht="20.25" customHeight="1">
      <c r="A8" s="1099" t="s">
        <v>127</v>
      </c>
      <c r="B8" s="1100"/>
      <c r="C8" s="1101" t="str">
        <f>IF(個表!$F31="","",TEXT(個表!F31,"yyyy/mm/dd")&amp;個表!H31&amp;TEXT(個表!I31,"yyyy/mm/dd"))</f>
        <v/>
      </c>
      <c r="D8" s="1101"/>
      <c r="E8" s="1101"/>
      <c r="F8" s="1101"/>
      <c r="G8" s="1102"/>
      <c r="H8" s="235"/>
      <c r="I8" s="1073" t="s">
        <v>348</v>
      </c>
      <c r="J8" s="1074"/>
      <c r="K8" s="1103" t="str">
        <f>IF(個表!F32="","",TEXT(個表!F32,"yyyy/mm/dd")&amp;個表!H32&amp;TEXT(個表!I32,"yyyy/mm/dd"))</f>
        <v/>
      </c>
      <c r="L8" s="1104"/>
      <c r="M8" s="1104"/>
      <c r="N8" s="1104"/>
      <c r="O8" s="1105"/>
      <c r="P8" s="253"/>
    </row>
    <row r="9" spans="1:16" s="229" customFormat="1" ht="20.25" customHeight="1">
      <c r="A9" s="1115" t="s">
        <v>128</v>
      </c>
      <c r="B9" s="1116"/>
      <c r="C9" s="1117" t="str">
        <f>IF(個表!N31="","",個表!N31)</f>
        <v/>
      </c>
      <c r="D9" s="1117"/>
      <c r="E9" s="1117"/>
      <c r="F9" s="1117"/>
      <c r="G9" s="1118"/>
      <c r="H9" s="235"/>
      <c r="I9" s="1119" t="s">
        <v>128</v>
      </c>
      <c r="J9" s="1120"/>
      <c r="K9" s="1121" t="str">
        <f>IF(個表!N32="","",個表!N32)</f>
        <v/>
      </c>
      <c r="L9" s="1122"/>
      <c r="M9" s="1122"/>
      <c r="N9" s="1122"/>
      <c r="O9" s="1123"/>
      <c r="P9" s="253"/>
    </row>
    <row r="10" spans="1:16" s="229" customFormat="1" ht="20.25" customHeight="1">
      <c r="A10" s="1124" t="s">
        <v>129</v>
      </c>
      <c r="B10" s="1125"/>
      <c r="C10" s="1126"/>
      <c r="D10" s="1126"/>
      <c r="E10" s="1054" t="s">
        <v>345</v>
      </c>
      <c r="F10" s="1068"/>
      <c r="G10" s="451"/>
      <c r="H10" s="235"/>
      <c r="I10" s="1069" t="s">
        <v>129</v>
      </c>
      <c r="J10" s="1070"/>
      <c r="K10" s="1071"/>
      <c r="L10" s="1072"/>
      <c r="M10" s="1054" t="s">
        <v>345</v>
      </c>
      <c r="N10" s="1055"/>
      <c r="O10" s="452"/>
      <c r="P10" s="535" t="s">
        <v>467</v>
      </c>
    </row>
    <row r="11" spans="1:16" s="229" customFormat="1" ht="20.25" customHeight="1">
      <c r="A11" s="1099" t="s">
        <v>130</v>
      </c>
      <c r="B11" s="1100"/>
      <c r="C11" s="1114">
        <f>C10-G10</f>
        <v>0</v>
      </c>
      <c r="D11" s="1075"/>
      <c r="E11" s="1056" t="s">
        <v>346</v>
      </c>
      <c r="F11" s="1057"/>
      <c r="G11" s="462">
        <f>個表!M31</f>
        <v>0</v>
      </c>
      <c r="H11" s="235"/>
      <c r="I11" s="1073" t="s">
        <v>130</v>
      </c>
      <c r="J11" s="1074"/>
      <c r="K11" s="1075">
        <f>K10-O10</f>
        <v>0</v>
      </c>
      <c r="L11" s="1076"/>
      <c r="M11" s="1056" t="s">
        <v>346</v>
      </c>
      <c r="N11" s="1057"/>
      <c r="O11" s="462">
        <f>個表!M32</f>
        <v>0</v>
      </c>
      <c r="P11" s="253"/>
    </row>
    <row r="12" spans="1:16" s="229" customFormat="1" ht="20.25" customHeight="1">
      <c r="A12" s="1031" t="s">
        <v>347</v>
      </c>
      <c r="B12" s="1032"/>
      <c r="C12" s="1032"/>
      <c r="D12" s="1033"/>
      <c r="E12" s="1034" t="str">
        <f>IF(C11*G11=0,"",C11*G11)</f>
        <v/>
      </c>
      <c r="F12" s="1035"/>
      <c r="G12" s="1036"/>
      <c r="H12" s="235"/>
      <c r="I12" s="1031" t="s">
        <v>347</v>
      </c>
      <c r="J12" s="1032"/>
      <c r="K12" s="1032"/>
      <c r="L12" s="1033"/>
      <c r="M12" s="1034" t="str">
        <f>IF(K11*O11=0,"",K11*O11)</f>
        <v/>
      </c>
      <c r="N12" s="1035"/>
      <c r="O12" s="1036"/>
      <c r="P12" s="253"/>
    </row>
    <row r="13" spans="1:16" s="229" customFormat="1" ht="20.25" customHeight="1">
      <c r="A13" s="1130" t="s">
        <v>131</v>
      </c>
      <c r="B13" s="1131"/>
      <c r="C13" s="1145">
        <f>IF(G11="","",SUM(F17:F26))</f>
        <v>0</v>
      </c>
      <c r="D13" s="1146"/>
      <c r="E13" s="1038" t="s">
        <v>132</v>
      </c>
      <c r="F13" s="1147"/>
      <c r="G13" s="238" t="str">
        <f>IF(E12="","",C13/E12)</f>
        <v/>
      </c>
      <c r="H13" s="235"/>
      <c r="I13" s="1039" t="s">
        <v>131</v>
      </c>
      <c r="J13" s="1042"/>
      <c r="K13" s="1066">
        <f>IF(O11="","",SUM(N17:N26))</f>
        <v>0</v>
      </c>
      <c r="L13" s="1067"/>
      <c r="M13" s="1037" t="s">
        <v>132</v>
      </c>
      <c r="N13" s="1038"/>
      <c r="O13" s="238" t="str">
        <f>IF(M12="","",K13/M12)</f>
        <v/>
      </c>
      <c r="P13" s="253"/>
    </row>
    <row r="14" spans="1:16" s="229" customFormat="1" ht="20.25" customHeight="1">
      <c r="A14" s="1134" t="s">
        <v>361</v>
      </c>
      <c r="B14" s="1135"/>
      <c r="C14" s="1136">
        <f>IF(G11="","",SUM(F17:F29))</f>
        <v>0</v>
      </c>
      <c r="D14" s="1137"/>
      <c r="E14" s="1138" t="s">
        <v>362</v>
      </c>
      <c r="F14" s="1139"/>
      <c r="G14" s="239" t="str">
        <f>IF(E12="","",C14/E12)</f>
        <v/>
      </c>
      <c r="H14" s="235"/>
      <c r="I14" s="1039" t="s">
        <v>361</v>
      </c>
      <c r="J14" s="1042"/>
      <c r="K14" s="1066">
        <f>IF(O11="","",SUM(N17:N29))</f>
        <v>0</v>
      </c>
      <c r="L14" s="1067"/>
      <c r="M14" s="1064" t="s">
        <v>362</v>
      </c>
      <c r="N14" s="1065"/>
      <c r="O14" s="239" t="str">
        <f>IF(M12="","",K14/M12)</f>
        <v/>
      </c>
      <c r="P14" s="253"/>
    </row>
    <row r="15" spans="1:16" s="229" customFormat="1" ht="20.25" customHeight="1">
      <c r="A15" s="1127" t="s">
        <v>133</v>
      </c>
      <c r="B15" s="1128"/>
      <c r="C15" s="1128"/>
      <c r="D15" s="1128"/>
      <c r="E15" s="1128"/>
      <c r="F15" s="1128"/>
      <c r="G15" s="1129"/>
      <c r="H15" s="235"/>
      <c r="I15" s="1039" t="s">
        <v>133</v>
      </c>
      <c r="J15" s="1040"/>
      <c r="K15" s="1040"/>
      <c r="L15" s="1040"/>
      <c r="M15" s="1040"/>
      <c r="N15" s="1040"/>
      <c r="O15" s="1041"/>
      <c r="P15" s="253"/>
    </row>
    <row r="16" spans="1:16" s="229" customFormat="1" ht="20.25" customHeight="1">
      <c r="A16" s="1130" t="s">
        <v>134</v>
      </c>
      <c r="B16" s="1131"/>
      <c r="C16" s="1131"/>
      <c r="D16" s="223" t="s">
        <v>106</v>
      </c>
      <c r="E16" s="237" t="s">
        <v>135</v>
      </c>
      <c r="F16" s="237" t="s">
        <v>136</v>
      </c>
      <c r="G16" s="240" t="s">
        <v>137</v>
      </c>
      <c r="H16" s="235"/>
      <c r="I16" s="1039" t="s">
        <v>134</v>
      </c>
      <c r="J16" s="1040"/>
      <c r="K16" s="1042"/>
      <c r="L16" s="223" t="s">
        <v>106</v>
      </c>
      <c r="M16" s="237" t="s">
        <v>135</v>
      </c>
      <c r="N16" s="237" t="s">
        <v>136</v>
      </c>
      <c r="O16" s="240" t="s">
        <v>137</v>
      </c>
      <c r="P16" s="253"/>
    </row>
    <row r="17" spans="1:16" s="229" customFormat="1" ht="20.25" customHeight="1">
      <c r="A17" s="1132"/>
      <c r="B17" s="1133"/>
      <c r="C17" s="1133"/>
      <c r="D17" s="241"/>
      <c r="E17" s="242" t="s">
        <v>135</v>
      </c>
      <c r="F17" s="243"/>
      <c r="G17" s="244">
        <f>D17*F17</f>
        <v>0</v>
      </c>
      <c r="H17" s="235"/>
      <c r="I17" s="1058"/>
      <c r="J17" s="1059"/>
      <c r="K17" s="1060"/>
      <c r="L17" s="241"/>
      <c r="M17" s="242" t="s">
        <v>135</v>
      </c>
      <c r="N17" s="243"/>
      <c r="O17" s="244">
        <f>L17*N17</f>
        <v>0</v>
      </c>
      <c r="P17" s="253"/>
    </row>
    <row r="18" spans="1:16" s="229" customFormat="1" ht="20.25" customHeight="1">
      <c r="A18" s="1148"/>
      <c r="B18" s="1149"/>
      <c r="C18" s="1149"/>
      <c r="D18" s="245"/>
      <c r="E18" s="246" t="s">
        <v>135</v>
      </c>
      <c r="F18" s="245"/>
      <c r="G18" s="247">
        <f t="shared" ref="G18:G26" si="0">D18*F18</f>
        <v>0</v>
      </c>
      <c r="H18" s="235"/>
      <c r="I18" s="1061"/>
      <c r="J18" s="1062"/>
      <c r="K18" s="1063"/>
      <c r="L18" s="245"/>
      <c r="M18" s="246" t="s">
        <v>135</v>
      </c>
      <c r="N18" s="245"/>
      <c r="O18" s="247">
        <f t="shared" ref="O18:O26" si="1">L18*N18</f>
        <v>0</v>
      </c>
      <c r="P18" s="253"/>
    </row>
    <row r="19" spans="1:16" s="229" customFormat="1" ht="20.25" customHeight="1">
      <c r="A19" s="1148"/>
      <c r="B19" s="1149"/>
      <c r="C19" s="1149"/>
      <c r="D19" s="245"/>
      <c r="E19" s="246" t="s">
        <v>135</v>
      </c>
      <c r="F19" s="245"/>
      <c r="G19" s="247">
        <f t="shared" si="0"/>
        <v>0</v>
      </c>
      <c r="H19" s="235"/>
      <c r="I19" s="1061"/>
      <c r="J19" s="1062"/>
      <c r="K19" s="1063"/>
      <c r="L19" s="245"/>
      <c r="M19" s="246" t="s">
        <v>135</v>
      </c>
      <c r="N19" s="245"/>
      <c r="O19" s="247">
        <f t="shared" si="1"/>
        <v>0</v>
      </c>
      <c r="P19" s="253"/>
    </row>
    <row r="20" spans="1:16" s="229" customFormat="1" ht="20.25" customHeight="1">
      <c r="A20" s="1148"/>
      <c r="B20" s="1149"/>
      <c r="C20" s="1149"/>
      <c r="D20" s="245"/>
      <c r="E20" s="246" t="s">
        <v>135</v>
      </c>
      <c r="F20" s="245"/>
      <c r="G20" s="247">
        <f t="shared" si="0"/>
        <v>0</v>
      </c>
      <c r="H20" s="235"/>
      <c r="I20" s="1061"/>
      <c r="J20" s="1062"/>
      <c r="K20" s="1063"/>
      <c r="L20" s="245"/>
      <c r="M20" s="246" t="s">
        <v>135</v>
      </c>
      <c r="N20" s="245"/>
      <c r="O20" s="247">
        <f t="shared" si="1"/>
        <v>0</v>
      </c>
      <c r="P20" s="253"/>
    </row>
    <row r="21" spans="1:16" s="229" customFormat="1" ht="20.25" customHeight="1">
      <c r="A21" s="1148"/>
      <c r="B21" s="1149"/>
      <c r="C21" s="1149"/>
      <c r="D21" s="245"/>
      <c r="E21" s="246" t="s">
        <v>135</v>
      </c>
      <c r="F21" s="245"/>
      <c r="G21" s="247">
        <f t="shared" si="0"/>
        <v>0</v>
      </c>
      <c r="H21" s="235"/>
      <c r="I21" s="1061"/>
      <c r="J21" s="1062"/>
      <c r="K21" s="1063"/>
      <c r="L21" s="245"/>
      <c r="M21" s="246" t="s">
        <v>135</v>
      </c>
      <c r="N21" s="245"/>
      <c r="O21" s="247">
        <f t="shared" si="1"/>
        <v>0</v>
      </c>
      <c r="P21" s="253"/>
    </row>
    <row r="22" spans="1:16" s="229" customFormat="1" ht="20.25" customHeight="1">
      <c r="A22" s="1148"/>
      <c r="B22" s="1149"/>
      <c r="C22" s="1149"/>
      <c r="D22" s="245"/>
      <c r="E22" s="246" t="s">
        <v>135</v>
      </c>
      <c r="F22" s="245"/>
      <c r="G22" s="247">
        <f t="shared" si="0"/>
        <v>0</v>
      </c>
      <c r="H22" s="235"/>
      <c r="I22" s="1061"/>
      <c r="J22" s="1062"/>
      <c r="K22" s="1063"/>
      <c r="L22" s="245"/>
      <c r="M22" s="246" t="s">
        <v>135</v>
      </c>
      <c r="N22" s="245"/>
      <c r="O22" s="247">
        <f t="shared" si="1"/>
        <v>0</v>
      </c>
      <c r="P22" s="253"/>
    </row>
    <row r="23" spans="1:16" s="229" customFormat="1" ht="20.25" customHeight="1">
      <c r="A23" s="1148"/>
      <c r="B23" s="1149"/>
      <c r="C23" s="1149"/>
      <c r="D23" s="245"/>
      <c r="E23" s="246" t="s">
        <v>135</v>
      </c>
      <c r="F23" s="245"/>
      <c r="G23" s="247">
        <f t="shared" si="0"/>
        <v>0</v>
      </c>
      <c r="H23" s="235"/>
      <c r="I23" s="1061"/>
      <c r="J23" s="1062"/>
      <c r="K23" s="1063"/>
      <c r="L23" s="245"/>
      <c r="M23" s="246" t="s">
        <v>135</v>
      </c>
      <c r="N23" s="245"/>
      <c r="O23" s="247">
        <f t="shared" si="1"/>
        <v>0</v>
      </c>
      <c r="P23" s="253"/>
    </row>
    <row r="24" spans="1:16" s="229" customFormat="1" ht="20.25" customHeight="1">
      <c r="A24" s="1148"/>
      <c r="B24" s="1149"/>
      <c r="C24" s="1149"/>
      <c r="D24" s="245"/>
      <c r="E24" s="246" t="s">
        <v>135</v>
      </c>
      <c r="F24" s="245"/>
      <c r="G24" s="247">
        <f t="shared" si="0"/>
        <v>0</v>
      </c>
      <c r="H24" s="235"/>
      <c r="I24" s="1061"/>
      <c r="J24" s="1062"/>
      <c r="K24" s="1063"/>
      <c r="L24" s="245"/>
      <c r="M24" s="246" t="s">
        <v>135</v>
      </c>
      <c r="N24" s="245"/>
      <c r="O24" s="247">
        <f t="shared" si="1"/>
        <v>0</v>
      </c>
      <c r="P24" s="253"/>
    </row>
    <row r="25" spans="1:16" s="229" customFormat="1" ht="20.25" customHeight="1">
      <c r="A25" s="1148"/>
      <c r="B25" s="1149"/>
      <c r="C25" s="1149"/>
      <c r="D25" s="245"/>
      <c r="E25" s="246" t="s">
        <v>135</v>
      </c>
      <c r="F25" s="245"/>
      <c r="G25" s="247">
        <f t="shared" si="0"/>
        <v>0</v>
      </c>
      <c r="H25" s="235"/>
      <c r="I25" s="1061"/>
      <c r="J25" s="1062"/>
      <c r="K25" s="1063"/>
      <c r="L25" s="245"/>
      <c r="M25" s="246" t="s">
        <v>135</v>
      </c>
      <c r="N25" s="245"/>
      <c r="O25" s="247">
        <f t="shared" si="1"/>
        <v>0</v>
      </c>
      <c r="P25" s="253"/>
    </row>
    <row r="26" spans="1:16" s="229" customFormat="1" ht="20.25" customHeight="1">
      <c r="A26" s="1150"/>
      <c r="B26" s="1151"/>
      <c r="C26" s="1151"/>
      <c r="D26" s="440"/>
      <c r="E26" s="248" t="s">
        <v>135</v>
      </c>
      <c r="F26" s="249"/>
      <c r="G26" s="250">
        <f t="shared" si="0"/>
        <v>0</v>
      </c>
      <c r="H26" s="235"/>
      <c r="I26" s="1082"/>
      <c r="J26" s="1083"/>
      <c r="K26" s="1084"/>
      <c r="L26" s="440"/>
      <c r="M26" s="248" t="s">
        <v>135</v>
      </c>
      <c r="N26" s="249"/>
      <c r="O26" s="250">
        <f t="shared" si="1"/>
        <v>0</v>
      </c>
      <c r="P26" s="253"/>
    </row>
    <row r="27" spans="1:16" s="229" customFormat="1" ht="20.25" customHeight="1">
      <c r="A27" s="1085" t="s">
        <v>354</v>
      </c>
      <c r="B27" s="1086"/>
      <c r="C27" s="1087"/>
      <c r="D27" s="466" t="s">
        <v>350</v>
      </c>
      <c r="E27" s="1049" t="s">
        <v>351</v>
      </c>
      <c r="F27" s="1050"/>
      <c r="G27" s="441" t="s">
        <v>353</v>
      </c>
      <c r="H27" s="235"/>
      <c r="I27" s="1043" t="s">
        <v>354</v>
      </c>
      <c r="J27" s="1044"/>
      <c r="K27" s="1045"/>
      <c r="L27" s="466" t="s">
        <v>350</v>
      </c>
      <c r="M27" s="1049" t="s">
        <v>351</v>
      </c>
      <c r="N27" s="1050"/>
      <c r="O27" s="441" t="s">
        <v>353</v>
      </c>
      <c r="P27" s="253"/>
    </row>
    <row r="28" spans="1:16" s="229" customFormat="1" ht="20.25" customHeight="1">
      <c r="A28" s="1088"/>
      <c r="B28" s="1086"/>
      <c r="C28" s="1087"/>
      <c r="D28" s="454"/>
      <c r="E28" s="1080"/>
      <c r="F28" s="1081"/>
      <c r="G28" s="455"/>
      <c r="H28" s="235"/>
      <c r="I28" s="1046"/>
      <c r="J28" s="1047"/>
      <c r="K28" s="1048"/>
      <c r="L28" s="454"/>
      <c r="M28" s="1080"/>
      <c r="N28" s="1081"/>
      <c r="O28" s="455"/>
      <c r="P28" s="253"/>
    </row>
    <row r="29" spans="1:16" s="229" customFormat="1" ht="20.25" customHeight="1">
      <c r="A29" s="1051" t="s">
        <v>138</v>
      </c>
      <c r="B29" s="1052"/>
      <c r="C29" s="1053"/>
      <c r="D29" s="442"/>
      <c r="E29" s="443" t="s">
        <v>135</v>
      </c>
      <c r="F29" s="1158"/>
      <c r="G29" s="1159"/>
      <c r="H29" s="235"/>
      <c r="I29" s="1051" t="s">
        <v>138</v>
      </c>
      <c r="J29" s="1052"/>
      <c r="K29" s="1053"/>
      <c r="L29" s="442"/>
      <c r="M29" s="443" t="s">
        <v>135</v>
      </c>
      <c r="N29" s="1158"/>
      <c r="O29" s="1159"/>
      <c r="P29" s="535" t="s">
        <v>466</v>
      </c>
    </row>
    <row r="30" spans="1:16" s="229" customFormat="1" ht="20.25" customHeight="1">
      <c r="A30" s="1039" t="s">
        <v>139</v>
      </c>
      <c r="B30" s="1040"/>
      <c r="C30" s="1040"/>
      <c r="D30" s="1040"/>
      <c r="E30" s="1040"/>
      <c r="F30" s="1042"/>
      <c r="G30" s="251">
        <f>SUM(G17:G26)</f>
        <v>0</v>
      </c>
      <c r="H30" s="235"/>
      <c r="I30" s="1039" t="s">
        <v>139</v>
      </c>
      <c r="J30" s="1040"/>
      <c r="K30" s="1040"/>
      <c r="L30" s="1040"/>
      <c r="M30" s="1040"/>
      <c r="N30" s="1042"/>
      <c r="O30" s="251">
        <f>SUM(O17:O26)</f>
        <v>0</v>
      </c>
      <c r="P30" s="236"/>
    </row>
    <row r="31" spans="1:16" s="229" customFormat="1" ht="20.25" customHeight="1">
      <c r="A31" s="1140" t="s">
        <v>140</v>
      </c>
      <c r="B31" s="1141"/>
      <c r="C31" s="1141"/>
      <c r="D31" s="1141"/>
      <c r="E31" s="1141"/>
      <c r="F31" s="1141"/>
      <c r="G31" s="252"/>
      <c r="H31" s="235"/>
      <c r="I31" s="1142" t="s">
        <v>140</v>
      </c>
      <c r="J31" s="1143"/>
      <c r="K31" s="1143"/>
      <c r="L31" s="1143"/>
      <c r="M31" s="1143"/>
      <c r="N31" s="1144"/>
      <c r="O31" s="252"/>
      <c r="P31" s="236"/>
    </row>
    <row r="32" spans="1:16" s="229" customFormat="1" ht="20.25" customHeight="1">
      <c r="A32" s="1130" t="s">
        <v>141</v>
      </c>
      <c r="B32" s="1131"/>
      <c r="C32" s="1131"/>
      <c r="D32" s="1131"/>
      <c r="E32" s="1131"/>
      <c r="F32" s="1131"/>
      <c r="G32" s="251">
        <f>G30+G31</f>
        <v>0</v>
      </c>
      <c r="H32" s="235"/>
      <c r="I32" s="1039" t="s">
        <v>141</v>
      </c>
      <c r="J32" s="1040"/>
      <c r="K32" s="1040"/>
      <c r="L32" s="1040"/>
      <c r="M32" s="1040"/>
      <c r="N32" s="1042"/>
      <c r="O32" s="251">
        <f>O30+O31</f>
        <v>0</v>
      </c>
      <c r="P32" s="236"/>
    </row>
    <row r="33" spans="1:16" s="229" customFormat="1" ht="19.5" customHeight="1">
      <c r="A33" s="225"/>
      <c r="B33" s="225"/>
      <c r="C33" s="225"/>
      <c r="D33" s="225"/>
      <c r="E33" s="225"/>
      <c r="F33" s="226"/>
      <c r="G33" s="227">
        <v>3</v>
      </c>
      <c r="H33" s="227"/>
      <c r="I33" s="225"/>
      <c r="J33" s="225"/>
      <c r="K33" s="225"/>
      <c r="L33" s="225"/>
      <c r="M33" s="225"/>
      <c r="N33" s="226"/>
      <c r="O33" s="227">
        <v>4</v>
      </c>
      <c r="P33" s="253"/>
    </row>
    <row r="34" spans="1:16" s="229" customFormat="1" ht="20.25" customHeight="1">
      <c r="A34" s="1073" t="s">
        <v>348</v>
      </c>
      <c r="B34" s="1074"/>
      <c r="C34" s="1103" t="str">
        <f>IF(個表!F33="","",TEXT(個表!F33,"yyyy/mm/dd")&amp;個表!H33&amp;TEXT(個表!I33,"yyyy/mm/dd"))</f>
        <v/>
      </c>
      <c r="D34" s="1104"/>
      <c r="E34" s="1104"/>
      <c r="F34" s="1104"/>
      <c r="G34" s="1105"/>
      <c r="H34" s="235"/>
      <c r="I34" s="1073" t="s">
        <v>348</v>
      </c>
      <c r="J34" s="1074"/>
      <c r="K34" s="1103" t="str">
        <f>IF(個表!$F34="","",TEXT(個表!$F34,"yyyy/mm/dd")&amp;個表!$H34&amp;TEXT(個表!$I34,"yyyy/mm/dd"))</f>
        <v/>
      </c>
      <c r="L34" s="1104"/>
      <c r="M34" s="1104"/>
      <c r="N34" s="1104"/>
      <c r="O34" s="1105"/>
      <c r="P34" s="228"/>
    </row>
    <row r="35" spans="1:16" s="229" customFormat="1" ht="20.25" customHeight="1">
      <c r="A35" s="1119" t="s">
        <v>128</v>
      </c>
      <c r="B35" s="1120"/>
      <c r="C35" s="1121" t="str">
        <f>IF(個表!N33="","",個表!N33)</f>
        <v/>
      </c>
      <c r="D35" s="1122"/>
      <c r="E35" s="1122"/>
      <c r="F35" s="1122"/>
      <c r="G35" s="1123"/>
      <c r="H35" s="235"/>
      <c r="I35" s="1119" t="s">
        <v>128</v>
      </c>
      <c r="J35" s="1120"/>
      <c r="K35" s="1121" t="str">
        <f>IF(個表!$N34="","",個表!$N34)</f>
        <v/>
      </c>
      <c r="L35" s="1122"/>
      <c r="M35" s="1122"/>
      <c r="N35" s="1122"/>
      <c r="O35" s="1123"/>
      <c r="P35" s="228"/>
    </row>
    <row r="36" spans="1:16" s="229" customFormat="1" ht="20.25" customHeight="1">
      <c r="A36" s="1069" t="s">
        <v>129</v>
      </c>
      <c r="B36" s="1070"/>
      <c r="C36" s="1071"/>
      <c r="D36" s="1072"/>
      <c r="E36" s="1054" t="s">
        <v>345</v>
      </c>
      <c r="F36" s="1055"/>
      <c r="G36" s="452"/>
      <c r="H36" s="235"/>
      <c r="I36" s="1069" t="s">
        <v>129</v>
      </c>
      <c r="J36" s="1070"/>
      <c r="K36" s="1071"/>
      <c r="L36" s="1072"/>
      <c r="M36" s="1054" t="s">
        <v>345</v>
      </c>
      <c r="N36" s="1055"/>
      <c r="O36" s="452"/>
      <c r="P36" s="228"/>
    </row>
    <row r="37" spans="1:16" s="229" customFormat="1" ht="20.25" customHeight="1">
      <c r="A37" s="1073" t="s">
        <v>130</v>
      </c>
      <c r="B37" s="1074"/>
      <c r="C37" s="1075">
        <f>C36-G36</f>
        <v>0</v>
      </c>
      <c r="D37" s="1076"/>
      <c r="E37" s="1056" t="s">
        <v>346</v>
      </c>
      <c r="F37" s="1057"/>
      <c r="G37" s="462">
        <f>個表!M33</f>
        <v>0</v>
      </c>
      <c r="H37" s="228"/>
      <c r="I37" s="1073" t="s">
        <v>130</v>
      </c>
      <c r="J37" s="1074"/>
      <c r="K37" s="1075">
        <f>K36-O36</f>
        <v>0</v>
      </c>
      <c r="L37" s="1076"/>
      <c r="M37" s="1056" t="s">
        <v>346</v>
      </c>
      <c r="N37" s="1057"/>
      <c r="O37" s="462">
        <f>個表!$M34</f>
        <v>0</v>
      </c>
      <c r="P37" s="228"/>
    </row>
    <row r="38" spans="1:16" s="229" customFormat="1" ht="20.25" customHeight="1">
      <c r="A38" s="1031" t="s">
        <v>347</v>
      </c>
      <c r="B38" s="1032"/>
      <c r="C38" s="1032"/>
      <c r="D38" s="1033"/>
      <c r="E38" s="1034" t="str">
        <f>IF(C37*G37=0,"",C37*G37)</f>
        <v/>
      </c>
      <c r="F38" s="1035"/>
      <c r="G38" s="1036"/>
      <c r="H38" s="235"/>
      <c r="I38" s="1031" t="s">
        <v>347</v>
      </c>
      <c r="J38" s="1032"/>
      <c r="K38" s="1032"/>
      <c r="L38" s="1033"/>
      <c r="M38" s="1034" t="str">
        <f>IF(K37*O37=0,"",K37*O37)</f>
        <v/>
      </c>
      <c r="N38" s="1035"/>
      <c r="O38" s="1036"/>
      <c r="P38" s="228"/>
    </row>
    <row r="39" spans="1:16" s="229" customFormat="1" ht="20.25" customHeight="1">
      <c r="A39" s="1039" t="s">
        <v>131</v>
      </c>
      <c r="B39" s="1042"/>
      <c r="C39" s="1066">
        <f>IF(G37="","",SUM(F43:F52))</f>
        <v>0</v>
      </c>
      <c r="D39" s="1067"/>
      <c r="E39" s="1037" t="s">
        <v>132</v>
      </c>
      <c r="F39" s="1038"/>
      <c r="G39" s="238" t="str">
        <f>IF(E38="","",C39/E38)</f>
        <v/>
      </c>
      <c r="H39" s="235"/>
      <c r="I39" s="1039" t="s">
        <v>131</v>
      </c>
      <c r="J39" s="1042"/>
      <c r="K39" s="1066">
        <f>IF(O37="","",SUM(N43:N52))</f>
        <v>0</v>
      </c>
      <c r="L39" s="1067"/>
      <c r="M39" s="1037" t="s">
        <v>132</v>
      </c>
      <c r="N39" s="1038"/>
      <c r="O39" s="238" t="str">
        <f>IF(M38="","",K39/M38)</f>
        <v/>
      </c>
      <c r="P39" s="228"/>
    </row>
    <row r="40" spans="1:16" s="229" customFormat="1" ht="20.25" customHeight="1">
      <c r="A40" s="1039" t="s">
        <v>361</v>
      </c>
      <c r="B40" s="1042"/>
      <c r="C40" s="1066">
        <f>IF(G37="","",SUM(F43:F55))</f>
        <v>0</v>
      </c>
      <c r="D40" s="1067"/>
      <c r="E40" s="1064" t="s">
        <v>362</v>
      </c>
      <c r="F40" s="1065"/>
      <c r="G40" s="239" t="str">
        <f>IF(E38="","",C40/E38)</f>
        <v/>
      </c>
      <c r="H40" s="235"/>
      <c r="I40" s="1039" t="s">
        <v>361</v>
      </c>
      <c r="J40" s="1042"/>
      <c r="K40" s="1066">
        <f>IF(O37="","",SUM(N43:N55))</f>
        <v>0</v>
      </c>
      <c r="L40" s="1067"/>
      <c r="M40" s="1064" t="s">
        <v>362</v>
      </c>
      <c r="N40" s="1065"/>
      <c r="O40" s="239" t="str">
        <f>IF(M38="","",K40/M38)</f>
        <v/>
      </c>
      <c r="P40" s="228"/>
    </row>
    <row r="41" spans="1:16" s="229" customFormat="1" ht="20.25" customHeight="1">
      <c r="A41" s="1039" t="s">
        <v>133</v>
      </c>
      <c r="B41" s="1040"/>
      <c r="C41" s="1040"/>
      <c r="D41" s="1040"/>
      <c r="E41" s="1040"/>
      <c r="F41" s="1040"/>
      <c r="G41" s="1041"/>
      <c r="H41" s="235"/>
      <c r="I41" s="1039" t="s">
        <v>133</v>
      </c>
      <c r="J41" s="1040"/>
      <c r="K41" s="1040"/>
      <c r="L41" s="1040"/>
      <c r="M41" s="1040"/>
      <c r="N41" s="1040"/>
      <c r="O41" s="1041"/>
      <c r="P41" s="228"/>
    </row>
    <row r="42" spans="1:16" s="229" customFormat="1" ht="20.25" customHeight="1">
      <c r="A42" s="1039" t="s">
        <v>134</v>
      </c>
      <c r="B42" s="1040"/>
      <c r="C42" s="1042"/>
      <c r="D42" s="223" t="s">
        <v>106</v>
      </c>
      <c r="E42" s="237" t="s">
        <v>135</v>
      </c>
      <c r="F42" s="237" t="s">
        <v>136</v>
      </c>
      <c r="G42" s="240" t="s">
        <v>137</v>
      </c>
      <c r="H42" s="235"/>
      <c r="I42" s="1039" t="s">
        <v>134</v>
      </c>
      <c r="J42" s="1040"/>
      <c r="K42" s="1042"/>
      <c r="L42" s="223" t="s">
        <v>106</v>
      </c>
      <c r="M42" s="237" t="s">
        <v>135</v>
      </c>
      <c r="N42" s="237" t="s">
        <v>136</v>
      </c>
      <c r="O42" s="240" t="s">
        <v>137</v>
      </c>
      <c r="P42" s="228"/>
    </row>
    <row r="43" spans="1:16" s="229" customFormat="1" ht="20.25" customHeight="1">
      <c r="A43" s="1058"/>
      <c r="B43" s="1059"/>
      <c r="C43" s="1060"/>
      <c r="D43" s="241"/>
      <c r="E43" s="242" t="s">
        <v>135</v>
      </c>
      <c r="F43" s="243"/>
      <c r="G43" s="244">
        <f>D43*F43</f>
        <v>0</v>
      </c>
      <c r="H43" s="235"/>
      <c r="I43" s="1058"/>
      <c r="J43" s="1059"/>
      <c r="K43" s="1060"/>
      <c r="L43" s="241"/>
      <c r="M43" s="242" t="s">
        <v>135</v>
      </c>
      <c r="N43" s="243"/>
      <c r="O43" s="244">
        <f>L43*N43</f>
        <v>0</v>
      </c>
      <c r="P43" s="228"/>
    </row>
    <row r="44" spans="1:16" s="229" customFormat="1" ht="20.25" customHeight="1">
      <c r="A44" s="1061"/>
      <c r="B44" s="1062"/>
      <c r="C44" s="1063"/>
      <c r="D44" s="245"/>
      <c r="E44" s="246" t="s">
        <v>135</v>
      </c>
      <c r="F44" s="245"/>
      <c r="G44" s="247">
        <f t="shared" ref="G44:G52" si="2">D44*F44</f>
        <v>0</v>
      </c>
      <c r="H44" s="235"/>
      <c r="I44" s="1061"/>
      <c r="J44" s="1062"/>
      <c r="K44" s="1063"/>
      <c r="L44" s="245"/>
      <c r="M44" s="246" t="s">
        <v>135</v>
      </c>
      <c r="N44" s="245"/>
      <c r="O44" s="247">
        <f t="shared" ref="O44:O52" si="3">L44*N44</f>
        <v>0</v>
      </c>
      <c r="P44" s="228"/>
    </row>
    <row r="45" spans="1:16" s="229" customFormat="1" ht="20.25" customHeight="1">
      <c r="A45" s="1061"/>
      <c r="B45" s="1062"/>
      <c r="C45" s="1063"/>
      <c r="D45" s="245"/>
      <c r="E45" s="246" t="s">
        <v>135</v>
      </c>
      <c r="F45" s="245"/>
      <c r="G45" s="247">
        <f t="shared" si="2"/>
        <v>0</v>
      </c>
      <c r="H45" s="235"/>
      <c r="I45" s="1061"/>
      <c r="J45" s="1062"/>
      <c r="K45" s="1063"/>
      <c r="L45" s="245"/>
      <c r="M45" s="246" t="s">
        <v>135</v>
      </c>
      <c r="N45" s="245"/>
      <c r="O45" s="247">
        <f t="shared" si="3"/>
        <v>0</v>
      </c>
      <c r="P45" s="228"/>
    </row>
    <row r="46" spans="1:16" s="229" customFormat="1" ht="20.25" customHeight="1">
      <c r="A46" s="1061"/>
      <c r="B46" s="1062"/>
      <c r="C46" s="1063"/>
      <c r="D46" s="245"/>
      <c r="E46" s="246" t="s">
        <v>135</v>
      </c>
      <c r="F46" s="245"/>
      <c r="G46" s="247">
        <f t="shared" si="2"/>
        <v>0</v>
      </c>
      <c r="H46" s="235"/>
      <c r="I46" s="1061"/>
      <c r="J46" s="1062"/>
      <c r="K46" s="1063"/>
      <c r="L46" s="245"/>
      <c r="M46" s="246" t="s">
        <v>135</v>
      </c>
      <c r="N46" s="245"/>
      <c r="O46" s="247">
        <f t="shared" si="3"/>
        <v>0</v>
      </c>
      <c r="P46" s="228"/>
    </row>
    <row r="47" spans="1:16" s="229" customFormat="1" ht="20.25" customHeight="1">
      <c r="A47" s="1061"/>
      <c r="B47" s="1062"/>
      <c r="C47" s="1063"/>
      <c r="D47" s="245"/>
      <c r="E47" s="246" t="s">
        <v>135</v>
      </c>
      <c r="F47" s="245"/>
      <c r="G47" s="247">
        <f t="shared" si="2"/>
        <v>0</v>
      </c>
      <c r="H47" s="235"/>
      <c r="I47" s="1061"/>
      <c r="J47" s="1062"/>
      <c r="K47" s="1063"/>
      <c r="L47" s="245"/>
      <c r="M47" s="246" t="s">
        <v>135</v>
      </c>
      <c r="N47" s="245"/>
      <c r="O47" s="247">
        <f t="shared" si="3"/>
        <v>0</v>
      </c>
      <c r="P47" s="228"/>
    </row>
    <row r="48" spans="1:16" s="229" customFormat="1" ht="20.25" customHeight="1">
      <c r="A48" s="1061"/>
      <c r="B48" s="1062"/>
      <c r="C48" s="1063"/>
      <c r="D48" s="245"/>
      <c r="E48" s="246" t="s">
        <v>135</v>
      </c>
      <c r="F48" s="245"/>
      <c r="G48" s="247">
        <f t="shared" si="2"/>
        <v>0</v>
      </c>
      <c r="H48" s="235"/>
      <c r="I48" s="1061"/>
      <c r="J48" s="1062"/>
      <c r="K48" s="1063"/>
      <c r="L48" s="245"/>
      <c r="M48" s="246" t="s">
        <v>135</v>
      </c>
      <c r="N48" s="245"/>
      <c r="O48" s="247">
        <f t="shared" si="3"/>
        <v>0</v>
      </c>
      <c r="P48" s="228"/>
    </row>
    <row r="49" spans="1:16" s="229" customFormat="1" ht="20.25" customHeight="1">
      <c r="A49" s="1061"/>
      <c r="B49" s="1062"/>
      <c r="C49" s="1063"/>
      <c r="D49" s="245"/>
      <c r="E49" s="246" t="s">
        <v>135</v>
      </c>
      <c r="F49" s="245"/>
      <c r="G49" s="247">
        <f t="shared" si="2"/>
        <v>0</v>
      </c>
      <c r="H49" s="235"/>
      <c r="I49" s="1061"/>
      <c r="J49" s="1062"/>
      <c r="K49" s="1063"/>
      <c r="L49" s="245"/>
      <c r="M49" s="246" t="s">
        <v>135</v>
      </c>
      <c r="N49" s="245"/>
      <c r="O49" s="247">
        <f t="shared" si="3"/>
        <v>0</v>
      </c>
      <c r="P49" s="228"/>
    </row>
    <row r="50" spans="1:16" s="229" customFormat="1" ht="20.25" customHeight="1">
      <c r="A50" s="1061"/>
      <c r="B50" s="1062"/>
      <c r="C50" s="1063"/>
      <c r="D50" s="245"/>
      <c r="E50" s="246" t="s">
        <v>135</v>
      </c>
      <c r="F50" s="245"/>
      <c r="G50" s="247">
        <f t="shared" si="2"/>
        <v>0</v>
      </c>
      <c r="H50" s="235"/>
      <c r="I50" s="1061"/>
      <c r="J50" s="1062"/>
      <c r="K50" s="1063"/>
      <c r="L50" s="245"/>
      <c r="M50" s="246" t="s">
        <v>135</v>
      </c>
      <c r="N50" s="245"/>
      <c r="O50" s="247">
        <f t="shared" si="3"/>
        <v>0</v>
      </c>
      <c r="P50" s="228"/>
    </row>
    <row r="51" spans="1:16" s="229" customFormat="1" ht="20.25" customHeight="1">
      <c r="A51" s="1061"/>
      <c r="B51" s="1062"/>
      <c r="C51" s="1063"/>
      <c r="D51" s="245"/>
      <c r="E51" s="246" t="s">
        <v>135</v>
      </c>
      <c r="F51" s="245"/>
      <c r="G51" s="247">
        <f t="shared" si="2"/>
        <v>0</v>
      </c>
      <c r="H51" s="235"/>
      <c r="I51" s="1061"/>
      <c r="J51" s="1062"/>
      <c r="K51" s="1063"/>
      <c r="L51" s="245"/>
      <c r="M51" s="246" t="s">
        <v>135</v>
      </c>
      <c r="N51" s="245"/>
      <c r="O51" s="247">
        <f t="shared" si="3"/>
        <v>0</v>
      </c>
      <c r="P51" s="228"/>
    </row>
    <row r="52" spans="1:16" s="229" customFormat="1" ht="20.25" customHeight="1">
      <c r="A52" s="1082"/>
      <c r="B52" s="1083"/>
      <c r="C52" s="1084"/>
      <c r="D52" s="440"/>
      <c r="E52" s="248" t="s">
        <v>135</v>
      </c>
      <c r="F52" s="249"/>
      <c r="G52" s="250">
        <f t="shared" si="2"/>
        <v>0</v>
      </c>
      <c r="H52" s="235"/>
      <c r="I52" s="1082"/>
      <c r="J52" s="1083"/>
      <c r="K52" s="1084"/>
      <c r="L52" s="440"/>
      <c r="M52" s="248" t="s">
        <v>135</v>
      </c>
      <c r="N52" s="249"/>
      <c r="O52" s="250">
        <f t="shared" si="3"/>
        <v>0</v>
      </c>
      <c r="P52" s="228"/>
    </row>
    <row r="53" spans="1:16" s="229" customFormat="1" ht="20.25" customHeight="1">
      <c r="A53" s="1043" t="s">
        <v>354</v>
      </c>
      <c r="B53" s="1044"/>
      <c r="C53" s="1045"/>
      <c r="D53" s="466" t="s">
        <v>350</v>
      </c>
      <c r="E53" s="1049" t="s">
        <v>351</v>
      </c>
      <c r="F53" s="1050"/>
      <c r="G53" s="441" t="s">
        <v>353</v>
      </c>
      <c r="H53" s="235"/>
      <c r="I53" s="1043" t="s">
        <v>354</v>
      </c>
      <c r="J53" s="1044"/>
      <c r="K53" s="1045"/>
      <c r="L53" s="466" t="s">
        <v>350</v>
      </c>
      <c r="M53" s="1049" t="s">
        <v>351</v>
      </c>
      <c r="N53" s="1050"/>
      <c r="O53" s="441" t="s">
        <v>353</v>
      </c>
      <c r="P53" s="228"/>
    </row>
    <row r="54" spans="1:16" s="229" customFormat="1" ht="20.25" customHeight="1">
      <c r="A54" s="1046"/>
      <c r="B54" s="1047"/>
      <c r="C54" s="1048"/>
      <c r="D54" s="454"/>
      <c r="E54" s="1080"/>
      <c r="F54" s="1081"/>
      <c r="G54" s="455"/>
      <c r="H54" s="235"/>
      <c r="I54" s="1046"/>
      <c r="J54" s="1047"/>
      <c r="K54" s="1048"/>
      <c r="L54" s="454"/>
      <c r="M54" s="1080"/>
      <c r="N54" s="1081"/>
      <c r="O54" s="455"/>
      <c r="P54" s="228"/>
    </row>
    <row r="55" spans="1:16" s="229" customFormat="1" ht="20.25" customHeight="1">
      <c r="A55" s="1051" t="s">
        <v>138</v>
      </c>
      <c r="B55" s="1052"/>
      <c r="C55" s="1053"/>
      <c r="D55" s="442"/>
      <c r="E55" s="443" t="s">
        <v>135</v>
      </c>
      <c r="F55" s="1158"/>
      <c r="G55" s="1159"/>
      <c r="H55" s="235"/>
      <c r="I55" s="1051" t="s">
        <v>138</v>
      </c>
      <c r="J55" s="1052"/>
      <c r="K55" s="1053"/>
      <c r="L55" s="442"/>
      <c r="M55" s="443" t="s">
        <v>135</v>
      </c>
      <c r="N55" s="1158"/>
      <c r="O55" s="1159"/>
      <c r="P55" s="228"/>
    </row>
    <row r="56" spans="1:16" s="229" customFormat="1" ht="20.25" customHeight="1">
      <c r="A56" s="1039" t="s">
        <v>139</v>
      </c>
      <c r="B56" s="1040"/>
      <c r="C56" s="1040"/>
      <c r="D56" s="1040"/>
      <c r="E56" s="1040"/>
      <c r="F56" s="1042"/>
      <c r="G56" s="251">
        <f>SUM(G43:G52)</f>
        <v>0</v>
      </c>
      <c r="H56" s="235"/>
      <c r="I56" s="1039" t="s">
        <v>139</v>
      </c>
      <c r="J56" s="1040"/>
      <c r="K56" s="1040"/>
      <c r="L56" s="1040"/>
      <c r="M56" s="1040"/>
      <c r="N56" s="1042"/>
      <c r="O56" s="251">
        <f>SUM(O43:O52)</f>
        <v>0</v>
      </c>
      <c r="P56" s="228"/>
    </row>
    <row r="57" spans="1:16" s="229" customFormat="1" ht="20.25" customHeight="1">
      <c r="A57" s="1142" t="s">
        <v>140</v>
      </c>
      <c r="B57" s="1143"/>
      <c r="C57" s="1143"/>
      <c r="D57" s="1143"/>
      <c r="E57" s="1143"/>
      <c r="F57" s="1144"/>
      <c r="G57" s="252"/>
      <c r="H57" s="235"/>
      <c r="I57" s="1142" t="s">
        <v>140</v>
      </c>
      <c r="J57" s="1143"/>
      <c r="K57" s="1143"/>
      <c r="L57" s="1143"/>
      <c r="M57" s="1143"/>
      <c r="N57" s="1144"/>
      <c r="O57" s="252"/>
      <c r="P57" s="228"/>
    </row>
    <row r="58" spans="1:16" s="229" customFormat="1" ht="20.25" customHeight="1">
      <c r="A58" s="1039" t="s">
        <v>141</v>
      </c>
      <c r="B58" s="1040"/>
      <c r="C58" s="1040"/>
      <c r="D58" s="1040"/>
      <c r="E58" s="1040"/>
      <c r="F58" s="1042"/>
      <c r="G58" s="251">
        <f>G56+G57</f>
        <v>0</v>
      </c>
      <c r="H58" s="235"/>
      <c r="I58" s="1039" t="s">
        <v>141</v>
      </c>
      <c r="J58" s="1040"/>
      <c r="K58" s="1040"/>
      <c r="L58" s="1040"/>
      <c r="M58" s="1040"/>
      <c r="N58" s="1042"/>
      <c r="O58" s="251">
        <f>O56+O57</f>
        <v>0</v>
      </c>
      <c r="P58" s="228"/>
    </row>
    <row r="59" spans="1:16" s="229" customFormat="1" ht="20.25" customHeight="1">
      <c r="A59" s="228"/>
      <c r="B59" s="228"/>
      <c r="C59" s="228"/>
      <c r="D59" s="228"/>
      <c r="E59" s="228"/>
      <c r="F59" s="228"/>
      <c r="G59" s="228">
        <v>5</v>
      </c>
      <c r="H59" s="228"/>
      <c r="I59" s="228"/>
      <c r="J59" s="228"/>
      <c r="K59" s="228"/>
      <c r="L59" s="228"/>
      <c r="M59" s="228"/>
      <c r="N59" s="228"/>
      <c r="O59" s="228">
        <v>6</v>
      </c>
      <c r="P59" s="228"/>
    </row>
    <row r="60" spans="1:16" s="229" customFormat="1" ht="20.25" customHeight="1">
      <c r="A60" s="1073" t="s">
        <v>348</v>
      </c>
      <c r="B60" s="1074"/>
      <c r="C60" s="1103" t="str">
        <f>IF(個表!$F35="","",TEXT(個表!$F35,"yyyy/mm/dd")&amp;個表!$H35&amp;TEXT(個表!$I35,"yyyy/mm/dd"))</f>
        <v/>
      </c>
      <c r="D60" s="1104"/>
      <c r="E60" s="1104"/>
      <c r="F60" s="1104"/>
      <c r="G60" s="1105"/>
      <c r="H60" s="235"/>
      <c r="I60" s="1073" t="s">
        <v>348</v>
      </c>
      <c r="J60" s="1074"/>
      <c r="K60" s="1103" t="str">
        <f>IF(個表!$F36="","",TEXT(個表!$F36,"yyyy/mm/dd")&amp;個表!$H36&amp;TEXT(個表!$I36,"yyyy/mm/dd"))</f>
        <v/>
      </c>
      <c r="L60" s="1104"/>
      <c r="M60" s="1104"/>
      <c r="N60" s="1104"/>
      <c r="O60" s="1105"/>
      <c r="P60" s="228"/>
    </row>
    <row r="61" spans="1:16" s="229" customFormat="1" ht="20.25" customHeight="1">
      <c r="A61" s="1119" t="s">
        <v>128</v>
      </c>
      <c r="B61" s="1120"/>
      <c r="C61" s="1121" t="str">
        <f>IF(個表!$N35="","",個表!$N35)</f>
        <v/>
      </c>
      <c r="D61" s="1122"/>
      <c r="E61" s="1122"/>
      <c r="F61" s="1122"/>
      <c r="G61" s="1123"/>
      <c r="H61" s="235"/>
      <c r="I61" s="1119" t="s">
        <v>128</v>
      </c>
      <c r="J61" s="1120"/>
      <c r="K61" s="1121" t="str">
        <f>IF(個表!$N36="","",個表!$N36)</f>
        <v/>
      </c>
      <c r="L61" s="1122"/>
      <c r="M61" s="1122"/>
      <c r="N61" s="1122"/>
      <c r="O61" s="1123"/>
      <c r="P61" s="228"/>
    </row>
    <row r="62" spans="1:16" s="229" customFormat="1" ht="20.25" customHeight="1">
      <c r="A62" s="1069" t="s">
        <v>129</v>
      </c>
      <c r="B62" s="1070"/>
      <c r="C62" s="1071"/>
      <c r="D62" s="1072"/>
      <c r="E62" s="1054" t="s">
        <v>345</v>
      </c>
      <c r="F62" s="1055"/>
      <c r="G62" s="452"/>
      <c r="H62" s="235"/>
      <c r="I62" s="1069" t="s">
        <v>129</v>
      </c>
      <c r="J62" s="1070"/>
      <c r="K62" s="1071"/>
      <c r="L62" s="1072"/>
      <c r="M62" s="1054" t="s">
        <v>345</v>
      </c>
      <c r="N62" s="1068"/>
      <c r="O62" s="451"/>
      <c r="P62" s="228"/>
    </row>
    <row r="63" spans="1:16" s="229" customFormat="1" ht="20.25" customHeight="1">
      <c r="A63" s="1073" t="s">
        <v>130</v>
      </c>
      <c r="B63" s="1074"/>
      <c r="C63" s="1075">
        <f>C62-G62</f>
        <v>0</v>
      </c>
      <c r="D63" s="1076"/>
      <c r="E63" s="1056" t="s">
        <v>346</v>
      </c>
      <c r="F63" s="1057"/>
      <c r="G63" s="462">
        <f>個表!$M35</f>
        <v>0</v>
      </c>
      <c r="H63" s="228"/>
      <c r="I63" s="1073" t="s">
        <v>130</v>
      </c>
      <c r="J63" s="1074"/>
      <c r="K63" s="1075">
        <f>K62-O62</f>
        <v>0</v>
      </c>
      <c r="L63" s="1076"/>
      <c r="M63" s="1056" t="s">
        <v>346</v>
      </c>
      <c r="N63" s="1057"/>
      <c r="O63" s="462">
        <f>個表!$M36</f>
        <v>0</v>
      </c>
      <c r="P63" s="228"/>
    </row>
    <row r="64" spans="1:16" s="229" customFormat="1" ht="20.25" customHeight="1">
      <c r="A64" s="1031" t="s">
        <v>347</v>
      </c>
      <c r="B64" s="1032"/>
      <c r="C64" s="1032"/>
      <c r="D64" s="1033"/>
      <c r="E64" s="1034" t="str">
        <f>IF(C63*G63=0,"",C63*G63)</f>
        <v/>
      </c>
      <c r="F64" s="1035"/>
      <c r="G64" s="1036"/>
      <c r="H64" s="235"/>
      <c r="I64" s="1031" t="s">
        <v>347</v>
      </c>
      <c r="J64" s="1032"/>
      <c r="K64" s="1032"/>
      <c r="L64" s="1033"/>
      <c r="M64" s="1034" t="str">
        <f>IF(K63*O63=0,"",K63*O63)</f>
        <v/>
      </c>
      <c r="N64" s="1035"/>
      <c r="O64" s="1036"/>
      <c r="P64" s="228"/>
    </row>
    <row r="65" spans="1:16" s="229" customFormat="1" ht="20.25" customHeight="1">
      <c r="A65" s="1039" t="s">
        <v>131</v>
      </c>
      <c r="B65" s="1042"/>
      <c r="C65" s="1066">
        <f>IF(G63="","",SUM(F69:F78))</f>
        <v>0</v>
      </c>
      <c r="D65" s="1067"/>
      <c r="E65" s="1037" t="s">
        <v>132</v>
      </c>
      <c r="F65" s="1038"/>
      <c r="G65" s="238" t="str">
        <f>IF(E64="","",C65/E64)</f>
        <v/>
      </c>
      <c r="H65" s="235"/>
      <c r="I65" s="1039" t="s">
        <v>131</v>
      </c>
      <c r="J65" s="1042"/>
      <c r="K65" s="1066">
        <f>IF(O63="","",SUM(N69:N78))</f>
        <v>0</v>
      </c>
      <c r="L65" s="1067"/>
      <c r="M65" s="1037" t="s">
        <v>132</v>
      </c>
      <c r="N65" s="1038"/>
      <c r="O65" s="238" t="str">
        <f>IF(M64="","",K65/M64)</f>
        <v/>
      </c>
      <c r="P65" s="228"/>
    </row>
    <row r="66" spans="1:16" s="229" customFormat="1" ht="20.25" customHeight="1">
      <c r="A66" s="1039" t="s">
        <v>361</v>
      </c>
      <c r="B66" s="1042"/>
      <c r="C66" s="1066">
        <f>IF(G63="","",SUM(F69:F81))</f>
        <v>0</v>
      </c>
      <c r="D66" s="1067"/>
      <c r="E66" s="1064" t="s">
        <v>362</v>
      </c>
      <c r="F66" s="1065"/>
      <c r="G66" s="239" t="str">
        <f>IF(E64="","",C66/E64)</f>
        <v/>
      </c>
      <c r="H66" s="235"/>
      <c r="I66" s="1039" t="s">
        <v>361</v>
      </c>
      <c r="J66" s="1042"/>
      <c r="K66" s="1066">
        <f>IF(O63="","",SUM(N69:N81))</f>
        <v>0</v>
      </c>
      <c r="L66" s="1067"/>
      <c r="M66" s="1064" t="s">
        <v>362</v>
      </c>
      <c r="N66" s="1065"/>
      <c r="O66" s="239" t="str">
        <f>IF(M64="","",K66/M64)</f>
        <v/>
      </c>
      <c r="P66" s="228"/>
    </row>
    <row r="67" spans="1:16" s="229" customFormat="1" ht="20.25" customHeight="1">
      <c r="A67" s="1039" t="s">
        <v>133</v>
      </c>
      <c r="B67" s="1040"/>
      <c r="C67" s="1040"/>
      <c r="D67" s="1040"/>
      <c r="E67" s="1040"/>
      <c r="F67" s="1040"/>
      <c r="G67" s="1041"/>
      <c r="H67" s="235"/>
      <c r="I67" s="1039" t="s">
        <v>133</v>
      </c>
      <c r="J67" s="1040"/>
      <c r="K67" s="1040"/>
      <c r="L67" s="1040"/>
      <c r="M67" s="1040"/>
      <c r="N67" s="1040"/>
      <c r="O67" s="1041"/>
      <c r="P67" s="228"/>
    </row>
    <row r="68" spans="1:16" s="229" customFormat="1" ht="20.25" customHeight="1">
      <c r="A68" s="1039" t="s">
        <v>134</v>
      </c>
      <c r="B68" s="1040"/>
      <c r="C68" s="1042"/>
      <c r="D68" s="223" t="s">
        <v>106</v>
      </c>
      <c r="E68" s="237" t="s">
        <v>135</v>
      </c>
      <c r="F68" s="237" t="s">
        <v>136</v>
      </c>
      <c r="G68" s="240" t="s">
        <v>137</v>
      </c>
      <c r="H68" s="235"/>
      <c r="I68" s="1039" t="s">
        <v>134</v>
      </c>
      <c r="J68" s="1040"/>
      <c r="K68" s="1042"/>
      <c r="L68" s="223" t="s">
        <v>106</v>
      </c>
      <c r="M68" s="237" t="s">
        <v>135</v>
      </c>
      <c r="N68" s="237" t="s">
        <v>136</v>
      </c>
      <c r="O68" s="240" t="s">
        <v>137</v>
      </c>
      <c r="P68" s="228"/>
    </row>
    <row r="69" spans="1:16" s="229" customFormat="1" ht="20.25" customHeight="1">
      <c r="A69" s="1058"/>
      <c r="B69" s="1059"/>
      <c r="C69" s="1060"/>
      <c r="D69" s="241"/>
      <c r="E69" s="242" t="s">
        <v>135</v>
      </c>
      <c r="F69" s="243"/>
      <c r="G69" s="244">
        <f>D69*F69</f>
        <v>0</v>
      </c>
      <c r="H69" s="235"/>
      <c r="I69" s="1058"/>
      <c r="J69" s="1059"/>
      <c r="K69" s="1060"/>
      <c r="L69" s="241"/>
      <c r="M69" s="242" t="s">
        <v>135</v>
      </c>
      <c r="N69" s="243"/>
      <c r="O69" s="244">
        <f>L69*N69</f>
        <v>0</v>
      </c>
      <c r="P69" s="228"/>
    </row>
    <row r="70" spans="1:16" s="229" customFormat="1" ht="20.25" customHeight="1">
      <c r="A70" s="1061"/>
      <c r="B70" s="1062"/>
      <c r="C70" s="1063"/>
      <c r="D70" s="245"/>
      <c r="E70" s="246" t="s">
        <v>135</v>
      </c>
      <c r="F70" s="245"/>
      <c r="G70" s="247">
        <f t="shared" ref="G70:G78" si="4">D70*F70</f>
        <v>0</v>
      </c>
      <c r="H70" s="235"/>
      <c r="I70" s="1061"/>
      <c r="J70" s="1062"/>
      <c r="K70" s="1063"/>
      <c r="L70" s="245"/>
      <c r="M70" s="246" t="s">
        <v>135</v>
      </c>
      <c r="N70" s="245"/>
      <c r="O70" s="247">
        <f t="shared" ref="O70:O78" si="5">L70*N70</f>
        <v>0</v>
      </c>
      <c r="P70" s="228"/>
    </row>
    <row r="71" spans="1:16" s="229" customFormat="1" ht="20.25" customHeight="1">
      <c r="A71" s="1061"/>
      <c r="B71" s="1062"/>
      <c r="C71" s="1063"/>
      <c r="D71" s="245"/>
      <c r="E71" s="246" t="s">
        <v>135</v>
      </c>
      <c r="F71" s="245"/>
      <c r="G71" s="247">
        <f t="shared" si="4"/>
        <v>0</v>
      </c>
      <c r="H71" s="235"/>
      <c r="I71" s="1061"/>
      <c r="J71" s="1062"/>
      <c r="K71" s="1063"/>
      <c r="L71" s="245"/>
      <c r="M71" s="246" t="s">
        <v>135</v>
      </c>
      <c r="N71" s="245"/>
      <c r="O71" s="247">
        <f t="shared" si="5"/>
        <v>0</v>
      </c>
      <c r="P71" s="228"/>
    </row>
    <row r="72" spans="1:16" s="229" customFormat="1" ht="20.25" customHeight="1">
      <c r="A72" s="1061"/>
      <c r="B72" s="1062"/>
      <c r="C72" s="1063"/>
      <c r="D72" s="245"/>
      <c r="E72" s="246" t="s">
        <v>135</v>
      </c>
      <c r="F72" s="245"/>
      <c r="G72" s="247">
        <f t="shared" si="4"/>
        <v>0</v>
      </c>
      <c r="H72" s="235"/>
      <c r="I72" s="1061"/>
      <c r="J72" s="1062"/>
      <c r="K72" s="1063"/>
      <c r="L72" s="245"/>
      <c r="M72" s="246" t="s">
        <v>135</v>
      </c>
      <c r="N72" s="245"/>
      <c r="O72" s="247">
        <f t="shared" si="5"/>
        <v>0</v>
      </c>
      <c r="P72" s="228"/>
    </row>
    <row r="73" spans="1:16" s="229" customFormat="1" ht="20.25" customHeight="1">
      <c r="A73" s="1061"/>
      <c r="B73" s="1062"/>
      <c r="C73" s="1063"/>
      <c r="D73" s="245"/>
      <c r="E73" s="246" t="s">
        <v>135</v>
      </c>
      <c r="F73" s="245"/>
      <c r="G73" s="247">
        <f t="shared" si="4"/>
        <v>0</v>
      </c>
      <c r="H73" s="235"/>
      <c r="I73" s="1061"/>
      <c r="J73" s="1062"/>
      <c r="K73" s="1063"/>
      <c r="L73" s="245"/>
      <c r="M73" s="246" t="s">
        <v>135</v>
      </c>
      <c r="N73" s="245"/>
      <c r="O73" s="247">
        <f t="shared" si="5"/>
        <v>0</v>
      </c>
      <c r="P73" s="228"/>
    </row>
    <row r="74" spans="1:16" s="229" customFormat="1" ht="20.25" customHeight="1">
      <c r="A74" s="1061"/>
      <c r="B74" s="1062"/>
      <c r="C74" s="1063"/>
      <c r="D74" s="245"/>
      <c r="E74" s="246" t="s">
        <v>135</v>
      </c>
      <c r="F74" s="245"/>
      <c r="G74" s="247">
        <f t="shared" si="4"/>
        <v>0</v>
      </c>
      <c r="H74" s="235"/>
      <c r="I74" s="1061"/>
      <c r="J74" s="1062"/>
      <c r="K74" s="1063"/>
      <c r="L74" s="245"/>
      <c r="M74" s="246" t="s">
        <v>135</v>
      </c>
      <c r="N74" s="245"/>
      <c r="O74" s="247">
        <f t="shared" si="5"/>
        <v>0</v>
      </c>
      <c r="P74" s="228"/>
    </row>
    <row r="75" spans="1:16" s="229" customFormat="1" ht="20.25" customHeight="1">
      <c r="A75" s="1061"/>
      <c r="B75" s="1062"/>
      <c r="C75" s="1063"/>
      <c r="D75" s="245"/>
      <c r="E75" s="246" t="s">
        <v>135</v>
      </c>
      <c r="F75" s="245"/>
      <c r="G75" s="247">
        <f t="shared" si="4"/>
        <v>0</v>
      </c>
      <c r="H75" s="235"/>
      <c r="I75" s="1061"/>
      <c r="J75" s="1062"/>
      <c r="K75" s="1063"/>
      <c r="L75" s="245"/>
      <c r="M75" s="246" t="s">
        <v>135</v>
      </c>
      <c r="N75" s="245"/>
      <c r="O75" s="247">
        <f t="shared" si="5"/>
        <v>0</v>
      </c>
      <c r="P75" s="228"/>
    </row>
    <row r="76" spans="1:16" s="229" customFormat="1" ht="20.25" customHeight="1">
      <c r="A76" s="1061"/>
      <c r="B76" s="1062"/>
      <c r="C76" s="1063"/>
      <c r="D76" s="245"/>
      <c r="E76" s="246" t="s">
        <v>135</v>
      </c>
      <c r="F76" s="245"/>
      <c r="G76" s="247">
        <f t="shared" si="4"/>
        <v>0</v>
      </c>
      <c r="H76" s="235"/>
      <c r="I76" s="1061"/>
      <c r="J76" s="1062"/>
      <c r="K76" s="1063"/>
      <c r="L76" s="245"/>
      <c r="M76" s="246" t="s">
        <v>135</v>
      </c>
      <c r="N76" s="245"/>
      <c r="O76" s="247">
        <f t="shared" si="5"/>
        <v>0</v>
      </c>
      <c r="P76" s="228"/>
    </row>
    <row r="77" spans="1:16" s="229" customFormat="1" ht="20.25" customHeight="1">
      <c r="A77" s="1061"/>
      <c r="B77" s="1062"/>
      <c r="C77" s="1063"/>
      <c r="D77" s="245"/>
      <c r="E77" s="246" t="s">
        <v>135</v>
      </c>
      <c r="F77" s="245"/>
      <c r="G77" s="247">
        <f t="shared" si="4"/>
        <v>0</v>
      </c>
      <c r="H77" s="235"/>
      <c r="I77" s="1061"/>
      <c r="J77" s="1062"/>
      <c r="K77" s="1063"/>
      <c r="L77" s="245"/>
      <c r="M77" s="246" t="s">
        <v>135</v>
      </c>
      <c r="N77" s="245"/>
      <c r="O77" s="247">
        <f t="shared" si="5"/>
        <v>0</v>
      </c>
      <c r="P77" s="228"/>
    </row>
    <row r="78" spans="1:16" s="229" customFormat="1" ht="20.25" customHeight="1">
      <c r="A78" s="1082"/>
      <c r="B78" s="1083"/>
      <c r="C78" s="1084"/>
      <c r="D78" s="440"/>
      <c r="E78" s="248" t="s">
        <v>135</v>
      </c>
      <c r="F78" s="249"/>
      <c r="G78" s="250">
        <f t="shared" si="4"/>
        <v>0</v>
      </c>
      <c r="H78" s="235"/>
      <c r="I78" s="1082"/>
      <c r="J78" s="1083"/>
      <c r="K78" s="1084"/>
      <c r="L78" s="440"/>
      <c r="M78" s="248" t="s">
        <v>135</v>
      </c>
      <c r="N78" s="249"/>
      <c r="O78" s="250">
        <f t="shared" si="5"/>
        <v>0</v>
      </c>
      <c r="P78" s="228"/>
    </row>
    <row r="79" spans="1:16" s="229" customFormat="1" ht="20.25" customHeight="1">
      <c r="A79" s="1043" t="s">
        <v>354</v>
      </c>
      <c r="B79" s="1044"/>
      <c r="C79" s="1045"/>
      <c r="D79" s="466" t="s">
        <v>350</v>
      </c>
      <c r="E79" s="1049" t="s">
        <v>351</v>
      </c>
      <c r="F79" s="1050"/>
      <c r="G79" s="441" t="s">
        <v>353</v>
      </c>
      <c r="H79" s="235"/>
      <c r="I79" s="1043" t="s">
        <v>354</v>
      </c>
      <c r="J79" s="1044"/>
      <c r="K79" s="1045"/>
      <c r="L79" s="466" t="s">
        <v>350</v>
      </c>
      <c r="M79" s="1049" t="s">
        <v>351</v>
      </c>
      <c r="N79" s="1050"/>
      <c r="O79" s="441" t="s">
        <v>353</v>
      </c>
      <c r="P79" s="228"/>
    </row>
    <row r="80" spans="1:16" s="229" customFormat="1" ht="20.25" customHeight="1">
      <c r="A80" s="1046"/>
      <c r="B80" s="1047"/>
      <c r="C80" s="1048"/>
      <c r="D80" s="454"/>
      <c r="E80" s="1080"/>
      <c r="F80" s="1081"/>
      <c r="G80" s="455"/>
      <c r="H80" s="235"/>
      <c r="I80" s="1046"/>
      <c r="J80" s="1047"/>
      <c r="K80" s="1048"/>
      <c r="L80" s="454"/>
      <c r="M80" s="1080"/>
      <c r="N80" s="1081"/>
      <c r="O80" s="455"/>
      <c r="P80" s="228"/>
    </row>
    <row r="81" spans="1:16" s="229" customFormat="1" ht="20.25" customHeight="1">
      <c r="A81" s="1051" t="s">
        <v>138</v>
      </c>
      <c r="B81" s="1052"/>
      <c r="C81" s="1053"/>
      <c r="D81" s="442"/>
      <c r="E81" s="443" t="s">
        <v>135</v>
      </c>
      <c r="F81" s="1158"/>
      <c r="G81" s="1159"/>
      <c r="H81" s="235"/>
      <c r="I81" s="1051" t="s">
        <v>138</v>
      </c>
      <c r="J81" s="1052"/>
      <c r="K81" s="1053"/>
      <c r="L81" s="442"/>
      <c r="M81" s="443" t="s">
        <v>135</v>
      </c>
      <c r="N81" s="1158"/>
      <c r="O81" s="1159"/>
      <c r="P81" s="228"/>
    </row>
    <row r="82" spans="1:16" s="229" customFormat="1" ht="20.25" customHeight="1">
      <c r="A82" s="1039" t="s">
        <v>139</v>
      </c>
      <c r="B82" s="1040"/>
      <c r="C82" s="1040"/>
      <c r="D82" s="1040"/>
      <c r="E82" s="1040"/>
      <c r="F82" s="1042"/>
      <c r="G82" s="251">
        <f>SUM(G69:G78)</f>
        <v>0</v>
      </c>
      <c r="H82" s="235"/>
      <c r="I82" s="1039" t="s">
        <v>139</v>
      </c>
      <c r="J82" s="1040"/>
      <c r="K82" s="1040"/>
      <c r="L82" s="1040"/>
      <c r="M82" s="1040"/>
      <c r="N82" s="1042"/>
      <c r="O82" s="251">
        <f>SUM(O69:O78)</f>
        <v>0</v>
      </c>
      <c r="P82" s="228"/>
    </row>
    <row r="83" spans="1:16" s="229" customFormat="1" ht="20.25" customHeight="1">
      <c r="A83" s="1142" t="s">
        <v>140</v>
      </c>
      <c r="B83" s="1143"/>
      <c r="C83" s="1143"/>
      <c r="D83" s="1143"/>
      <c r="E83" s="1143"/>
      <c r="F83" s="1144"/>
      <c r="G83" s="252"/>
      <c r="H83" s="235"/>
      <c r="I83" s="1142" t="s">
        <v>140</v>
      </c>
      <c r="J83" s="1143"/>
      <c r="K83" s="1143"/>
      <c r="L83" s="1143"/>
      <c r="M83" s="1143"/>
      <c r="N83" s="1144"/>
      <c r="O83" s="252"/>
      <c r="P83" s="228"/>
    </row>
    <row r="84" spans="1:16" s="229" customFormat="1" ht="20.25" customHeight="1">
      <c r="A84" s="1039" t="s">
        <v>141</v>
      </c>
      <c r="B84" s="1040"/>
      <c r="C84" s="1040"/>
      <c r="D84" s="1040"/>
      <c r="E84" s="1040"/>
      <c r="F84" s="1042"/>
      <c r="G84" s="251">
        <f>G82+G83</f>
        <v>0</v>
      </c>
      <c r="H84" s="235"/>
      <c r="I84" s="1039" t="s">
        <v>141</v>
      </c>
      <c r="J84" s="1040"/>
      <c r="K84" s="1040"/>
      <c r="L84" s="1040"/>
      <c r="M84" s="1040"/>
      <c r="N84" s="1042"/>
      <c r="O84" s="251">
        <f>O82+O83</f>
        <v>0</v>
      </c>
      <c r="P84" s="228"/>
    </row>
    <row r="85" spans="1:16" s="229" customFormat="1" ht="20.25" customHeight="1">
      <c r="A85" s="228"/>
      <c r="B85" s="228"/>
      <c r="C85" s="228"/>
      <c r="D85" s="228"/>
      <c r="E85" s="228"/>
      <c r="F85" s="228"/>
      <c r="G85" s="228">
        <v>7</v>
      </c>
      <c r="H85" s="228"/>
      <c r="I85" s="228"/>
      <c r="J85" s="228"/>
      <c r="K85" s="228"/>
      <c r="L85" s="228"/>
      <c r="M85" s="228"/>
      <c r="N85" s="228"/>
      <c r="O85" s="228">
        <v>8</v>
      </c>
      <c r="P85" s="228"/>
    </row>
    <row r="86" spans="1:16" s="229" customFormat="1" ht="20.25" customHeight="1">
      <c r="A86" s="1073" t="s">
        <v>348</v>
      </c>
      <c r="B86" s="1074"/>
      <c r="C86" s="1103" t="str">
        <f>IF(個表!$F37="","",TEXT(個表!$F37,"yyyy/mm/dd")&amp;個表!$H37&amp;TEXT(個表!$I37,"yyyy/mm/dd"))</f>
        <v/>
      </c>
      <c r="D86" s="1104"/>
      <c r="E86" s="1104"/>
      <c r="F86" s="1104"/>
      <c r="G86" s="1105"/>
      <c r="H86" s="235"/>
      <c r="I86" s="1073" t="s">
        <v>348</v>
      </c>
      <c r="J86" s="1074"/>
      <c r="K86" s="1103" t="str">
        <f>IF(個表!$F38="","",TEXT(個表!$F38,"yyyy/mm/dd")&amp;個表!$H38&amp;TEXT(個表!$I38,"yyyy/mm/dd"))</f>
        <v/>
      </c>
      <c r="L86" s="1104"/>
      <c r="M86" s="1104"/>
      <c r="N86" s="1104"/>
      <c r="O86" s="1105"/>
      <c r="P86" s="228"/>
    </row>
    <row r="87" spans="1:16" s="229" customFormat="1" ht="20.25" customHeight="1">
      <c r="A87" s="1119" t="s">
        <v>128</v>
      </c>
      <c r="B87" s="1120"/>
      <c r="C87" s="1121" t="str">
        <f>IF(個表!$N37="","",個表!$N37)</f>
        <v/>
      </c>
      <c r="D87" s="1122"/>
      <c r="E87" s="1122"/>
      <c r="F87" s="1122"/>
      <c r="G87" s="1123"/>
      <c r="H87" s="235"/>
      <c r="I87" s="1119" t="s">
        <v>128</v>
      </c>
      <c r="J87" s="1120"/>
      <c r="K87" s="1121" t="str">
        <f>IF(個表!$N38="","",個表!$N38)</f>
        <v/>
      </c>
      <c r="L87" s="1122"/>
      <c r="M87" s="1122"/>
      <c r="N87" s="1122"/>
      <c r="O87" s="1123"/>
      <c r="P87" s="228"/>
    </row>
    <row r="88" spans="1:16" s="229" customFormat="1" ht="20.25" customHeight="1">
      <c r="A88" s="1069" t="s">
        <v>129</v>
      </c>
      <c r="B88" s="1070"/>
      <c r="C88" s="1071"/>
      <c r="D88" s="1072"/>
      <c r="E88" s="1054" t="s">
        <v>345</v>
      </c>
      <c r="F88" s="1068"/>
      <c r="G88" s="451"/>
      <c r="H88" s="235"/>
      <c r="I88" s="1069" t="s">
        <v>129</v>
      </c>
      <c r="J88" s="1070"/>
      <c r="K88" s="1071"/>
      <c r="L88" s="1072"/>
      <c r="M88" s="1054" t="s">
        <v>345</v>
      </c>
      <c r="N88" s="1055"/>
      <c r="O88" s="452"/>
      <c r="P88" s="228"/>
    </row>
    <row r="89" spans="1:16" s="229" customFormat="1" ht="20.25" customHeight="1">
      <c r="A89" s="1073" t="s">
        <v>130</v>
      </c>
      <c r="B89" s="1074"/>
      <c r="C89" s="1075">
        <f>C88-G88</f>
        <v>0</v>
      </c>
      <c r="D89" s="1076"/>
      <c r="E89" s="1056" t="s">
        <v>346</v>
      </c>
      <c r="F89" s="1057"/>
      <c r="G89" s="462">
        <f>個表!$M37</f>
        <v>0</v>
      </c>
      <c r="H89" s="228"/>
      <c r="I89" s="1073" t="s">
        <v>130</v>
      </c>
      <c r="J89" s="1074"/>
      <c r="K89" s="1075">
        <f>K88-O88</f>
        <v>0</v>
      </c>
      <c r="L89" s="1076"/>
      <c r="M89" s="1056" t="s">
        <v>346</v>
      </c>
      <c r="N89" s="1057"/>
      <c r="O89" s="462">
        <f>個表!$M38</f>
        <v>0</v>
      </c>
      <c r="P89" s="228"/>
    </row>
    <row r="90" spans="1:16" s="229" customFormat="1" ht="20.25" customHeight="1">
      <c r="A90" s="1031" t="s">
        <v>347</v>
      </c>
      <c r="B90" s="1032"/>
      <c r="C90" s="1032"/>
      <c r="D90" s="1033"/>
      <c r="E90" s="1034" t="str">
        <f>IF(C89*G89=0,"",C89*G89)</f>
        <v/>
      </c>
      <c r="F90" s="1035"/>
      <c r="G90" s="1036"/>
      <c r="H90" s="235"/>
      <c r="I90" s="1031" t="s">
        <v>347</v>
      </c>
      <c r="J90" s="1032"/>
      <c r="K90" s="1032"/>
      <c r="L90" s="1033"/>
      <c r="M90" s="1034" t="str">
        <f>IF(K89*O89=0,"",K89*O89)</f>
        <v/>
      </c>
      <c r="N90" s="1035"/>
      <c r="O90" s="1036"/>
      <c r="P90" s="228"/>
    </row>
    <row r="91" spans="1:16" s="229" customFormat="1" ht="20.25" customHeight="1">
      <c r="A91" s="1039" t="s">
        <v>131</v>
      </c>
      <c r="B91" s="1042"/>
      <c r="C91" s="1066">
        <f>IF(G89="","",SUM(F95:F104))</f>
        <v>0</v>
      </c>
      <c r="D91" s="1067"/>
      <c r="E91" s="1037" t="s">
        <v>132</v>
      </c>
      <c r="F91" s="1038"/>
      <c r="G91" s="238" t="str">
        <f>IF(E90="","",C91/E90)</f>
        <v/>
      </c>
      <c r="H91" s="235"/>
      <c r="I91" s="1039" t="s">
        <v>131</v>
      </c>
      <c r="J91" s="1042"/>
      <c r="K91" s="1066">
        <f>IF(O89="","",SUM(N95:N104))</f>
        <v>0</v>
      </c>
      <c r="L91" s="1067"/>
      <c r="M91" s="1037" t="s">
        <v>132</v>
      </c>
      <c r="N91" s="1038"/>
      <c r="O91" s="238" t="str">
        <f>IF(M90="","",K91/M90)</f>
        <v/>
      </c>
      <c r="P91" s="228"/>
    </row>
    <row r="92" spans="1:16" s="229" customFormat="1" ht="20.25" customHeight="1">
      <c r="A92" s="1039" t="s">
        <v>361</v>
      </c>
      <c r="B92" s="1042"/>
      <c r="C92" s="1066">
        <f>IF(G89="","",SUM(F95:F107))</f>
        <v>0</v>
      </c>
      <c r="D92" s="1067"/>
      <c r="E92" s="1064" t="s">
        <v>362</v>
      </c>
      <c r="F92" s="1065"/>
      <c r="G92" s="239" t="str">
        <f>IF(E90="","",C92/E90)</f>
        <v/>
      </c>
      <c r="H92" s="235"/>
      <c r="I92" s="1039" t="s">
        <v>361</v>
      </c>
      <c r="J92" s="1042"/>
      <c r="K92" s="1066">
        <f>IF(O89="","",SUM(N95:N107))</f>
        <v>0</v>
      </c>
      <c r="L92" s="1067"/>
      <c r="M92" s="1064" t="s">
        <v>362</v>
      </c>
      <c r="N92" s="1065"/>
      <c r="O92" s="239" t="str">
        <f>IF(M90="","",K92/M90)</f>
        <v/>
      </c>
      <c r="P92" s="228"/>
    </row>
    <row r="93" spans="1:16" s="229" customFormat="1" ht="20.25" customHeight="1">
      <c r="A93" s="1039" t="s">
        <v>133</v>
      </c>
      <c r="B93" s="1040"/>
      <c r="C93" s="1040"/>
      <c r="D93" s="1040"/>
      <c r="E93" s="1040"/>
      <c r="F93" s="1040"/>
      <c r="G93" s="1041"/>
      <c r="H93" s="235"/>
      <c r="I93" s="1039" t="s">
        <v>133</v>
      </c>
      <c r="J93" s="1040"/>
      <c r="K93" s="1040"/>
      <c r="L93" s="1040"/>
      <c r="M93" s="1040"/>
      <c r="N93" s="1040"/>
      <c r="O93" s="1041"/>
      <c r="P93" s="228"/>
    </row>
    <row r="94" spans="1:16" s="229" customFormat="1" ht="20.25" customHeight="1">
      <c r="A94" s="1039" t="s">
        <v>134</v>
      </c>
      <c r="B94" s="1040"/>
      <c r="C94" s="1042"/>
      <c r="D94" s="223" t="s">
        <v>106</v>
      </c>
      <c r="E94" s="237" t="s">
        <v>135</v>
      </c>
      <c r="F94" s="237" t="s">
        <v>136</v>
      </c>
      <c r="G94" s="240" t="s">
        <v>137</v>
      </c>
      <c r="H94" s="235"/>
      <c r="I94" s="1039" t="s">
        <v>134</v>
      </c>
      <c r="J94" s="1040"/>
      <c r="K94" s="1042"/>
      <c r="L94" s="223" t="s">
        <v>106</v>
      </c>
      <c r="M94" s="237" t="s">
        <v>135</v>
      </c>
      <c r="N94" s="237" t="s">
        <v>136</v>
      </c>
      <c r="O94" s="240" t="s">
        <v>137</v>
      </c>
      <c r="P94" s="228"/>
    </row>
    <row r="95" spans="1:16" s="229" customFormat="1" ht="20.25" customHeight="1">
      <c r="A95" s="1058"/>
      <c r="B95" s="1059"/>
      <c r="C95" s="1060"/>
      <c r="D95" s="241"/>
      <c r="E95" s="242" t="s">
        <v>135</v>
      </c>
      <c r="F95" s="243"/>
      <c r="G95" s="244">
        <f>D95*F95</f>
        <v>0</v>
      </c>
      <c r="H95" s="235"/>
      <c r="I95" s="1058"/>
      <c r="J95" s="1059"/>
      <c r="K95" s="1060"/>
      <c r="L95" s="241"/>
      <c r="M95" s="242" t="s">
        <v>135</v>
      </c>
      <c r="N95" s="243"/>
      <c r="O95" s="244">
        <f>L95*N95</f>
        <v>0</v>
      </c>
      <c r="P95" s="228"/>
    </row>
    <row r="96" spans="1:16" s="229" customFormat="1" ht="20.25" customHeight="1">
      <c r="A96" s="1061"/>
      <c r="B96" s="1062"/>
      <c r="C96" s="1063"/>
      <c r="D96" s="245"/>
      <c r="E96" s="246" t="s">
        <v>135</v>
      </c>
      <c r="F96" s="245"/>
      <c r="G96" s="247">
        <f t="shared" ref="G96:G104" si="6">D96*F96</f>
        <v>0</v>
      </c>
      <c r="H96" s="235"/>
      <c r="I96" s="1061"/>
      <c r="J96" s="1062"/>
      <c r="K96" s="1063"/>
      <c r="L96" s="245"/>
      <c r="M96" s="246" t="s">
        <v>135</v>
      </c>
      <c r="N96" s="245"/>
      <c r="O96" s="247">
        <f t="shared" ref="O96:O104" si="7">L96*N96</f>
        <v>0</v>
      </c>
      <c r="P96" s="228"/>
    </row>
    <row r="97" spans="1:16" s="229" customFormat="1" ht="20.25" customHeight="1">
      <c r="A97" s="1061"/>
      <c r="B97" s="1062"/>
      <c r="C97" s="1063"/>
      <c r="D97" s="245"/>
      <c r="E97" s="246" t="s">
        <v>135</v>
      </c>
      <c r="F97" s="245"/>
      <c r="G97" s="247">
        <f t="shared" si="6"/>
        <v>0</v>
      </c>
      <c r="H97" s="235"/>
      <c r="I97" s="1061"/>
      <c r="J97" s="1062"/>
      <c r="K97" s="1063"/>
      <c r="L97" s="245"/>
      <c r="M97" s="246" t="s">
        <v>135</v>
      </c>
      <c r="N97" s="245"/>
      <c r="O97" s="247">
        <f t="shared" si="7"/>
        <v>0</v>
      </c>
      <c r="P97" s="228"/>
    </row>
    <row r="98" spans="1:16" s="229" customFormat="1" ht="20.25" customHeight="1">
      <c r="A98" s="1061"/>
      <c r="B98" s="1062"/>
      <c r="C98" s="1063"/>
      <c r="D98" s="245"/>
      <c r="E98" s="246" t="s">
        <v>135</v>
      </c>
      <c r="F98" s="245"/>
      <c r="G98" s="247">
        <f t="shared" si="6"/>
        <v>0</v>
      </c>
      <c r="H98" s="235"/>
      <c r="I98" s="1061"/>
      <c r="J98" s="1062"/>
      <c r="K98" s="1063"/>
      <c r="L98" s="245"/>
      <c r="M98" s="246" t="s">
        <v>135</v>
      </c>
      <c r="N98" s="245"/>
      <c r="O98" s="247">
        <f t="shared" si="7"/>
        <v>0</v>
      </c>
      <c r="P98" s="228"/>
    </row>
    <row r="99" spans="1:16" s="229" customFormat="1" ht="20.25" customHeight="1">
      <c r="A99" s="1061"/>
      <c r="B99" s="1062"/>
      <c r="C99" s="1063"/>
      <c r="D99" s="245"/>
      <c r="E99" s="246" t="s">
        <v>135</v>
      </c>
      <c r="F99" s="245"/>
      <c r="G99" s="247">
        <f t="shared" si="6"/>
        <v>0</v>
      </c>
      <c r="H99" s="235"/>
      <c r="I99" s="1061"/>
      <c r="J99" s="1062"/>
      <c r="K99" s="1063"/>
      <c r="L99" s="245"/>
      <c r="M99" s="246" t="s">
        <v>135</v>
      </c>
      <c r="N99" s="245"/>
      <c r="O99" s="247">
        <f t="shared" si="7"/>
        <v>0</v>
      </c>
      <c r="P99" s="228"/>
    </row>
    <row r="100" spans="1:16" s="229" customFormat="1" ht="20.25" customHeight="1">
      <c r="A100" s="1061"/>
      <c r="B100" s="1062"/>
      <c r="C100" s="1063"/>
      <c r="D100" s="245"/>
      <c r="E100" s="246" t="s">
        <v>135</v>
      </c>
      <c r="F100" s="245"/>
      <c r="G100" s="247">
        <f t="shared" si="6"/>
        <v>0</v>
      </c>
      <c r="H100" s="235"/>
      <c r="I100" s="1061"/>
      <c r="J100" s="1062"/>
      <c r="K100" s="1063"/>
      <c r="L100" s="245"/>
      <c r="M100" s="246" t="s">
        <v>135</v>
      </c>
      <c r="N100" s="245"/>
      <c r="O100" s="247">
        <f t="shared" si="7"/>
        <v>0</v>
      </c>
      <c r="P100" s="228"/>
    </row>
    <row r="101" spans="1:16" s="229" customFormat="1" ht="20.25" customHeight="1">
      <c r="A101" s="1061"/>
      <c r="B101" s="1062"/>
      <c r="C101" s="1063"/>
      <c r="D101" s="245"/>
      <c r="E101" s="246" t="s">
        <v>135</v>
      </c>
      <c r="F101" s="245"/>
      <c r="G101" s="247">
        <f t="shared" si="6"/>
        <v>0</v>
      </c>
      <c r="H101" s="235"/>
      <c r="I101" s="1061"/>
      <c r="J101" s="1062"/>
      <c r="K101" s="1063"/>
      <c r="L101" s="245"/>
      <c r="M101" s="246" t="s">
        <v>135</v>
      </c>
      <c r="N101" s="245"/>
      <c r="O101" s="247">
        <f t="shared" si="7"/>
        <v>0</v>
      </c>
      <c r="P101" s="228"/>
    </row>
    <row r="102" spans="1:16" s="229" customFormat="1" ht="20.25" customHeight="1">
      <c r="A102" s="1061"/>
      <c r="B102" s="1062"/>
      <c r="C102" s="1063"/>
      <c r="D102" s="245"/>
      <c r="E102" s="246" t="s">
        <v>135</v>
      </c>
      <c r="F102" s="245"/>
      <c r="G102" s="247">
        <f t="shared" si="6"/>
        <v>0</v>
      </c>
      <c r="H102" s="235"/>
      <c r="I102" s="1061"/>
      <c r="J102" s="1062"/>
      <c r="K102" s="1063"/>
      <c r="L102" s="245"/>
      <c r="M102" s="246" t="s">
        <v>135</v>
      </c>
      <c r="N102" s="245"/>
      <c r="O102" s="247">
        <f t="shared" si="7"/>
        <v>0</v>
      </c>
      <c r="P102" s="228"/>
    </row>
    <row r="103" spans="1:16" s="229" customFormat="1" ht="20.25" customHeight="1">
      <c r="A103" s="1061"/>
      <c r="B103" s="1062"/>
      <c r="C103" s="1063"/>
      <c r="D103" s="245"/>
      <c r="E103" s="246" t="s">
        <v>135</v>
      </c>
      <c r="F103" s="245"/>
      <c r="G103" s="247">
        <f t="shared" si="6"/>
        <v>0</v>
      </c>
      <c r="H103" s="235"/>
      <c r="I103" s="1061"/>
      <c r="J103" s="1062"/>
      <c r="K103" s="1063"/>
      <c r="L103" s="245"/>
      <c r="M103" s="246" t="s">
        <v>135</v>
      </c>
      <c r="N103" s="245"/>
      <c r="O103" s="247">
        <f t="shared" si="7"/>
        <v>0</v>
      </c>
      <c r="P103" s="228"/>
    </row>
    <row r="104" spans="1:16" s="229" customFormat="1" ht="20.25" customHeight="1">
      <c r="A104" s="1082"/>
      <c r="B104" s="1083"/>
      <c r="C104" s="1084"/>
      <c r="D104" s="440"/>
      <c r="E104" s="248" t="s">
        <v>135</v>
      </c>
      <c r="F104" s="249"/>
      <c r="G104" s="250">
        <f t="shared" si="6"/>
        <v>0</v>
      </c>
      <c r="H104" s="235"/>
      <c r="I104" s="1082"/>
      <c r="J104" s="1083"/>
      <c r="K104" s="1084"/>
      <c r="L104" s="440"/>
      <c r="M104" s="248" t="s">
        <v>135</v>
      </c>
      <c r="N104" s="249"/>
      <c r="O104" s="250">
        <f t="shared" si="7"/>
        <v>0</v>
      </c>
      <c r="P104" s="228"/>
    </row>
    <row r="105" spans="1:16" s="229" customFormat="1" ht="20.25" customHeight="1">
      <c r="A105" s="1043" t="s">
        <v>354</v>
      </c>
      <c r="B105" s="1044"/>
      <c r="C105" s="1045"/>
      <c r="D105" s="466" t="s">
        <v>350</v>
      </c>
      <c r="E105" s="1049" t="s">
        <v>351</v>
      </c>
      <c r="F105" s="1050"/>
      <c r="G105" s="441" t="s">
        <v>353</v>
      </c>
      <c r="H105" s="235"/>
      <c r="I105" s="1043" t="s">
        <v>354</v>
      </c>
      <c r="J105" s="1044"/>
      <c r="K105" s="1045"/>
      <c r="L105" s="466" t="s">
        <v>350</v>
      </c>
      <c r="M105" s="1049" t="s">
        <v>351</v>
      </c>
      <c r="N105" s="1050"/>
      <c r="O105" s="441" t="s">
        <v>353</v>
      </c>
      <c r="P105" s="228"/>
    </row>
    <row r="106" spans="1:16" s="229" customFormat="1" ht="20.25" customHeight="1">
      <c r="A106" s="1046"/>
      <c r="B106" s="1047"/>
      <c r="C106" s="1048"/>
      <c r="D106" s="454"/>
      <c r="E106" s="1080"/>
      <c r="F106" s="1081"/>
      <c r="G106" s="455"/>
      <c r="H106" s="235"/>
      <c r="I106" s="1046"/>
      <c r="J106" s="1047"/>
      <c r="K106" s="1048"/>
      <c r="L106" s="454"/>
      <c r="M106" s="1080"/>
      <c r="N106" s="1081"/>
      <c r="O106" s="455"/>
      <c r="P106" s="228"/>
    </row>
    <row r="107" spans="1:16" s="229" customFormat="1" ht="20.25" customHeight="1">
      <c r="A107" s="1051" t="s">
        <v>138</v>
      </c>
      <c r="B107" s="1052"/>
      <c r="C107" s="1053"/>
      <c r="D107" s="442"/>
      <c r="E107" s="443" t="s">
        <v>135</v>
      </c>
      <c r="F107" s="1158"/>
      <c r="G107" s="1159"/>
      <c r="H107" s="235"/>
      <c r="I107" s="1051" t="s">
        <v>138</v>
      </c>
      <c r="J107" s="1052"/>
      <c r="K107" s="1053"/>
      <c r="L107" s="442"/>
      <c r="M107" s="443" t="s">
        <v>135</v>
      </c>
      <c r="N107" s="1158"/>
      <c r="O107" s="1159"/>
      <c r="P107" s="228"/>
    </row>
    <row r="108" spans="1:16" s="229" customFormat="1" ht="20.25" customHeight="1">
      <c r="A108" s="1039" t="s">
        <v>139</v>
      </c>
      <c r="B108" s="1040"/>
      <c r="C108" s="1040"/>
      <c r="D108" s="1040"/>
      <c r="E108" s="1040"/>
      <c r="F108" s="1042"/>
      <c r="G108" s="251">
        <f>SUM(G95:G104)</f>
        <v>0</v>
      </c>
      <c r="H108" s="235"/>
      <c r="I108" s="1039" t="s">
        <v>139</v>
      </c>
      <c r="J108" s="1040"/>
      <c r="K108" s="1040"/>
      <c r="L108" s="1040"/>
      <c r="M108" s="1040"/>
      <c r="N108" s="1042"/>
      <c r="O108" s="251">
        <f>SUM(O95:O104)</f>
        <v>0</v>
      </c>
      <c r="P108" s="228"/>
    </row>
    <row r="109" spans="1:16" s="229" customFormat="1" ht="20.25" customHeight="1">
      <c r="A109" s="1142" t="s">
        <v>140</v>
      </c>
      <c r="B109" s="1143"/>
      <c r="C109" s="1143"/>
      <c r="D109" s="1143"/>
      <c r="E109" s="1143"/>
      <c r="F109" s="1144"/>
      <c r="G109" s="252"/>
      <c r="H109" s="235"/>
      <c r="I109" s="1142" t="s">
        <v>140</v>
      </c>
      <c r="J109" s="1143"/>
      <c r="K109" s="1143"/>
      <c r="L109" s="1143"/>
      <c r="M109" s="1143"/>
      <c r="N109" s="1144"/>
      <c r="O109" s="252"/>
      <c r="P109" s="228"/>
    </row>
    <row r="110" spans="1:16" s="229" customFormat="1" ht="20.25" customHeight="1">
      <c r="A110" s="1039" t="s">
        <v>141</v>
      </c>
      <c r="B110" s="1040"/>
      <c r="C110" s="1040"/>
      <c r="D110" s="1040"/>
      <c r="E110" s="1040"/>
      <c r="F110" s="1042"/>
      <c r="G110" s="251">
        <f>G108+G109</f>
        <v>0</v>
      </c>
      <c r="H110" s="235"/>
      <c r="I110" s="1039" t="s">
        <v>141</v>
      </c>
      <c r="J110" s="1040"/>
      <c r="K110" s="1040"/>
      <c r="L110" s="1040"/>
      <c r="M110" s="1040"/>
      <c r="N110" s="1042"/>
      <c r="O110" s="251">
        <f>O108+O109</f>
        <v>0</v>
      </c>
      <c r="P110" s="228"/>
    </row>
    <row r="111" spans="1:16" s="229" customFormat="1" ht="20.25" customHeight="1">
      <c r="A111" s="228"/>
      <c r="B111" s="228"/>
      <c r="C111" s="228"/>
      <c r="D111" s="228"/>
      <c r="E111" s="228"/>
      <c r="F111" s="228"/>
      <c r="G111" s="228">
        <v>9</v>
      </c>
      <c r="H111" s="228"/>
      <c r="I111" s="228"/>
      <c r="J111" s="228"/>
      <c r="K111" s="228"/>
      <c r="L111" s="228"/>
      <c r="M111" s="228"/>
      <c r="N111" s="228"/>
      <c r="O111" s="228">
        <v>10</v>
      </c>
      <c r="P111" s="228"/>
    </row>
    <row r="112" spans="1:16" s="229" customFormat="1" ht="20.25" customHeight="1">
      <c r="A112" s="1073" t="s">
        <v>348</v>
      </c>
      <c r="B112" s="1074"/>
      <c r="C112" s="1103" t="str">
        <f>IF(個表!$F39="","",TEXT(個表!$F39,"yyyy/mm/dd")&amp;個表!$H39&amp;TEXT(個表!$I39,"yyyy/mm/dd"))</f>
        <v/>
      </c>
      <c r="D112" s="1104"/>
      <c r="E112" s="1104"/>
      <c r="F112" s="1104"/>
      <c r="G112" s="1105"/>
      <c r="H112" s="235"/>
      <c r="I112" s="1073" t="s">
        <v>348</v>
      </c>
      <c r="J112" s="1074"/>
      <c r="K112" s="1103" t="str">
        <f>IF(個表!$F40="","",TEXT(個表!$F40,"yyyy/mm/dd")&amp;個表!$H40&amp;TEXT(個表!$I40,"yyyy/mm/dd"))</f>
        <v/>
      </c>
      <c r="L112" s="1104"/>
      <c r="M112" s="1104"/>
      <c r="N112" s="1104"/>
      <c r="O112" s="1105"/>
      <c r="P112" s="228"/>
    </row>
    <row r="113" spans="1:16" s="229" customFormat="1" ht="20.25" customHeight="1">
      <c r="A113" s="1119" t="s">
        <v>128</v>
      </c>
      <c r="B113" s="1120"/>
      <c r="C113" s="1121" t="str">
        <f>IF(個表!$N39="","",個表!$N39)</f>
        <v/>
      </c>
      <c r="D113" s="1122"/>
      <c r="E113" s="1122"/>
      <c r="F113" s="1122"/>
      <c r="G113" s="1123"/>
      <c r="H113" s="235"/>
      <c r="I113" s="1119" t="s">
        <v>128</v>
      </c>
      <c r="J113" s="1120"/>
      <c r="K113" s="1121" t="str">
        <f>IF(個表!$N40="","",個表!$N40)</f>
        <v/>
      </c>
      <c r="L113" s="1122"/>
      <c r="M113" s="1122"/>
      <c r="N113" s="1122"/>
      <c r="O113" s="1123"/>
      <c r="P113" s="228"/>
    </row>
    <row r="114" spans="1:16" s="229" customFormat="1" ht="20.25" customHeight="1">
      <c r="A114" s="1069" t="s">
        <v>129</v>
      </c>
      <c r="B114" s="1070"/>
      <c r="C114" s="1071"/>
      <c r="D114" s="1072"/>
      <c r="E114" s="1054" t="s">
        <v>345</v>
      </c>
      <c r="F114" s="1068"/>
      <c r="G114" s="451"/>
      <c r="H114" s="235"/>
      <c r="I114" s="1069" t="s">
        <v>129</v>
      </c>
      <c r="J114" s="1070"/>
      <c r="K114" s="1071"/>
      <c r="L114" s="1072"/>
      <c r="M114" s="1054" t="s">
        <v>345</v>
      </c>
      <c r="N114" s="1068"/>
      <c r="O114" s="451"/>
      <c r="P114" s="228"/>
    </row>
    <row r="115" spans="1:16" s="229" customFormat="1" ht="20.25" customHeight="1">
      <c r="A115" s="1073" t="s">
        <v>130</v>
      </c>
      <c r="B115" s="1074"/>
      <c r="C115" s="1075">
        <f>C114-G114</f>
        <v>0</v>
      </c>
      <c r="D115" s="1076"/>
      <c r="E115" s="1056" t="s">
        <v>346</v>
      </c>
      <c r="F115" s="1057"/>
      <c r="G115" s="462">
        <f>個表!$M39</f>
        <v>0</v>
      </c>
      <c r="H115" s="228"/>
      <c r="I115" s="1073" t="s">
        <v>130</v>
      </c>
      <c r="J115" s="1074"/>
      <c r="K115" s="1075">
        <f>K114-O114</f>
        <v>0</v>
      </c>
      <c r="L115" s="1076"/>
      <c r="M115" s="1056" t="s">
        <v>346</v>
      </c>
      <c r="N115" s="1057"/>
      <c r="O115" s="462">
        <f>個表!$M40</f>
        <v>0</v>
      </c>
      <c r="P115" s="228"/>
    </row>
    <row r="116" spans="1:16" s="229" customFormat="1" ht="20.25" customHeight="1">
      <c r="A116" s="1031" t="s">
        <v>347</v>
      </c>
      <c r="B116" s="1032"/>
      <c r="C116" s="1032"/>
      <c r="D116" s="1033"/>
      <c r="E116" s="1034" t="str">
        <f>IF(C115*G115=0,"",C115*G115)</f>
        <v/>
      </c>
      <c r="F116" s="1035"/>
      <c r="G116" s="1036"/>
      <c r="H116" s="235"/>
      <c r="I116" s="1031" t="s">
        <v>347</v>
      </c>
      <c r="J116" s="1032"/>
      <c r="K116" s="1032"/>
      <c r="L116" s="1033"/>
      <c r="M116" s="1034" t="str">
        <f>IF(K115*O115=0,"",K115*O115)</f>
        <v/>
      </c>
      <c r="N116" s="1035"/>
      <c r="O116" s="1036"/>
      <c r="P116" s="228"/>
    </row>
    <row r="117" spans="1:16" s="229" customFormat="1" ht="20.25" customHeight="1">
      <c r="A117" s="1039" t="s">
        <v>131</v>
      </c>
      <c r="B117" s="1042"/>
      <c r="C117" s="1066">
        <f>IF(G115="","",SUM(F121:F130))</f>
        <v>0</v>
      </c>
      <c r="D117" s="1067"/>
      <c r="E117" s="1037" t="s">
        <v>132</v>
      </c>
      <c r="F117" s="1038"/>
      <c r="G117" s="238" t="str">
        <f>IF(E116="","",C117/E116)</f>
        <v/>
      </c>
      <c r="H117" s="235"/>
      <c r="I117" s="1039" t="s">
        <v>131</v>
      </c>
      <c r="J117" s="1042"/>
      <c r="K117" s="1066">
        <f>IF(O115="","",SUM(N121:N130))</f>
        <v>0</v>
      </c>
      <c r="L117" s="1067"/>
      <c r="M117" s="1037" t="s">
        <v>132</v>
      </c>
      <c r="N117" s="1038"/>
      <c r="O117" s="238" t="str">
        <f>IF(M116="","",K117/M116)</f>
        <v/>
      </c>
      <c r="P117" s="228"/>
    </row>
    <row r="118" spans="1:16" s="229" customFormat="1" ht="20.25" customHeight="1">
      <c r="A118" s="1039" t="s">
        <v>361</v>
      </c>
      <c r="B118" s="1042"/>
      <c r="C118" s="1066">
        <f>IF(G115="","",SUM(F121:F133))</f>
        <v>0</v>
      </c>
      <c r="D118" s="1067"/>
      <c r="E118" s="1064" t="s">
        <v>362</v>
      </c>
      <c r="F118" s="1065"/>
      <c r="G118" s="239" t="str">
        <f>IF(E116="","",C118/E116)</f>
        <v/>
      </c>
      <c r="H118" s="235"/>
      <c r="I118" s="1039" t="s">
        <v>361</v>
      </c>
      <c r="J118" s="1042"/>
      <c r="K118" s="1066">
        <f>IF(O115="","",SUM(N121:N133))</f>
        <v>0</v>
      </c>
      <c r="L118" s="1067"/>
      <c r="M118" s="1064" t="s">
        <v>362</v>
      </c>
      <c r="N118" s="1065"/>
      <c r="O118" s="239" t="str">
        <f>IF(M116="","",K118/M116)</f>
        <v/>
      </c>
      <c r="P118" s="228"/>
    </row>
    <row r="119" spans="1:16" s="229" customFormat="1" ht="20.25" customHeight="1">
      <c r="A119" s="1039" t="s">
        <v>133</v>
      </c>
      <c r="B119" s="1040"/>
      <c r="C119" s="1040"/>
      <c r="D119" s="1040"/>
      <c r="E119" s="1040"/>
      <c r="F119" s="1040"/>
      <c r="G119" s="1041"/>
      <c r="H119" s="235"/>
      <c r="I119" s="1039" t="s">
        <v>133</v>
      </c>
      <c r="J119" s="1040"/>
      <c r="K119" s="1040"/>
      <c r="L119" s="1040"/>
      <c r="M119" s="1040"/>
      <c r="N119" s="1040"/>
      <c r="O119" s="1041"/>
      <c r="P119" s="228"/>
    </row>
    <row r="120" spans="1:16" s="229" customFormat="1" ht="20.25" customHeight="1">
      <c r="A120" s="1039" t="s">
        <v>134</v>
      </c>
      <c r="B120" s="1040"/>
      <c r="C120" s="1042"/>
      <c r="D120" s="223" t="s">
        <v>106</v>
      </c>
      <c r="E120" s="237" t="s">
        <v>135</v>
      </c>
      <c r="F120" s="237" t="s">
        <v>136</v>
      </c>
      <c r="G120" s="240" t="s">
        <v>137</v>
      </c>
      <c r="H120" s="235"/>
      <c r="I120" s="1039" t="s">
        <v>134</v>
      </c>
      <c r="J120" s="1040"/>
      <c r="K120" s="1042"/>
      <c r="L120" s="223" t="s">
        <v>106</v>
      </c>
      <c r="M120" s="237" t="s">
        <v>135</v>
      </c>
      <c r="N120" s="237" t="s">
        <v>136</v>
      </c>
      <c r="O120" s="240" t="s">
        <v>137</v>
      </c>
      <c r="P120" s="228"/>
    </row>
    <row r="121" spans="1:16" s="229" customFormat="1" ht="20.25" customHeight="1">
      <c r="A121" s="1058"/>
      <c r="B121" s="1059"/>
      <c r="C121" s="1060"/>
      <c r="D121" s="241"/>
      <c r="E121" s="242" t="s">
        <v>135</v>
      </c>
      <c r="F121" s="243"/>
      <c r="G121" s="244">
        <f>D121*F121</f>
        <v>0</v>
      </c>
      <c r="H121" s="235"/>
      <c r="I121" s="1058"/>
      <c r="J121" s="1059"/>
      <c r="K121" s="1060"/>
      <c r="L121" s="241"/>
      <c r="M121" s="242" t="s">
        <v>135</v>
      </c>
      <c r="N121" s="243"/>
      <c r="O121" s="244">
        <f>L121*N121</f>
        <v>0</v>
      </c>
      <c r="P121" s="228"/>
    </row>
    <row r="122" spans="1:16" s="229" customFormat="1" ht="20.25" customHeight="1">
      <c r="A122" s="1061"/>
      <c r="B122" s="1062"/>
      <c r="C122" s="1063"/>
      <c r="D122" s="245"/>
      <c r="E122" s="246" t="s">
        <v>135</v>
      </c>
      <c r="F122" s="245"/>
      <c r="G122" s="247">
        <f t="shared" ref="G122:G130" si="8">D122*F122</f>
        <v>0</v>
      </c>
      <c r="H122" s="235"/>
      <c r="I122" s="1061"/>
      <c r="J122" s="1062"/>
      <c r="K122" s="1063"/>
      <c r="L122" s="245"/>
      <c r="M122" s="246" t="s">
        <v>135</v>
      </c>
      <c r="N122" s="245"/>
      <c r="O122" s="247">
        <f t="shared" ref="O122:O130" si="9">L122*N122</f>
        <v>0</v>
      </c>
      <c r="P122" s="228"/>
    </row>
    <row r="123" spans="1:16" s="229" customFormat="1" ht="20.25" customHeight="1">
      <c r="A123" s="1061"/>
      <c r="B123" s="1062"/>
      <c r="C123" s="1063"/>
      <c r="D123" s="245"/>
      <c r="E123" s="246" t="s">
        <v>135</v>
      </c>
      <c r="F123" s="245"/>
      <c r="G123" s="247">
        <f t="shared" si="8"/>
        <v>0</v>
      </c>
      <c r="H123" s="235"/>
      <c r="I123" s="1061"/>
      <c r="J123" s="1062"/>
      <c r="K123" s="1063"/>
      <c r="L123" s="245"/>
      <c r="M123" s="246" t="s">
        <v>135</v>
      </c>
      <c r="N123" s="245"/>
      <c r="O123" s="247">
        <f t="shared" si="9"/>
        <v>0</v>
      </c>
      <c r="P123" s="228"/>
    </row>
    <row r="124" spans="1:16" s="229" customFormat="1" ht="20.25" customHeight="1">
      <c r="A124" s="1061"/>
      <c r="B124" s="1062"/>
      <c r="C124" s="1063"/>
      <c r="D124" s="245"/>
      <c r="E124" s="246" t="s">
        <v>135</v>
      </c>
      <c r="F124" s="245"/>
      <c r="G124" s="247">
        <f t="shared" si="8"/>
        <v>0</v>
      </c>
      <c r="H124" s="235"/>
      <c r="I124" s="1061"/>
      <c r="J124" s="1062"/>
      <c r="K124" s="1063"/>
      <c r="L124" s="245"/>
      <c r="M124" s="246" t="s">
        <v>135</v>
      </c>
      <c r="N124" s="245"/>
      <c r="O124" s="247">
        <f t="shared" si="9"/>
        <v>0</v>
      </c>
      <c r="P124" s="228"/>
    </row>
    <row r="125" spans="1:16" s="229" customFormat="1" ht="20.25" customHeight="1">
      <c r="A125" s="1061"/>
      <c r="B125" s="1062"/>
      <c r="C125" s="1063"/>
      <c r="D125" s="245"/>
      <c r="E125" s="246" t="s">
        <v>135</v>
      </c>
      <c r="F125" s="245"/>
      <c r="G125" s="247">
        <f t="shared" si="8"/>
        <v>0</v>
      </c>
      <c r="H125" s="235"/>
      <c r="I125" s="1061"/>
      <c r="J125" s="1062"/>
      <c r="K125" s="1063"/>
      <c r="L125" s="245"/>
      <c r="M125" s="246" t="s">
        <v>135</v>
      </c>
      <c r="N125" s="245"/>
      <c r="O125" s="247">
        <f t="shared" si="9"/>
        <v>0</v>
      </c>
      <c r="P125" s="228"/>
    </row>
    <row r="126" spans="1:16" s="229" customFormat="1" ht="20.25" customHeight="1">
      <c r="A126" s="1061"/>
      <c r="B126" s="1062"/>
      <c r="C126" s="1063"/>
      <c r="D126" s="245"/>
      <c r="E126" s="246" t="s">
        <v>135</v>
      </c>
      <c r="F126" s="245"/>
      <c r="G126" s="247">
        <f t="shared" si="8"/>
        <v>0</v>
      </c>
      <c r="H126" s="235"/>
      <c r="I126" s="1061"/>
      <c r="J126" s="1062"/>
      <c r="K126" s="1063"/>
      <c r="L126" s="245"/>
      <c r="M126" s="246" t="s">
        <v>135</v>
      </c>
      <c r="N126" s="245"/>
      <c r="O126" s="247">
        <f t="shared" si="9"/>
        <v>0</v>
      </c>
      <c r="P126" s="228"/>
    </row>
    <row r="127" spans="1:16" s="229" customFormat="1" ht="20.25" customHeight="1">
      <c r="A127" s="1061"/>
      <c r="B127" s="1062"/>
      <c r="C127" s="1063"/>
      <c r="D127" s="245"/>
      <c r="E127" s="246" t="s">
        <v>135</v>
      </c>
      <c r="F127" s="245"/>
      <c r="G127" s="247">
        <f t="shared" si="8"/>
        <v>0</v>
      </c>
      <c r="H127" s="235"/>
      <c r="I127" s="1061"/>
      <c r="J127" s="1062"/>
      <c r="K127" s="1063"/>
      <c r="L127" s="245"/>
      <c r="M127" s="246" t="s">
        <v>135</v>
      </c>
      <c r="N127" s="245"/>
      <c r="O127" s="247">
        <f t="shared" si="9"/>
        <v>0</v>
      </c>
      <c r="P127" s="228"/>
    </row>
    <row r="128" spans="1:16" s="229" customFormat="1" ht="20.25" customHeight="1">
      <c r="A128" s="1061"/>
      <c r="B128" s="1062"/>
      <c r="C128" s="1063"/>
      <c r="D128" s="245"/>
      <c r="E128" s="246" t="s">
        <v>135</v>
      </c>
      <c r="F128" s="245"/>
      <c r="G128" s="247">
        <f t="shared" si="8"/>
        <v>0</v>
      </c>
      <c r="H128" s="235"/>
      <c r="I128" s="1061"/>
      <c r="J128" s="1062"/>
      <c r="K128" s="1063"/>
      <c r="L128" s="245"/>
      <c r="M128" s="246" t="s">
        <v>135</v>
      </c>
      <c r="N128" s="245"/>
      <c r="O128" s="247">
        <f t="shared" si="9"/>
        <v>0</v>
      </c>
      <c r="P128" s="228"/>
    </row>
    <row r="129" spans="1:16" s="229" customFormat="1" ht="20.25" customHeight="1">
      <c r="A129" s="1061"/>
      <c r="B129" s="1062"/>
      <c r="C129" s="1063"/>
      <c r="D129" s="245"/>
      <c r="E129" s="246" t="s">
        <v>135</v>
      </c>
      <c r="F129" s="245"/>
      <c r="G129" s="247">
        <f t="shared" si="8"/>
        <v>0</v>
      </c>
      <c r="H129" s="235"/>
      <c r="I129" s="1061"/>
      <c r="J129" s="1062"/>
      <c r="K129" s="1063"/>
      <c r="L129" s="245"/>
      <c r="M129" s="246" t="s">
        <v>135</v>
      </c>
      <c r="N129" s="245"/>
      <c r="O129" s="247">
        <f t="shared" si="9"/>
        <v>0</v>
      </c>
      <c r="P129" s="228"/>
    </row>
    <row r="130" spans="1:16" s="229" customFormat="1" ht="20.25" customHeight="1">
      <c r="A130" s="1082"/>
      <c r="B130" s="1083"/>
      <c r="C130" s="1084"/>
      <c r="D130" s="440"/>
      <c r="E130" s="248" t="s">
        <v>135</v>
      </c>
      <c r="F130" s="249"/>
      <c r="G130" s="250">
        <f t="shared" si="8"/>
        <v>0</v>
      </c>
      <c r="H130" s="235"/>
      <c r="I130" s="1082"/>
      <c r="J130" s="1083"/>
      <c r="K130" s="1084"/>
      <c r="L130" s="440"/>
      <c r="M130" s="248" t="s">
        <v>135</v>
      </c>
      <c r="N130" s="249"/>
      <c r="O130" s="250">
        <f t="shared" si="9"/>
        <v>0</v>
      </c>
      <c r="P130" s="228"/>
    </row>
    <row r="131" spans="1:16" s="229" customFormat="1" ht="20.25" customHeight="1">
      <c r="A131" s="1043" t="s">
        <v>354</v>
      </c>
      <c r="B131" s="1044"/>
      <c r="C131" s="1045"/>
      <c r="D131" s="466" t="s">
        <v>350</v>
      </c>
      <c r="E131" s="1049" t="s">
        <v>351</v>
      </c>
      <c r="F131" s="1050"/>
      <c r="G131" s="441" t="s">
        <v>353</v>
      </c>
      <c r="H131" s="235"/>
      <c r="I131" s="1043" t="s">
        <v>354</v>
      </c>
      <c r="J131" s="1044"/>
      <c r="K131" s="1045"/>
      <c r="L131" s="466" t="s">
        <v>350</v>
      </c>
      <c r="M131" s="1049" t="s">
        <v>351</v>
      </c>
      <c r="N131" s="1050"/>
      <c r="O131" s="441" t="s">
        <v>353</v>
      </c>
      <c r="P131" s="228"/>
    </row>
    <row r="132" spans="1:16" s="229" customFormat="1" ht="20.25" customHeight="1">
      <c r="A132" s="1046"/>
      <c r="B132" s="1047"/>
      <c r="C132" s="1048"/>
      <c r="D132" s="454"/>
      <c r="E132" s="1080"/>
      <c r="F132" s="1081"/>
      <c r="G132" s="455"/>
      <c r="H132" s="235"/>
      <c r="I132" s="1046"/>
      <c r="J132" s="1047"/>
      <c r="K132" s="1048"/>
      <c r="L132" s="454"/>
      <c r="M132" s="1080"/>
      <c r="N132" s="1081"/>
      <c r="O132" s="455"/>
      <c r="P132" s="228"/>
    </row>
    <row r="133" spans="1:16" s="229" customFormat="1" ht="20.25" customHeight="1">
      <c r="A133" s="1051" t="s">
        <v>138</v>
      </c>
      <c r="B133" s="1052"/>
      <c r="C133" s="1053"/>
      <c r="D133" s="442"/>
      <c r="E133" s="443" t="s">
        <v>135</v>
      </c>
      <c r="F133" s="1158"/>
      <c r="G133" s="1159"/>
      <c r="H133" s="235"/>
      <c r="I133" s="1051" t="s">
        <v>138</v>
      </c>
      <c r="J133" s="1052"/>
      <c r="K133" s="1053"/>
      <c r="L133" s="442"/>
      <c r="M133" s="443" t="s">
        <v>135</v>
      </c>
      <c r="N133" s="1158"/>
      <c r="O133" s="1159"/>
      <c r="P133" s="228"/>
    </row>
    <row r="134" spans="1:16" s="229" customFormat="1" ht="20.25" customHeight="1">
      <c r="A134" s="1039" t="s">
        <v>139</v>
      </c>
      <c r="B134" s="1040"/>
      <c r="C134" s="1040"/>
      <c r="D134" s="1040"/>
      <c r="E134" s="1040"/>
      <c r="F134" s="1042"/>
      <c r="G134" s="251">
        <f>SUM(G121:G130)</f>
        <v>0</v>
      </c>
      <c r="H134" s="235"/>
      <c r="I134" s="1039" t="s">
        <v>139</v>
      </c>
      <c r="J134" s="1040"/>
      <c r="K134" s="1040"/>
      <c r="L134" s="1040"/>
      <c r="M134" s="1040"/>
      <c r="N134" s="1042"/>
      <c r="O134" s="251">
        <f>SUM(O121:O130)</f>
        <v>0</v>
      </c>
      <c r="P134" s="228"/>
    </row>
    <row r="135" spans="1:16" s="229" customFormat="1" ht="20.25" customHeight="1">
      <c r="A135" s="1142" t="s">
        <v>140</v>
      </c>
      <c r="B135" s="1143"/>
      <c r="C135" s="1143"/>
      <c r="D135" s="1143"/>
      <c r="E135" s="1143"/>
      <c r="F135" s="1144"/>
      <c r="G135" s="252"/>
      <c r="H135" s="235"/>
      <c r="I135" s="1142" t="s">
        <v>140</v>
      </c>
      <c r="J135" s="1143"/>
      <c r="K135" s="1143"/>
      <c r="L135" s="1143"/>
      <c r="M135" s="1143"/>
      <c r="N135" s="1144"/>
      <c r="O135" s="252"/>
      <c r="P135" s="228"/>
    </row>
    <row r="136" spans="1:16" s="229" customFormat="1" ht="20.25" customHeight="1">
      <c r="A136" s="1039" t="s">
        <v>141</v>
      </c>
      <c r="B136" s="1040"/>
      <c r="C136" s="1040"/>
      <c r="D136" s="1040"/>
      <c r="E136" s="1040"/>
      <c r="F136" s="1042"/>
      <c r="G136" s="251">
        <f>G134+G135</f>
        <v>0</v>
      </c>
      <c r="H136" s="235"/>
      <c r="I136" s="1039" t="s">
        <v>141</v>
      </c>
      <c r="J136" s="1040"/>
      <c r="K136" s="1040"/>
      <c r="L136" s="1040"/>
      <c r="M136" s="1040"/>
      <c r="N136" s="1042"/>
      <c r="O136" s="251">
        <f>O134+O135</f>
        <v>0</v>
      </c>
      <c r="P136" s="228"/>
    </row>
    <row r="137" spans="1:16" s="229" customFormat="1" ht="20.25" customHeight="1">
      <c r="A137" s="228"/>
      <c r="B137" s="228"/>
      <c r="C137" s="228"/>
      <c r="D137" s="228"/>
      <c r="E137" s="228"/>
      <c r="F137" s="228"/>
      <c r="G137" s="228">
        <v>11</v>
      </c>
      <c r="H137" s="228"/>
      <c r="I137" s="228"/>
      <c r="J137" s="228"/>
      <c r="K137" s="228"/>
      <c r="L137" s="228"/>
      <c r="M137" s="228"/>
      <c r="N137" s="228"/>
      <c r="O137" s="228">
        <v>12</v>
      </c>
      <c r="P137" s="228"/>
    </row>
    <row r="138" spans="1:16" s="229" customFormat="1" ht="20.25" customHeight="1">
      <c r="A138" s="1073" t="s">
        <v>348</v>
      </c>
      <c r="B138" s="1074"/>
      <c r="C138" s="1103" t="str">
        <f>IF(個表!$F41="","",TEXT(個表!$F41,"yyyy/mm/dd")&amp;個表!$H41&amp;TEXT(個表!$I41,"yyyy/mm/dd"))</f>
        <v/>
      </c>
      <c r="D138" s="1104"/>
      <c r="E138" s="1104"/>
      <c r="F138" s="1104"/>
      <c r="G138" s="1105"/>
      <c r="H138" s="235"/>
      <c r="I138" s="1073" t="s">
        <v>348</v>
      </c>
      <c r="J138" s="1074"/>
      <c r="K138" s="1103" t="str">
        <f>IF(個表!$F42="","",TEXT(個表!$F42,"yyyy/mm/dd")&amp;個表!$H42&amp;TEXT(個表!$I42,"yyyy/mm/dd"))</f>
        <v/>
      </c>
      <c r="L138" s="1104"/>
      <c r="M138" s="1104"/>
      <c r="N138" s="1104"/>
      <c r="O138" s="1105"/>
      <c r="P138" s="228"/>
    </row>
    <row r="139" spans="1:16" s="229" customFormat="1" ht="20.25" customHeight="1">
      <c r="A139" s="1119" t="s">
        <v>128</v>
      </c>
      <c r="B139" s="1120"/>
      <c r="C139" s="1121" t="str">
        <f>IF(個表!$N41="","",個表!$N41)</f>
        <v/>
      </c>
      <c r="D139" s="1122"/>
      <c r="E139" s="1122"/>
      <c r="F139" s="1122"/>
      <c r="G139" s="1123"/>
      <c r="H139" s="235"/>
      <c r="I139" s="1119" t="s">
        <v>128</v>
      </c>
      <c r="J139" s="1120"/>
      <c r="K139" s="1121" t="str">
        <f>IF(個表!$N42="","",個表!$N42)</f>
        <v/>
      </c>
      <c r="L139" s="1122"/>
      <c r="M139" s="1122"/>
      <c r="N139" s="1122"/>
      <c r="O139" s="1123"/>
      <c r="P139" s="228"/>
    </row>
    <row r="140" spans="1:16" s="229" customFormat="1" ht="20.25" customHeight="1">
      <c r="A140" s="1069" t="s">
        <v>129</v>
      </c>
      <c r="B140" s="1070"/>
      <c r="C140" s="1071"/>
      <c r="D140" s="1072"/>
      <c r="E140" s="1054" t="s">
        <v>345</v>
      </c>
      <c r="F140" s="1068"/>
      <c r="G140" s="451"/>
      <c r="H140" s="235"/>
      <c r="I140" s="1069" t="s">
        <v>129</v>
      </c>
      <c r="J140" s="1070"/>
      <c r="K140" s="1071"/>
      <c r="L140" s="1072"/>
      <c r="M140" s="1054" t="s">
        <v>345</v>
      </c>
      <c r="N140" s="1068"/>
      <c r="O140" s="451"/>
      <c r="P140" s="228"/>
    </row>
    <row r="141" spans="1:16" s="229" customFormat="1" ht="20.25" customHeight="1">
      <c r="A141" s="1073" t="s">
        <v>130</v>
      </c>
      <c r="B141" s="1074"/>
      <c r="C141" s="1075">
        <f>C140-G140</f>
        <v>0</v>
      </c>
      <c r="D141" s="1076"/>
      <c r="E141" s="1056" t="s">
        <v>346</v>
      </c>
      <c r="F141" s="1057"/>
      <c r="G141" s="462">
        <f>個表!$M41</f>
        <v>0</v>
      </c>
      <c r="H141" s="228"/>
      <c r="I141" s="1073" t="s">
        <v>130</v>
      </c>
      <c r="J141" s="1074"/>
      <c r="K141" s="1075">
        <f>K140-O140</f>
        <v>0</v>
      </c>
      <c r="L141" s="1076"/>
      <c r="M141" s="1056" t="s">
        <v>346</v>
      </c>
      <c r="N141" s="1057"/>
      <c r="O141" s="462">
        <f>個表!$M42</f>
        <v>0</v>
      </c>
      <c r="P141" s="228"/>
    </row>
    <row r="142" spans="1:16" s="229" customFormat="1" ht="20.25" customHeight="1">
      <c r="A142" s="1031" t="s">
        <v>347</v>
      </c>
      <c r="B142" s="1032"/>
      <c r="C142" s="1032"/>
      <c r="D142" s="1033"/>
      <c r="E142" s="1034" t="str">
        <f>IF(C141*G141=0,"",C141*G141)</f>
        <v/>
      </c>
      <c r="F142" s="1035"/>
      <c r="G142" s="1036"/>
      <c r="H142" s="235"/>
      <c r="I142" s="1031" t="s">
        <v>347</v>
      </c>
      <c r="J142" s="1032"/>
      <c r="K142" s="1032"/>
      <c r="L142" s="1033"/>
      <c r="M142" s="1034" t="str">
        <f>IF(K141*O141=0,"",K141*O141)</f>
        <v/>
      </c>
      <c r="N142" s="1035"/>
      <c r="O142" s="1036"/>
      <c r="P142" s="228"/>
    </row>
    <row r="143" spans="1:16" s="229" customFormat="1" ht="20.25" customHeight="1">
      <c r="A143" s="1039" t="s">
        <v>131</v>
      </c>
      <c r="B143" s="1042"/>
      <c r="C143" s="1066">
        <f>IF(G141="","",SUM(F147:F156))</f>
        <v>0</v>
      </c>
      <c r="D143" s="1067"/>
      <c r="E143" s="1037" t="s">
        <v>132</v>
      </c>
      <c r="F143" s="1038"/>
      <c r="G143" s="238" t="str">
        <f>IF(E142="","",C143/E142)</f>
        <v/>
      </c>
      <c r="H143" s="235"/>
      <c r="I143" s="1039" t="s">
        <v>131</v>
      </c>
      <c r="J143" s="1042"/>
      <c r="K143" s="1066">
        <f>IF(O141="","",SUM(N147:N156))</f>
        <v>0</v>
      </c>
      <c r="L143" s="1067"/>
      <c r="M143" s="1037" t="s">
        <v>132</v>
      </c>
      <c r="N143" s="1038"/>
      <c r="O143" s="238" t="str">
        <f>IF(M142="","",K143/M142)</f>
        <v/>
      </c>
      <c r="P143" s="228"/>
    </row>
    <row r="144" spans="1:16" s="229" customFormat="1" ht="20.25" customHeight="1">
      <c r="A144" s="1039" t="s">
        <v>361</v>
      </c>
      <c r="B144" s="1042"/>
      <c r="C144" s="1066">
        <f>IF(G141="","",SUM(F147:F159))</f>
        <v>0</v>
      </c>
      <c r="D144" s="1067"/>
      <c r="E144" s="1064" t="s">
        <v>362</v>
      </c>
      <c r="F144" s="1065"/>
      <c r="G144" s="239" t="str">
        <f>IF(E142="","",C144/E142)</f>
        <v/>
      </c>
      <c r="H144" s="235"/>
      <c r="I144" s="1039" t="s">
        <v>361</v>
      </c>
      <c r="J144" s="1042"/>
      <c r="K144" s="1066">
        <f>IF(O141="","",SUM(N147:N159))</f>
        <v>0</v>
      </c>
      <c r="L144" s="1067"/>
      <c r="M144" s="1064" t="s">
        <v>362</v>
      </c>
      <c r="N144" s="1065"/>
      <c r="O144" s="239" t="str">
        <f>IF(M142="","",K144/M142)</f>
        <v/>
      </c>
      <c r="P144" s="228"/>
    </row>
    <row r="145" spans="1:16" s="229" customFormat="1" ht="20.25" customHeight="1">
      <c r="A145" s="1039" t="s">
        <v>133</v>
      </c>
      <c r="B145" s="1040"/>
      <c r="C145" s="1040"/>
      <c r="D145" s="1040"/>
      <c r="E145" s="1040"/>
      <c r="F145" s="1040"/>
      <c r="G145" s="1041"/>
      <c r="H145" s="235"/>
      <c r="I145" s="1039" t="s">
        <v>133</v>
      </c>
      <c r="J145" s="1040"/>
      <c r="K145" s="1040"/>
      <c r="L145" s="1040"/>
      <c r="M145" s="1040"/>
      <c r="N145" s="1040"/>
      <c r="O145" s="1041"/>
      <c r="P145" s="228"/>
    </row>
    <row r="146" spans="1:16" s="229" customFormat="1" ht="20.25" customHeight="1">
      <c r="A146" s="1039" t="s">
        <v>134</v>
      </c>
      <c r="B146" s="1040"/>
      <c r="C146" s="1042"/>
      <c r="D146" s="223" t="s">
        <v>106</v>
      </c>
      <c r="E146" s="237" t="s">
        <v>135</v>
      </c>
      <c r="F146" s="237" t="s">
        <v>136</v>
      </c>
      <c r="G146" s="240" t="s">
        <v>137</v>
      </c>
      <c r="H146" s="235"/>
      <c r="I146" s="1039" t="s">
        <v>134</v>
      </c>
      <c r="J146" s="1040"/>
      <c r="K146" s="1042"/>
      <c r="L146" s="223" t="s">
        <v>106</v>
      </c>
      <c r="M146" s="237" t="s">
        <v>135</v>
      </c>
      <c r="N146" s="237" t="s">
        <v>136</v>
      </c>
      <c r="O146" s="240" t="s">
        <v>137</v>
      </c>
      <c r="P146" s="228"/>
    </row>
    <row r="147" spans="1:16" s="229" customFormat="1" ht="20.25" customHeight="1">
      <c r="A147" s="1058"/>
      <c r="B147" s="1059"/>
      <c r="C147" s="1060"/>
      <c r="D147" s="241"/>
      <c r="E147" s="242" t="s">
        <v>135</v>
      </c>
      <c r="F147" s="243"/>
      <c r="G147" s="244">
        <f>D147*F147</f>
        <v>0</v>
      </c>
      <c r="H147" s="235"/>
      <c r="I147" s="1058"/>
      <c r="J147" s="1059"/>
      <c r="K147" s="1060"/>
      <c r="L147" s="241"/>
      <c r="M147" s="242" t="s">
        <v>135</v>
      </c>
      <c r="N147" s="243"/>
      <c r="O147" s="244">
        <f>L147*N147</f>
        <v>0</v>
      </c>
      <c r="P147" s="228"/>
    </row>
    <row r="148" spans="1:16" s="229" customFormat="1" ht="20.25" customHeight="1">
      <c r="A148" s="1061"/>
      <c r="B148" s="1062"/>
      <c r="C148" s="1063"/>
      <c r="D148" s="245"/>
      <c r="E148" s="246" t="s">
        <v>135</v>
      </c>
      <c r="F148" s="245"/>
      <c r="G148" s="247">
        <f t="shared" ref="G148:G156" si="10">D148*F148</f>
        <v>0</v>
      </c>
      <c r="H148" s="235"/>
      <c r="I148" s="1061"/>
      <c r="J148" s="1062"/>
      <c r="K148" s="1063"/>
      <c r="L148" s="245"/>
      <c r="M148" s="246" t="s">
        <v>135</v>
      </c>
      <c r="N148" s="245"/>
      <c r="O148" s="247">
        <f t="shared" ref="O148:O156" si="11">L148*N148</f>
        <v>0</v>
      </c>
      <c r="P148" s="228"/>
    </row>
    <row r="149" spans="1:16" s="229" customFormat="1" ht="20.25" customHeight="1">
      <c r="A149" s="1061"/>
      <c r="B149" s="1062"/>
      <c r="C149" s="1063"/>
      <c r="D149" s="245"/>
      <c r="E149" s="246" t="s">
        <v>135</v>
      </c>
      <c r="F149" s="245"/>
      <c r="G149" s="247">
        <f t="shared" si="10"/>
        <v>0</v>
      </c>
      <c r="H149" s="235"/>
      <c r="I149" s="1061"/>
      <c r="J149" s="1062"/>
      <c r="K149" s="1063"/>
      <c r="L149" s="245"/>
      <c r="M149" s="246" t="s">
        <v>135</v>
      </c>
      <c r="N149" s="245"/>
      <c r="O149" s="247">
        <f t="shared" si="11"/>
        <v>0</v>
      </c>
      <c r="P149" s="228"/>
    </row>
    <row r="150" spans="1:16" s="229" customFormat="1" ht="20.25" customHeight="1">
      <c r="A150" s="1061"/>
      <c r="B150" s="1062"/>
      <c r="C150" s="1063"/>
      <c r="D150" s="245"/>
      <c r="E150" s="246" t="s">
        <v>135</v>
      </c>
      <c r="F150" s="245"/>
      <c r="G150" s="247">
        <f t="shared" si="10"/>
        <v>0</v>
      </c>
      <c r="H150" s="235"/>
      <c r="I150" s="1061"/>
      <c r="J150" s="1062"/>
      <c r="K150" s="1063"/>
      <c r="L150" s="245"/>
      <c r="M150" s="246" t="s">
        <v>135</v>
      </c>
      <c r="N150" s="245"/>
      <c r="O150" s="247">
        <f t="shared" si="11"/>
        <v>0</v>
      </c>
      <c r="P150" s="228"/>
    </row>
    <row r="151" spans="1:16" s="229" customFormat="1" ht="20.25" customHeight="1">
      <c r="A151" s="1061"/>
      <c r="B151" s="1062"/>
      <c r="C151" s="1063"/>
      <c r="D151" s="245"/>
      <c r="E151" s="246" t="s">
        <v>135</v>
      </c>
      <c r="F151" s="245"/>
      <c r="G151" s="247">
        <f t="shared" si="10"/>
        <v>0</v>
      </c>
      <c r="H151" s="235"/>
      <c r="I151" s="1061"/>
      <c r="J151" s="1062"/>
      <c r="K151" s="1063"/>
      <c r="L151" s="245"/>
      <c r="M151" s="246" t="s">
        <v>135</v>
      </c>
      <c r="N151" s="245"/>
      <c r="O151" s="247">
        <f t="shared" si="11"/>
        <v>0</v>
      </c>
      <c r="P151" s="228"/>
    </row>
    <row r="152" spans="1:16" s="229" customFormat="1" ht="20.25" customHeight="1">
      <c r="A152" s="1061"/>
      <c r="B152" s="1062"/>
      <c r="C152" s="1063"/>
      <c r="D152" s="245"/>
      <c r="E152" s="246" t="s">
        <v>135</v>
      </c>
      <c r="F152" s="245"/>
      <c r="G152" s="247">
        <f t="shared" si="10"/>
        <v>0</v>
      </c>
      <c r="H152" s="235"/>
      <c r="I152" s="1061"/>
      <c r="J152" s="1062"/>
      <c r="K152" s="1063"/>
      <c r="L152" s="245"/>
      <c r="M152" s="246" t="s">
        <v>135</v>
      </c>
      <c r="N152" s="245"/>
      <c r="O152" s="247">
        <f t="shared" si="11"/>
        <v>0</v>
      </c>
      <c r="P152" s="228"/>
    </row>
    <row r="153" spans="1:16" s="229" customFormat="1" ht="20.25" customHeight="1">
      <c r="A153" s="1061"/>
      <c r="B153" s="1062"/>
      <c r="C153" s="1063"/>
      <c r="D153" s="245"/>
      <c r="E153" s="246" t="s">
        <v>135</v>
      </c>
      <c r="F153" s="245"/>
      <c r="G153" s="247">
        <f t="shared" si="10"/>
        <v>0</v>
      </c>
      <c r="H153" s="235"/>
      <c r="I153" s="1061"/>
      <c r="J153" s="1062"/>
      <c r="K153" s="1063"/>
      <c r="L153" s="245"/>
      <c r="M153" s="246" t="s">
        <v>135</v>
      </c>
      <c r="N153" s="245"/>
      <c r="O153" s="247">
        <f t="shared" si="11"/>
        <v>0</v>
      </c>
      <c r="P153" s="228"/>
    </row>
    <row r="154" spans="1:16" s="229" customFormat="1" ht="20.25" customHeight="1">
      <c r="A154" s="1061"/>
      <c r="B154" s="1062"/>
      <c r="C154" s="1063"/>
      <c r="D154" s="245"/>
      <c r="E154" s="246" t="s">
        <v>135</v>
      </c>
      <c r="F154" s="245"/>
      <c r="G154" s="247">
        <f t="shared" si="10"/>
        <v>0</v>
      </c>
      <c r="H154" s="235"/>
      <c r="I154" s="1061"/>
      <c r="J154" s="1062"/>
      <c r="K154" s="1063"/>
      <c r="L154" s="245"/>
      <c r="M154" s="246" t="s">
        <v>135</v>
      </c>
      <c r="N154" s="245"/>
      <c r="O154" s="247">
        <f t="shared" si="11"/>
        <v>0</v>
      </c>
      <c r="P154" s="228"/>
    </row>
    <row r="155" spans="1:16" s="229" customFormat="1" ht="20.25" customHeight="1">
      <c r="A155" s="1061"/>
      <c r="B155" s="1062"/>
      <c r="C155" s="1063"/>
      <c r="D155" s="245"/>
      <c r="E155" s="246" t="s">
        <v>135</v>
      </c>
      <c r="F155" s="245"/>
      <c r="G155" s="247">
        <f t="shared" si="10"/>
        <v>0</v>
      </c>
      <c r="H155" s="235"/>
      <c r="I155" s="1061"/>
      <c r="J155" s="1062"/>
      <c r="K155" s="1063"/>
      <c r="L155" s="245"/>
      <c r="M155" s="246" t="s">
        <v>135</v>
      </c>
      <c r="N155" s="245"/>
      <c r="O155" s="247">
        <f t="shared" si="11"/>
        <v>0</v>
      </c>
      <c r="P155" s="228"/>
    </row>
    <row r="156" spans="1:16" s="229" customFormat="1" ht="20.25" customHeight="1">
      <c r="A156" s="1082"/>
      <c r="B156" s="1083"/>
      <c r="C156" s="1084"/>
      <c r="D156" s="440"/>
      <c r="E156" s="248" t="s">
        <v>135</v>
      </c>
      <c r="F156" s="249"/>
      <c r="G156" s="250">
        <f t="shared" si="10"/>
        <v>0</v>
      </c>
      <c r="H156" s="235"/>
      <c r="I156" s="1082"/>
      <c r="J156" s="1083"/>
      <c r="K156" s="1084"/>
      <c r="L156" s="440"/>
      <c r="M156" s="248" t="s">
        <v>135</v>
      </c>
      <c r="N156" s="249"/>
      <c r="O156" s="250">
        <f t="shared" si="11"/>
        <v>0</v>
      </c>
      <c r="P156" s="228"/>
    </row>
    <row r="157" spans="1:16" s="229" customFormat="1" ht="20.25" customHeight="1">
      <c r="A157" s="1043" t="s">
        <v>354</v>
      </c>
      <c r="B157" s="1044"/>
      <c r="C157" s="1045"/>
      <c r="D157" s="466" t="s">
        <v>350</v>
      </c>
      <c r="E157" s="1049" t="s">
        <v>351</v>
      </c>
      <c r="F157" s="1050"/>
      <c r="G157" s="441" t="s">
        <v>353</v>
      </c>
      <c r="H157" s="235"/>
      <c r="I157" s="1043" t="s">
        <v>354</v>
      </c>
      <c r="J157" s="1044"/>
      <c r="K157" s="1045"/>
      <c r="L157" s="466" t="s">
        <v>350</v>
      </c>
      <c r="M157" s="1049" t="s">
        <v>351</v>
      </c>
      <c r="N157" s="1050"/>
      <c r="O157" s="441" t="s">
        <v>353</v>
      </c>
      <c r="P157" s="228"/>
    </row>
    <row r="158" spans="1:16" s="229" customFormat="1" ht="20.25" customHeight="1">
      <c r="A158" s="1046"/>
      <c r="B158" s="1047"/>
      <c r="C158" s="1048"/>
      <c r="D158" s="454"/>
      <c r="E158" s="1080"/>
      <c r="F158" s="1081"/>
      <c r="G158" s="455"/>
      <c r="H158" s="235"/>
      <c r="I158" s="1046"/>
      <c r="J158" s="1047"/>
      <c r="K158" s="1048"/>
      <c r="L158" s="454"/>
      <c r="M158" s="1080"/>
      <c r="N158" s="1081"/>
      <c r="O158" s="455"/>
      <c r="P158" s="228"/>
    </row>
    <row r="159" spans="1:16" s="229" customFormat="1" ht="20.25" customHeight="1">
      <c r="A159" s="1051" t="s">
        <v>138</v>
      </c>
      <c r="B159" s="1052"/>
      <c r="C159" s="1053"/>
      <c r="D159" s="442"/>
      <c r="E159" s="443" t="s">
        <v>135</v>
      </c>
      <c r="F159" s="1158"/>
      <c r="G159" s="1159"/>
      <c r="H159" s="235"/>
      <c r="I159" s="1051" t="s">
        <v>138</v>
      </c>
      <c r="J159" s="1052"/>
      <c r="K159" s="1053"/>
      <c r="L159" s="442"/>
      <c r="M159" s="443" t="s">
        <v>135</v>
      </c>
      <c r="N159" s="1158"/>
      <c r="O159" s="1159"/>
      <c r="P159" s="228"/>
    </row>
    <row r="160" spans="1:16" s="229" customFormat="1" ht="20.25" customHeight="1">
      <c r="A160" s="1039" t="s">
        <v>139</v>
      </c>
      <c r="B160" s="1040"/>
      <c r="C160" s="1040"/>
      <c r="D160" s="1040"/>
      <c r="E160" s="1040"/>
      <c r="F160" s="1042"/>
      <c r="G160" s="251">
        <f>SUM(G147:G156)</f>
        <v>0</v>
      </c>
      <c r="H160" s="235"/>
      <c r="I160" s="1039" t="s">
        <v>139</v>
      </c>
      <c r="J160" s="1040"/>
      <c r="K160" s="1040"/>
      <c r="L160" s="1040"/>
      <c r="M160" s="1040"/>
      <c r="N160" s="1042"/>
      <c r="O160" s="251">
        <f>SUM(O147:O156)</f>
        <v>0</v>
      </c>
      <c r="P160" s="228"/>
    </row>
    <row r="161" spans="1:16" s="229" customFormat="1" ht="20.25" customHeight="1">
      <c r="A161" s="1142" t="s">
        <v>140</v>
      </c>
      <c r="B161" s="1143"/>
      <c r="C161" s="1143"/>
      <c r="D161" s="1143"/>
      <c r="E161" s="1143"/>
      <c r="F161" s="1144"/>
      <c r="G161" s="252"/>
      <c r="H161" s="235"/>
      <c r="I161" s="1142" t="s">
        <v>140</v>
      </c>
      <c r="J161" s="1143"/>
      <c r="K161" s="1143"/>
      <c r="L161" s="1143"/>
      <c r="M161" s="1143"/>
      <c r="N161" s="1144"/>
      <c r="O161" s="252"/>
      <c r="P161" s="228"/>
    </row>
    <row r="162" spans="1:16" s="229" customFormat="1" ht="20.25" customHeight="1">
      <c r="A162" s="1039" t="s">
        <v>141</v>
      </c>
      <c r="B162" s="1040"/>
      <c r="C162" s="1040"/>
      <c r="D162" s="1040"/>
      <c r="E162" s="1040"/>
      <c r="F162" s="1042"/>
      <c r="G162" s="251">
        <f>G160+G161</f>
        <v>0</v>
      </c>
      <c r="H162" s="235"/>
      <c r="I162" s="1039" t="s">
        <v>141</v>
      </c>
      <c r="J162" s="1040"/>
      <c r="K162" s="1040"/>
      <c r="L162" s="1040"/>
      <c r="M162" s="1040"/>
      <c r="N162" s="1042"/>
      <c r="O162" s="251">
        <f>O160+O161</f>
        <v>0</v>
      </c>
      <c r="P162" s="228"/>
    </row>
    <row r="163" spans="1:16" s="229" customFormat="1" ht="20.25" customHeight="1">
      <c r="A163" s="228"/>
      <c r="B163" s="228"/>
      <c r="C163" s="228"/>
      <c r="D163" s="228"/>
      <c r="E163" s="228"/>
      <c r="F163" s="228"/>
      <c r="G163" s="228">
        <v>13</v>
      </c>
      <c r="H163" s="228"/>
      <c r="I163" s="228"/>
      <c r="J163" s="228"/>
      <c r="K163" s="228"/>
      <c r="L163" s="228"/>
      <c r="M163" s="228"/>
      <c r="N163" s="228"/>
      <c r="O163" s="228">
        <v>14</v>
      </c>
      <c r="P163" s="228"/>
    </row>
    <row r="164" spans="1:16" s="229" customFormat="1" ht="20.25" customHeight="1">
      <c r="A164" s="1073" t="s">
        <v>348</v>
      </c>
      <c r="B164" s="1074"/>
      <c r="C164" s="1103" t="str">
        <f>IF(個表!$F43="","",TEXT(個表!$F43,"yyyy/mm/dd")&amp;個表!$H43&amp;TEXT(個表!$I43,"yyyy/mm/dd"))</f>
        <v/>
      </c>
      <c r="D164" s="1104"/>
      <c r="E164" s="1104"/>
      <c r="F164" s="1104"/>
      <c r="G164" s="1105"/>
      <c r="H164" s="235"/>
      <c r="I164" s="1073" t="s">
        <v>348</v>
      </c>
      <c r="J164" s="1074"/>
      <c r="K164" s="1103" t="str">
        <f>IF(個表!$F44="","",TEXT(個表!$F44,"yyyy/mm/dd")&amp;個表!$H44&amp;TEXT(個表!$I44,"yyyy/mm/dd"))</f>
        <v/>
      </c>
      <c r="L164" s="1104"/>
      <c r="M164" s="1104"/>
      <c r="N164" s="1104"/>
      <c r="O164" s="1105"/>
      <c r="P164" s="228"/>
    </row>
    <row r="165" spans="1:16" s="229" customFormat="1" ht="20.25" customHeight="1">
      <c r="A165" s="1119" t="s">
        <v>128</v>
      </c>
      <c r="B165" s="1120"/>
      <c r="C165" s="1121" t="str">
        <f>IF(個表!$N43="","",個表!$N43)</f>
        <v/>
      </c>
      <c r="D165" s="1122"/>
      <c r="E165" s="1122"/>
      <c r="F165" s="1122"/>
      <c r="G165" s="1123"/>
      <c r="H165" s="235"/>
      <c r="I165" s="1119" t="s">
        <v>128</v>
      </c>
      <c r="J165" s="1120"/>
      <c r="K165" s="1121" t="str">
        <f>IF(個表!$N44="","",個表!$N44)</f>
        <v/>
      </c>
      <c r="L165" s="1122"/>
      <c r="M165" s="1122"/>
      <c r="N165" s="1122"/>
      <c r="O165" s="1123"/>
      <c r="P165" s="228"/>
    </row>
    <row r="166" spans="1:16" s="229" customFormat="1" ht="20.25" customHeight="1">
      <c r="A166" s="1069" t="s">
        <v>129</v>
      </c>
      <c r="B166" s="1070"/>
      <c r="C166" s="1071"/>
      <c r="D166" s="1072"/>
      <c r="E166" s="1054" t="s">
        <v>345</v>
      </c>
      <c r="F166" s="1068"/>
      <c r="G166" s="451"/>
      <c r="H166" s="235"/>
      <c r="I166" s="1069" t="s">
        <v>129</v>
      </c>
      <c r="J166" s="1070"/>
      <c r="K166" s="1071"/>
      <c r="L166" s="1072"/>
      <c r="M166" s="1054" t="s">
        <v>345</v>
      </c>
      <c r="N166" s="1068"/>
      <c r="O166" s="451"/>
      <c r="P166" s="228"/>
    </row>
    <row r="167" spans="1:16" s="229" customFormat="1" ht="20.25" customHeight="1">
      <c r="A167" s="1073" t="s">
        <v>130</v>
      </c>
      <c r="B167" s="1074"/>
      <c r="C167" s="1075">
        <f>C166-G166</f>
        <v>0</v>
      </c>
      <c r="D167" s="1076"/>
      <c r="E167" s="1056" t="s">
        <v>346</v>
      </c>
      <c r="F167" s="1057"/>
      <c r="G167" s="462">
        <f>個表!$M43</f>
        <v>0</v>
      </c>
      <c r="H167" s="228"/>
      <c r="I167" s="1073" t="s">
        <v>130</v>
      </c>
      <c r="J167" s="1074"/>
      <c r="K167" s="1075">
        <f>K166-O166</f>
        <v>0</v>
      </c>
      <c r="L167" s="1076"/>
      <c r="M167" s="1056" t="s">
        <v>346</v>
      </c>
      <c r="N167" s="1057"/>
      <c r="O167" s="462">
        <f>個表!$M44</f>
        <v>0</v>
      </c>
      <c r="P167" s="228"/>
    </row>
    <row r="168" spans="1:16" s="229" customFormat="1" ht="20.25" customHeight="1">
      <c r="A168" s="1031" t="s">
        <v>347</v>
      </c>
      <c r="B168" s="1032"/>
      <c r="C168" s="1032"/>
      <c r="D168" s="1033"/>
      <c r="E168" s="1034" t="str">
        <f>IF(C167*G167=0,"",C167*G167)</f>
        <v/>
      </c>
      <c r="F168" s="1035"/>
      <c r="G168" s="1036"/>
      <c r="H168" s="235"/>
      <c r="I168" s="1031" t="s">
        <v>347</v>
      </c>
      <c r="J168" s="1032"/>
      <c r="K168" s="1032"/>
      <c r="L168" s="1033"/>
      <c r="M168" s="1034" t="str">
        <f>IF(K167*O167=0,"",K167*O167)</f>
        <v/>
      </c>
      <c r="N168" s="1035"/>
      <c r="O168" s="1036"/>
      <c r="P168" s="228"/>
    </row>
    <row r="169" spans="1:16" s="229" customFormat="1" ht="20.25" customHeight="1">
      <c r="A169" s="1039" t="s">
        <v>131</v>
      </c>
      <c r="B169" s="1042"/>
      <c r="C169" s="1066">
        <f>IF(G167="","",SUM(F173:F182))</f>
        <v>0</v>
      </c>
      <c r="D169" s="1067"/>
      <c r="E169" s="1037" t="s">
        <v>132</v>
      </c>
      <c r="F169" s="1038"/>
      <c r="G169" s="238" t="str">
        <f>IF(E168="","",C169/E168)</f>
        <v/>
      </c>
      <c r="H169" s="235"/>
      <c r="I169" s="1039" t="s">
        <v>131</v>
      </c>
      <c r="J169" s="1042"/>
      <c r="K169" s="1066">
        <f>IF(O167="","",SUM(N173:N182))</f>
        <v>0</v>
      </c>
      <c r="L169" s="1067"/>
      <c r="M169" s="1037" t="s">
        <v>132</v>
      </c>
      <c r="N169" s="1038"/>
      <c r="O169" s="238" t="str">
        <f>IF(M168="","",K169/M168)</f>
        <v/>
      </c>
      <c r="P169" s="228"/>
    </row>
    <row r="170" spans="1:16" s="229" customFormat="1" ht="20.25" customHeight="1">
      <c r="A170" s="1039" t="s">
        <v>361</v>
      </c>
      <c r="B170" s="1042"/>
      <c r="C170" s="1066">
        <f>IF(G167="","",SUM(F173:F185))</f>
        <v>0</v>
      </c>
      <c r="D170" s="1067"/>
      <c r="E170" s="1064" t="s">
        <v>362</v>
      </c>
      <c r="F170" s="1065"/>
      <c r="G170" s="239" t="str">
        <f>IF(E168="","",C170/E168)</f>
        <v/>
      </c>
      <c r="H170" s="235"/>
      <c r="I170" s="1039" t="s">
        <v>361</v>
      </c>
      <c r="J170" s="1042"/>
      <c r="K170" s="1066">
        <f>IF(O167="","",SUM(N173:N185))</f>
        <v>0</v>
      </c>
      <c r="L170" s="1067"/>
      <c r="M170" s="1064" t="s">
        <v>362</v>
      </c>
      <c r="N170" s="1065"/>
      <c r="O170" s="239" t="str">
        <f>IF(M168="","",K170/M168)</f>
        <v/>
      </c>
      <c r="P170" s="228"/>
    </row>
    <row r="171" spans="1:16" s="229" customFormat="1" ht="20.25" customHeight="1">
      <c r="A171" s="1039" t="s">
        <v>133</v>
      </c>
      <c r="B171" s="1040"/>
      <c r="C171" s="1040"/>
      <c r="D171" s="1040"/>
      <c r="E171" s="1040"/>
      <c r="F171" s="1040"/>
      <c r="G171" s="1041"/>
      <c r="H171" s="235"/>
      <c r="I171" s="1039" t="s">
        <v>133</v>
      </c>
      <c r="J171" s="1040"/>
      <c r="K171" s="1040"/>
      <c r="L171" s="1040"/>
      <c r="M171" s="1040"/>
      <c r="N171" s="1040"/>
      <c r="O171" s="1041"/>
      <c r="P171" s="228"/>
    </row>
    <row r="172" spans="1:16" s="229" customFormat="1" ht="20.25" customHeight="1">
      <c r="A172" s="1039" t="s">
        <v>134</v>
      </c>
      <c r="B172" s="1040"/>
      <c r="C172" s="1042"/>
      <c r="D172" s="223" t="s">
        <v>106</v>
      </c>
      <c r="E172" s="237" t="s">
        <v>135</v>
      </c>
      <c r="F172" s="237" t="s">
        <v>136</v>
      </c>
      <c r="G172" s="240" t="s">
        <v>137</v>
      </c>
      <c r="H172" s="235"/>
      <c r="I172" s="1039" t="s">
        <v>134</v>
      </c>
      <c r="J172" s="1040"/>
      <c r="K172" s="1042"/>
      <c r="L172" s="223" t="s">
        <v>106</v>
      </c>
      <c r="M172" s="237" t="s">
        <v>135</v>
      </c>
      <c r="N172" s="237" t="s">
        <v>136</v>
      </c>
      <c r="O172" s="240" t="s">
        <v>137</v>
      </c>
      <c r="P172" s="228"/>
    </row>
    <row r="173" spans="1:16" s="229" customFormat="1" ht="20.25" customHeight="1">
      <c r="A173" s="1058"/>
      <c r="B173" s="1059"/>
      <c r="C173" s="1060"/>
      <c r="D173" s="241"/>
      <c r="E173" s="242" t="s">
        <v>135</v>
      </c>
      <c r="F173" s="243"/>
      <c r="G173" s="244">
        <f>D173*F173</f>
        <v>0</v>
      </c>
      <c r="H173" s="235"/>
      <c r="I173" s="1058"/>
      <c r="J173" s="1059"/>
      <c r="K173" s="1060"/>
      <c r="L173" s="241"/>
      <c r="M173" s="242" t="s">
        <v>135</v>
      </c>
      <c r="N173" s="243"/>
      <c r="O173" s="244">
        <f>L173*N173</f>
        <v>0</v>
      </c>
      <c r="P173" s="228"/>
    </row>
    <row r="174" spans="1:16" s="229" customFormat="1" ht="20.25" customHeight="1">
      <c r="A174" s="1061"/>
      <c r="B174" s="1062"/>
      <c r="C174" s="1063"/>
      <c r="D174" s="245"/>
      <c r="E174" s="246" t="s">
        <v>135</v>
      </c>
      <c r="F174" s="245"/>
      <c r="G174" s="247">
        <f t="shared" ref="G174:G182" si="12">D174*F174</f>
        <v>0</v>
      </c>
      <c r="H174" s="235"/>
      <c r="I174" s="1061"/>
      <c r="J174" s="1062"/>
      <c r="K174" s="1063"/>
      <c r="L174" s="245"/>
      <c r="M174" s="246" t="s">
        <v>135</v>
      </c>
      <c r="N174" s="245"/>
      <c r="O174" s="247">
        <f t="shared" ref="O174:O182" si="13">L174*N174</f>
        <v>0</v>
      </c>
      <c r="P174" s="228"/>
    </row>
    <row r="175" spans="1:16" s="229" customFormat="1" ht="20.25" customHeight="1">
      <c r="A175" s="1061"/>
      <c r="B175" s="1062"/>
      <c r="C175" s="1063"/>
      <c r="D175" s="245"/>
      <c r="E175" s="246" t="s">
        <v>135</v>
      </c>
      <c r="F175" s="245"/>
      <c r="G175" s="247">
        <f t="shared" si="12"/>
        <v>0</v>
      </c>
      <c r="H175" s="235"/>
      <c r="I175" s="1061"/>
      <c r="J175" s="1062"/>
      <c r="K175" s="1063"/>
      <c r="L175" s="245"/>
      <c r="M175" s="246" t="s">
        <v>135</v>
      </c>
      <c r="N175" s="245"/>
      <c r="O175" s="247">
        <f t="shared" si="13"/>
        <v>0</v>
      </c>
      <c r="P175" s="228"/>
    </row>
    <row r="176" spans="1:16" s="229" customFormat="1" ht="20.25" customHeight="1">
      <c r="A176" s="1061"/>
      <c r="B176" s="1062"/>
      <c r="C176" s="1063"/>
      <c r="D176" s="245"/>
      <c r="E176" s="246" t="s">
        <v>135</v>
      </c>
      <c r="F176" s="245"/>
      <c r="G176" s="247">
        <f t="shared" si="12"/>
        <v>0</v>
      </c>
      <c r="H176" s="235"/>
      <c r="I176" s="1061"/>
      <c r="J176" s="1062"/>
      <c r="K176" s="1063"/>
      <c r="L176" s="245"/>
      <c r="M176" s="246" t="s">
        <v>135</v>
      </c>
      <c r="N176" s="245"/>
      <c r="O176" s="247">
        <f t="shared" si="13"/>
        <v>0</v>
      </c>
      <c r="P176" s="228"/>
    </row>
    <row r="177" spans="1:16" s="229" customFormat="1" ht="20.25" customHeight="1">
      <c r="A177" s="1061"/>
      <c r="B177" s="1062"/>
      <c r="C177" s="1063"/>
      <c r="D177" s="245"/>
      <c r="E177" s="246" t="s">
        <v>135</v>
      </c>
      <c r="F177" s="245"/>
      <c r="G177" s="247">
        <f t="shared" si="12"/>
        <v>0</v>
      </c>
      <c r="H177" s="235"/>
      <c r="I177" s="1061"/>
      <c r="J177" s="1062"/>
      <c r="K177" s="1063"/>
      <c r="L177" s="245"/>
      <c r="M177" s="246" t="s">
        <v>135</v>
      </c>
      <c r="N177" s="245"/>
      <c r="O177" s="247">
        <f t="shared" si="13"/>
        <v>0</v>
      </c>
      <c r="P177" s="228"/>
    </row>
    <row r="178" spans="1:16" s="229" customFormat="1" ht="20.25" customHeight="1">
      <c r="A178" s="1061"/>
      <c r="B178" s="1062"/>
      <c r="C178" s="1063"/>
      <c r="D178" s="245"/>
      <c r="E178" s="246" t="s">
        <v>135</v>
      </c>
      <c r="F178" s="245"/>
      <c r="G178" s="247">
        <f t="shared" si="12"/>
        <v>0</v>
      </c>
      <c r="H178" s="235"/>
      <c r="I178" s="1061"/>
      <c r="J178" s="1062"/>
      <c r="K178" s="1063"/>
      <c r="L178" s="245"/>
      <c r="M178" s="246" t="s">
        <v>135</v>
      </c>
      <c r="N178" s="245"/>
      <c r="O178" s="247">
        <f t="shared" si="13"/>
        <v>0</v>
      </c>
      <c r="P178" s="228"/>
    </row>
    <row r="179" spans="1:16" s="229" customFormat="1" ht="20.25" customHeight="1">
      <c r="A179" s="1061"/>
      <c r="B179" s="1062"/>
      <c r="C179" s="1063"/>
      <c r="D179" s="245"/>
      <c r="E179" s="246" t="s">
        <v>135</v>
      </c>
      <c r="F179" s="245"/>
      <c r="G179" s="247">
        <f t="shared" si="12"/>
        <v>0</v>
      </c>
      <c r="H179" s="235"/>
      <c r="I179" s="1061"/>
      <c r="J179" s="1062"/>
      <c r="K179" s="1063"/>
      <c r="L179" s="245"/>
      <c r="M179" s="246" t="s">
        <v>135</v>
      </c>
      <c r="N179" s="245"/>
      <c r="O179" s="247">
        <f t="shared" si="13"/>
        <v>0</v>
      </c>
      <c r="P179" s="228"/>
    </row>
    <row r="180" spans="1:16" s="229" customFormat="1" ht="20.25" customHeight="1">
      <c r="A180" s="1061"/>
      <c r="B180" s="1062"/>
      <c r="C180" s="1063"/>
      <c r="D180" s="245"/>
      <c r="E180" s="246" t="s">
        <v>135</v>
      </c>
      <c r="F180" s="245"/>
      <c r="G180" s="247">
        <f t="shared" si="12"/>
        <v>0</v>
      </c>
      <c r="H180" s="235"/>
      <c r="I180" s="1061"/>
      <c r="J180" s="1062"/>
      <c r="K180" s="1063"/>
      <c r="L180" s="245"/>
      <c r="M180" s="246" t="s">
        <v>135</v>
      </c>
      <c r="N180" s="245"/>
      <c r="O180" s="247">
        <f t="shared" si="13"/>
        <v>0</v>
      </c>
      <c r="P180" s="228"/>
    </row>
    <row r="181" spans="1:16" s="229" customFormat="1" ht="20.25" customHeight="1">
      <c r="A181" s="1061"/>
      <c r="B181" s="1062"/>
      <c r="C181" s="1063"/>
      <c r="D181" s="245"/>
      <c r="E181" s="246" t="s">
        <v>135</v>
      </c>
      <c r="F181" s="245"/>
      <c r="G181" s="247">
        <f t="shared" si="12"/>
        <v>0</v>
      </c>
      <c r="H181" s="235"/>
      <c r="I181" s="1061"/>
      <c r="J181" s="1062"/>
      <c r="K181" s="1063"/>
      <c r="L181" s="245"/>
      <c r="M181" s="246" t="s">
        <v>135</v>
      </c>
      <c r="N181" s="245"/>
      <c r="O181" s="247">
        <f t="shared" si="13"/>
        <v>0</v>
      </c>
      <c r="P181" s="228"/>
    </row>
    <row r="182" spans="1:16" s="229" customFormat="1" ht="20.25" customHeight="1">
      <c r="A182" s="1082"/>
      <c r="B182" s="1083"/>
      <c r="C182" s="1084"/>
      <c r="D182" s="440"/>
      <c r="E182" s="248" t="s">
        <v>135</v>
      </c>
      <c r="F182" s="249"/>
      <c r="G182" s="250">
        <f t="shared" si="12"/>
        <v>0</v>
      </c>
      <c r="H182" s="235"/>
      <c r="I182" s="1082"/>
      <c r="J182" s="1083"/>
      <c r="K182" s="1084"/>
      <c r="L182" s="440"/>
      <c r="M182" s="248" t="s">
        <v>135</v>
      </c>
      <c r="N182" s="249"/>
      <c r="O182" s="250">
        <f t="shared" si="13"/>
        <v>0</v>
      </c>
      <c r="P182" s="228"/>
    </row>
    <row r="183" spans="1:16" s="229" customFormat="1" ht="20.25" customHeight="1">
      <c r="A183" s="1043" t="s">
        <v>354</v>
      </c>
      <c r="B183" s="1044"/>
      <c r="C183" s="1045"/>
      <c r="D183" s="466" t="s">
        <v>350</v>
      </c>
      <c r="E183" s="1049" t="s">
        <v>351</v>
      </c>
      <c r="F183" s="1050"/>
      <c r="G183" s="441" t="s">
        <v>353</v>
      </c>
      <c r="H183" s="235"/>
      <c r="I183" s="1043" t="s">
        <v>354</v>
      </c>
      <c r="J183" s="1044"/>
      <c r="K183" s="1045"/>
      <c r="L183" s="466" t="s">
        <v>350</v>
      </c>
      <c r="M183" s="1049" t="s">
        <v>351</v>
      </c>
      <c r="N183" s="1050"/>
      <c r="O183" s="441" t="s">
        <v>353</v>
      </c>
      <c r="P183" s="228"/>
    </row>
    <row r="184" spans="1:16" s="229" customFormat="1" ht="20.25" customHeight="1">
      <c r="A184" s="1046"/>
      <c r="B184" s="1047"/>
      <c r="C184" s="1048"/>
      <c r="D184" s="454"/>
      <c r="E184" s="1080"/>
      <c r="F184" s="1081"/>
      <c r="G184" s="455"/>
      <c r="H184" s="235"/>
      <c r="I184" s="1046"/>
      <c r="J184" s="1047"/>
      <c r="K184" s="1048"/>
      <c r="L184" s="454"/>
      <c r="M184" s="1080"/>
      <c r="N184" s="1081"/>
      <c r="O184" s="455"/>
      <c r="P184" s="228"/>
    </row>
    <row r="185" spans="1:16" s="229" customFormat="1" ht="20.25" customHeight="1">
      <c r="A185" s="1051" t="s">
        <v>138</v>
      </c>
      <c r="B185" s="1052"/>
      <c r="C185" s="1053"/>
      <c r="D185" s="442"/>
      <c r="E185" s="443" t="s">
        <v>135</v>
      </c>
      <c r="F185" s="1158"/>
      <c r="G185" s="1159"/>
      <c r="H185" s="235"/>
      <c r="I185" s="1051" t="s">
        <v>138</v>
      </c>
      <c r="J185" s="1052"/>
      <c r="K185" s="1053"/>
      <c r="L185" s="442"/>
      <c r="M185" s="443" t="s">
        <v>135</v>
      </c>
      <c r="N185" s="1158"/>
      <c r="O185" s="1159"/>
      <c r="P185" s="228"/>
    </row>
    <row r="186" spans="1:16" s="229" customFormat="1" ht="20.25" customHeight="1">
      <c r="A186" s="1039" t="s">
        <v>139</v>
      </c>
      <c r="B186" s="1040"/>
      <c r="C186" s="1040"/>
      <c r="D186" s="1040"/>
      <c r="E186" s="1040"/>
      <c r="F186" s="1042"/>
      <c r="G186" s="251">
        <f>SUM(G173:G182)</f>
        <v>0</v>
      </c>
      <c r="H186" s="235"/>
      <c r="I186" s="1039" t="s">
        <v>139</v>
      </c>
      <c r="J186" s="1040"/>
      <c r="K186" s="1040"/>
      <c r="L186" s="1040"/>
      <c r="M186" s="1040"/>
      <c r="N186" s="1042"/>
      <c r="O186" s="251">
        <f>SUM(O173:O182)</f>
        <v>0</v>
      </c>
      <c r="P186" s="228"/>
    </row>
    <row r="187" spans="1:16" s="229" customFormat="1" ht="20.25" customHeight="1">
      <c r="A187" s="1142" t="s">
        <v>140</v>
      </c>
      <c r="B187" s="1143"/>
      <c r="C187" s="1143"/>
      <c r="D187" s="1143"/>
      <c r="E187" s="1143"/>
      <c r="F187" s="1144"/>
      <c r="G187" s="252"/>
      <c r="H187" s="235"/>
      <c r="I187" s="1142" t="s">
        <v>140</v>
      </c>
      <c r="J187" s="1143"/>
      <c r="K187" s="1143"/>
      <c r="L187" s="1143"/>
      <c r="M187" s="1143"/>
      <c r="N187" s="1144"/>
      <c r="O187" s="252"/>
      <c r="P187" s="228"/>
    </row>
    <row r="188" spans="1:16" s="229" customFormat="1" ht="20.25" customHeight="1">
      <c r="A188" s="1039" t="s">
        <v>141</v>
      </c>
      <c r="B188" s="1040"/>
      <c r="C188" s="1040"/>
      <c r="D188" s="1040"/>
      <c r="E188" s="1040"/>
      <c r="F188" s="1042"/>
      <c r="G188" s="251">
        <f>G186+G187</f>
        <v>0</v>
      </c>
      <c r="H188" s="235"/>
      <c r="I188" s="1039" t="s">
        <v>141</v>
      </c>
      <c r="J188" s="1040"/>
      <c r="K188" s="1040"/>
      <c r="L188" s="1040"/>
      <c r="M188" s="1040"/>
      <c r="N188" s="1042"/>
      <c r="O188" s="251">
        <f>O186+O187</f>
        <v>0</v>
      </c>
      <c r="P188" s="228"/>
    </row>
    <row r="189" spans="1:16" s="229" customFormat="1" ht="20.25" customHeight="1">
      <c r="A189" s="228"/>
      <c r="B189" s="228"/>
      <c r="C189" s="228"/>
      <c r="D189" s="228"/>
      <c r="E189" s="228"/>
      <c r="F189" s="228"/>
      <c r="G189" s="228">
        <v>15</v>
      </c>
      <c r="H189" s="228"/>
      <c r="I189" s="228"/>
      <c r="J189" s="228"/>
      <c r="K189" s="228"/>
      <c r="L189" s="228"/>
      <c r="M189" s="228"/>
      <c r="N189" s="228"/>
      <c r="O189" s="228">
        <v>16</v>
      </c>
      <c r="P189" s="228"/>
    </row>
    <row r="190" spans="1:16" s="229" customFormat="1" ht="20.25" customHeight="1">
      <c r="A190" s="1073" t="s">
        <v>348</v>
      </c>
      <c r="B190" s="1074"/>
      <c r="C190" s="1103" t="str">
        <f>IF(個表!$F45="","",TEXT(個表!$F45,"yyyy/mm/dd")&amp;個表!$H45&amp;TEXT(個表!$I45,"yyyy/mm/dd"))</f>
        <v/>
      </c>
      <c r="D190" s="1104"/>
      <c r="E190" s="1104"/>
      <c r="F190" s="1104"/>
      <c r="G190" s="1105"/>
      <c r="H190" s="235"/>
      <c r="I190" s="1073" t="s">
        <v>348</v>
      </c>
      <c r="J190" s="1074"/>
      <c r="K190" s="1155"/>
      <c r="L190" s="1156"/>
      <c r="M190" s="1156"/>
      <c r="N190" s="1156"/>
      <c r="O190" s="1157"/>
      <c r="P190" s="228"/>
    </row>
    <row r="191" spans="1:16" s="229" customFormat="1" ht="20.25" customHeight="1">
      <c r="A191" s="1119" t="s">
        <v>128</v>
      </c>
      <c r="B191" s="1120"/>
      <c r="C191" s="1121" t="str">
        <f>IF(個表!$N45="","",個表!$N45)</f>
        <v/>
      </c>
      <c r="D191" s="1122"/>
      <c r="E191" s="1122"/>
      <c r="F191" s="1122"/>
      <c r="G191" s="1123"/>
      <c r="H191" s="235"/>
      <c r="I191" s="1119" t="s">
        <v>128</v>
      </c>
      <c r="J191" s="1120"/>
      <c r="K191" s="1152"/>
      <c r="L191" s="1153"/>
      <c r="M191" s="1153"/>
      <c r="N191" s="1153"/>
      <c r="O191" s="1154"/>
      <c r="P191" s="228"/>
    </row>
    <row r="192" spans="1:16" s="229" customFormat="1" ht="20.25" customHeight="1">
      <c r="A192" s="1069" t="s">
        <v>129</v>
      </c>
      <c r="B192" s="1070"/>
      <c r="C192" s="1071"/>
      <c r="D192" s="1072"/>
      <c r="E192" s="1054" t="s">
        <v>345</v>
      </c>
      <c r="F192" s="1055"/>
      <c r="G192" s="452"/>
      <c r="H192" s="235"/>
      <c r="I192" s="1069" t="s">
        <v>129</v>
      </c>
      <c r="J192" s="1070"/>
      <c r="K192" s="1071"/>
      <c r="L192" s="1072"/>
      <c r="M192" s="1054" t="s">
        <v>345</v>
      </c>
      <c r="N192" s="1068"/>
      <c r="O192" s="451"/>
      <c r="P192" s="228"/>
    </row>
    <row r="193" spans="1:16" s="229" customFormat="1" ht="20.25" customHeight="1">
      <c r="A193" s="1073" t="s">
        <v>130</v>
      </c>
      <c r="B193" s="1074"/>
      <c r="C193" s="1075">
        <f>C192-G192</f>
        <v>0</v>
      </c>
      <c r="D193" s="1076"/>
      <c r="E193" s="1056" t="s">
        <v>346</v>
      </c>
      <c r="F193" s="1057"/>
      <c r="G193" s="462">
        <f>個表!$M45</f>
        <v>0</v>
      </c>
      <c r="H193" s="228"/>
      <c r="I193" s="1073" t="s">
        <v>130</v>
      </c>
      <c r="J193" s="1074"/>
      <c r="K193" s="1075">
        <f>K192-O192</f>
        <v>0</v>
      </c>
      <c r="L193" s="1076"/>
      <c r="M193" s="1056" t="s">
        <v>346</v>
      </c>
      <c r="N193" s="1057"/>
      <c r="O193" s="463"/>
      <c r="P193" s="228"/>
    </row>
    <row r="194" spans="1:16" s="229" customFormat="1" ht="20.25" customHeight="1">
      <c r="A194" s="1031" t="s">
        <v>347</v>
      </c>
      <c r="B194" s="1032"/>
      <c r="C194" s="1032"/>
      <c r="D194" s="1033"/>
      <c r="E194" s="1034" t="str">
        <f>IF(C193*G193=0,"",C193*G193)</f>
        <v/>
      </c>
      <c r="F194" s="1035"/>
      <c r="G194" s="1036"/>
      <c r="H194" s="235"/>
      <c r="I194" s="1031" t="s">
        <v>347</v>
      </c>
      <c r="J194" s="1032"/>
      <c r="K194" s="1032"/>
      <c r="L194" s="1033"/>
      <c r="M194" s="1034" t="str">
        <f>IF(K193*O193=0,"",K193*O193)</f>
        <v/>
      </c>
      <c r="N194" s="1035"/>
      <c r="O194" s="1036"/>
      <c r="P194" s="228"/>
    </row>
    <row r="195" spans="1:16" s="229" customFormat="1" ht="20.25" customHeight="1">
      <c r="A195" s="1039" t="s">
        <v>131</v>
      </c>
      <c r="B195" s="1042"/>
      <c r="C195" s="1066">
        <f>IF(G193="","",SUM(F199:F208))</f>
        <v>0</v>
      </c>
      <c r="D195" s="1067"/>
      <c r="E195" s="1037" t="s">
        <v>132</v>
      </c>
      <c r="F195" s="1038"/>
      <c r="G195" s="238" t="str">
        <f>IF(E194="","",C195/E194)</f>
        <v/>
      </c>
      <c r="H195" s="235"/>
      <c r="I195" s="1039" t="s">
        <v>131</v>
      </c>
      <c r="J195" s="1042"/>
      <c r="K195" s="1066" t="str">
        <f>IF(O193="","",SUM(N199:N208))</f>
        <v/>
      </c>
      <c r="L195" s="1067"/>
      <c r="M195" s="1037" t="s">
        <v>132</v>
      </c>
      <c r="N195" s="1038"/>
      <c r="O195" s="238" t="str">
        <f>IF(M194="","",K195/M194)</f>
        <v/>
      </c>
      <c r="P195" s="228"/>
    </row>
    <row r="196" spans="1:16" s="229" customFormat="1" ht="20.25" customHeight="1">
      <c r="A196" s="1039" t="s">
        <v>361</v>
      </c>
      <c r="B196" s="1042"/>
      <c r="C196" s="1066">
        <f>IF(G193="","",SUM(F199:F211))</f>
        <v>0</v>
      </c>
      <c r="D196" s="1067"/>
      <c r="E196" s="1064" t="s">
        <v>362</v>
      </c>
      <c r="F196" s="1065"/>
      <c r="G196" s="239" t="str">
        <f>IF(E194="","",C196/E194)</f>
        <v/>
      </c>
      <c r="H196" s="235"/>
      <c r="I196" s="1039" t="s">
        <v>361</v>
      </c>
      <c r="J196" s="1042"/>
      <c r="K196" s="1066" t="str">
        <f>IF(O193="","",SUM(N199:N211))</f>
        <v/>
      </c>
      <c r="L196" s="1067"/>
      <c r="M196" s="1064" t="s">
        <v>362</v>
      </c>
      <c r="N196" s="1065"/>
      <c r="O196" s="239" t="str">
        <f>IF(M194="","",K196/M194)</f>
        <v/>
      </c>
      <c r="P196" s="228"/>
    </row>
    <row r="197" spans="1:16" s="229" customFormat="1" ht="20.25" customHeight="1">
      <c r="A197" s="1039" t="s">
        <v>133</v>
      </c>
      <c r="B197" s="1040"/>
      <c r="C197" s="1040"/>
      <c r="D197" s="1040"/>
      <c r="E197" s="1040"/>
      <c r="F197" s="1040"/>
      <c r="G197" s="1041"/>
      <c r="H197" s="235"/>
      <c r="I197" s="1039" t="s">
        <v>133</v>
      </c>
      <c r="J197" s="1040"/>
      <c r="K197" s="1040"/>
      <c r="L197" s="1040"/>
      <c r="M197" s="1040"/>
      <c r="N197" s="1040"/>
      <c r="O197" s="1041"/>
      <c r="P197" s="228"/>
    </row>
    <row r="198" spans="1:16" s="229" customFormat="1" ht="20.25" customHeight="1">
      <c r="A198" s="1039" t="s">
        <v>134</v>
      </c>
      <c r="B198" s="1040"/>
      <c r="C198" s="1042"/>
      <c r="D198" s="223" t="s">
        <v>106</v>
      </c>
      <c r="E198" s="237" t="s">
        <v>135</v>
      </c>
      <c r="F198" s="237" t="s">
        <v>136</v>
      </c>
      <c r="G198" s="240" t="s">
        <v>137</v>
      </c>
      <c r="H198" s="235"/>
      <c r="I198" s="1039" t="s">
        <v>134</v>
      </c>
      <c r="J198" s="1040"/>
      <c r="K198" s="1042"/>
      <c r="L198" s="223" t="s">
        <v>106</v>
      </c>
      <c r="M198" s="237" t="s">
        <v>135</v>
      </c>
      <c r="N198" s="237" t="s">
        <v>136</v>
      </c>
      <c r="O198" s="240" t="s">
        <v>137</v>
      </c>
      <c r="P198" s="228"/>
    </row>
    <row r="199" spans="1:16" s="229" customFormat="1" ht="20.25" customHeight="1">
      <c r="A199" s="1058"/>
      <c r="B199" s="1059"/>
      <c r="C199" s="1060"/>
      <c r="D199" s="241"/>
      <c r="E199" s="242" t="s">
        <v>135</v>
      </c>
      <c r="F199" s="243"/>
      <c r="G199" s="244">
        <f>D199*F199</f>
        <v>0</v>
      </c>
      <c r="H199" s="235"/>
      <c r="I199" s="1058"/>
      <c r="J199" s="1059"/>
      <c r="K199" s="1060"/>
      <c r="L199" s="241"/>
      <c r="M199" s="242" t="s">
        <v>135</v>
      </c>
      <c r="N199" s="243"/>
      <c r="O199" s="244">
        <f>L199*N199</f>
        <v>0</v>
      </c>
      <c r="P199" s="228"/>
    </row>
    <row r="200" spans="1:16" s="229" customFormat="1" ht="20.25" customHeight="1">
      <c r="A200" s="1061"/>
      <c r="B200" s="1062"/>
      <c r="C200" s="1063"/>
      <c r="D200" s="245"/>
      <c r="E200" s="246" t="s">
        <v>135</v>
      </c>
      <c r="F200" s="245"/>
      <c r="G200" s="247">
        <f t="shared" ref="G200:G208" si="14">D200*F200</f>
        <v>0</v>
      </c>
      <c r="H200" s="235"/>
      <c r="I200" s="1061"/>
      <c r="J200" s="1062"/>
      <c r="K200" s="1063"/>
      <c r="L200" s="245"/>
      <c r="M200" s="246" t="s">
        <v>135</v>
      </c>
      <c r="N200" s="245"/>
      <c r="O200" s="247">
        <f t="shared" ref="O200:O208" si="15">L200*N200</f>
        <v>0</v>
      </c>
      <c r="P200" s="228"/>
    </row>
    <row r="201" spans="1:16" s="229" customFormat="1" ht="20.25" customHeight="1">
      <c r="A201" s="1061"/>
      <c r="B201" s="1062"/>
      <c r="C201" s="1063"/>
      <c r="D201" s="245"/>
      <c r="E201" s="246" t="s">
        <v>135</v>
      </c>
      <c r="F201" s="245"/>
      <c r="G201" s="247">
        <f t="shared" si="14"/>
        <v>0</v>
      </c>
      <c r="H201" s="235"/>
      <c r="I201" s="1061"/>
      <c r="J201" s="1062"/>
      <c r="K201" s="1063"/>
      <c r="L201" s="245"/>
      <c r="M201" s="246" t="s">
        <v>135</v>
      </c>
      <c r="N201" s="245"/>
      <c r="O201" s="247">
        <f t="shared" si="15"/>
        <v>0</v>
      </c>
      <c r="P201" s="228"/>
    </row>
    <row r="202" spans="1:16" s="229" customFormat="1" ht="20.25" customHeight="1">
      <c r="A202" s="1061"/>
      <c r="B202" s="1062"/>
      <c r="C202" s="1063"/>
      <c r="D202" s="245"/>
      <c r="E202" s="246" t="s">
        <v>135</v>
      </c>
      <c r="F202" s="245"/>
      <c r="G202" s="247">
        <f t="shared" si="14"/>
        <v>0</v>
      </c>
      <c r="H202" s="235"/>
      <c r="I202" s="1061"/>
      <c r="J202" s="1062"/>
      <c r="K202" s="1063"/>
      <c r="L202" s="245"/>
      <c r="M202" s="246" t="s">
        <v>135</v>
      </c>
      <c r="N202" s="245"/>
      <c r="O202" s="247">
        <f t="shared" si="15"/>
        <v>0</v>
      </c>
      <c r="P202" s="228"/>
    </row>
    <row r="203" spans="1:16" s="229" customFormat="1" ht="20.25" customHeight="1">
      <c r="A203" s="1061"/>
      <c r="B203" s="1062"/>
      <c r="C203" s="1063"/>
      <c r="D203" s="245"/>
      <c r="E203" s="246" t="s">
        <v>135</v>
      </c>
      <c r="F203" s="245"/>
      <c r="G203" s="247">
        <f t="shared" si="14"/>
        <v>0</v>
      </c>
      <c r="H203" s="235"/>
      <c r="I203" s="1061"/>
      <c r="J203" s="1062"/>
      <c r="K203" s="1063"/>
      <c r="L203" s="245"/>
      <c r="M203" s="246" t="s">
        <v>135</v>
      </c>
      <c r="N203" s="245"/>
      <c r="O203" s="247">
        <f t="shared" si="15"/>
        <v>0</v>
      </c>
      <c r="P203" s="228"/>
    </row>
    <row r="204" spans="1:16" s="229" customFormat="1" ht="20.25" customHeight="1">
      <c r="A204" s="1061"/>
      <c r="B204" s="1062"/>
      <c r="C204" s="1063"/>
      <c r="D204" s="245"/>
      <c r="E204" s="246" t="s">
        <v>135</v>
      </c>
      <c r="F204" s="245"/>
      <c r="G204" s="247">
        <f t="shared" si="14"/>
        <v>0</v>
      </c>
      <c r="H204" s="235"/>
      <c r="I204" s="1061"/>
      <c r="J204" s="1062"/>
      <c r="K204" s="1063"/>
      <c r="L204" s="245"/>
      <c r="M204" s="246" t="s">
        <v>135</v>
      </c>
      <c r="N204" s="245"/>
      <c r="O204" s="247">
        <f t="shared" si="15"/>
        <v>0</v>
      </c>
      <c r="P204" s="228"/>
    </row>
    <row r="205" spans="1:16" s="229" customFormat="1" ht="20.25" customHeight="1">
      <c r="A205" s="1061"/>
      <c r="B205" s="1062"/>
      <c r="C205" s="1063"/>
      <c r="D205" s="245"/>
      <c r="E205" s="246" t="s">
        <v>135</v>
      </c>
      <c r="F205" s="245"/>
      <c r="G205" s="247">
        <f t="shared" si="14"/>
        <v>0</v>
      </c>
      <c r="H205" s="235"/>
      <c r="I205" s="1061"/>
      <c r="J205" s="1062"/>
      <c r="K205" s="1063"/>
      <c r="L205" s="245"/>
      <c r="M205" s="246" t="s">
        <v>135</v>
      </c>
      <c r="N205" s="245"/>
      <c r="O205" s="247">
        <f t="shared" si="15"/>
        <v>0</v>
      </c>
      <c r="P205" s="228"/>
    </row>
    <row r="206" spans="1:16" s="229" customFormat="1" ht="20.25" customHeight="1">
      <c r="A206" s="1061"/>
      <c r="B206" s="1062"/>
      <c r="C206" s="1063"/>
      <c r="D206" s="245"/>
      <c r="E206" s="246" t="s">
        <v>135</v>
      </c>
      <c r="F206" s="245"/>
      <c r="G206" s="247">
        <f t="shared" si="14"/>
        <v>0</v>
      </c>
      <c r="H206" s="235"/>
      <c r="I206" s="1061"/>
      <c r="J206" s="1062"/>
      <c r="K206" s="1063"/>
      <c r="L206" s="245"/>
      <c r="M206" s="246" t="s">
        <v>135</v>
      </c>
      <c r="N206" s="245"/>
      <c r="O206" s="247">
        <f t="shared" si="15"/>
        <v>0</v>
      </c>
      <c r="P206" s="228"/>
    </row>
    <row r="207" spans="1:16" s="229" customFormat="1" ht="20.25" customHeight="1">
      <c r="A207" s="1061"/>
      <c r="B207" s="1062"/>
      <c r="C207" s="1063"/>
      <c r="D207" s="245"/>
      <c r="E207" s="246" t="s">
        <v>135</v>
      </c>
      <c r="F207" s="245"/>
      <c r="G207" s="247">
        <f t="shared" si="14"/>
        <v>0</v>
      </c>
      <c r="H207" s="235"/>
      <c r="I207" s="1061"/>
      <c r="J207" s="1062"/>
      <c r="K207" s="1063"/>
      <c r="L207" s="245"/>
      <c r="M207" s="246" t="s">
        <v>135</v>
      </c>
      <c r="N207" s="245"/>
      <c r="O207" s="247">
        <f t="shared" si="15"/>
        <v>0</v>
      </c>
      <c r="P207" s="228"/>
    </row>
    <row r="208" spans="1:16" s="229" customFormat="1" ht="20.25" customHeight="1">
      <c r="A208" s="1082"/>
      <c r="B208" s="1083"/>
      <c r="C208" s="1084"/>
      <c r="D208" s="440"/>
      <c r="E208" s="248" t="s">
        <v>135</v>
      </c>
      <c r="F208" s="249"/>
      <c r="G208" s="250">
        <f t="shared" si="14"/>
        <v>0</v>
      </c>
      <c r="H208" s="235"/>
      <c r="I208" s="1082"/>
      <c r="J208" s="1083"/>
      <c r="K208" s="1084"/>
      <c r="L208" s="440"/>
      <c r="M208" s="248" t="s">
        <v>135</v>
      </c>
      <c r="N208" s="249"/>
      <c r="O208" s="250">
        <f t="shared" si="15"/>
        <v>0</v>
      </c>
      <c r="P208" s="228"/>
    </row>
    <row r="209" spans="1:16" s="229" customFormat="1" ht="20.25" customHeight="1">
      <c r="A209" s="1043" t="s">
        <v>354</v>
      </c>
      <c r="B209" s="1044"/>
      <c r="C209" s="1045"/>
      <c r="D209" s="466" t="s">
        <v>350</v>
      </c>
      <c r="E209" s="1049" t="s">
        <v>351</v>
      </c>
      <c r="F209" s="1050"/>
      <c r="G209" s="441" t="s">
        <v>353</v>
      </c>
      <c r="H209" s="235"/>
      <c r="I209" s="1043" t="s">
        <v>354</v>
      </c>
      <c r="J209" s="1044"/>
      <c r="K209" s="1045"/>
      <c r="L209" s="466" t="s">
        <v>350</v>
      </c>
      <c r="M209" s="1049" t="s">
        <v>351</v>
      </c>
      <c r="N209" s="1050"/>
      <c r="O209" s="441" t="s">
        <v>353</v>
      </c>
      <c r="P209" s="228"/>
    </row>
    <row r="210" spans="1:16" s="229" customFormat="1" ht="20.25" customHeight="1">
      <c r="A210" s="1046"/>
      <c r="B210" s="1047"/>
      <c r="C210" s="1048"/>
      <c r="D210" s="454"/>
      <c r="E210" s="1080"/>
      <c r="F210" s="1081"/>
      <c r="G210" s="455"/>
      <c r="H210" s="235"/>
      <c r="I210" s="1046"/>
      <c r="J210" s="1047"/>
      <c r="K210" s="1048"/>
      <c r="L210" s="454"/>
      <c r="M210" s="1080"/>
      <c r="N210" s="1081"/>
      <c r="O210" s="455"/>
      <c r="P210" s="228"/>
    </row>
    <row r="211" spans="1:16" s="229" customFormat="1" ht="20.25" customHeight="1">
      <c r="A211" s="1051" t="s">
        <v>138</v>
      </c>
      <c r="B211" s="1052"/>
      <c r="C211" s="1053"/>
      <c r="D211" s="442"/>
      <c r="E211" s="443" t="s">
        <v>135</v>
      </c>
      <c r="F211" s="1158"/>
      <c r="G211" s="1159"/>
      <c r="H211" s="235"/>
      <c r="I211" s="1051" t="s">
        <v>138</v>
      </c>
      <c r="J211" s="1052"/>
      <c r="K211" s="1053"/>
      <c r="L211" s="442"/>
      <c r="M211" s="443" t="s">
        <v>135</v>
      </c>
      <c r="N211" s="1158"/>
      <c r="O211" s="1159"/>
      <c r="P211" s="228"/>
    </row>
    <row r="212" spans="1:16" s="229" customFormat="1" ht="20.25" customHeight="1">
      <c r="A212" s="1039" t="s">
        <v>139</v>
      </c>
      <c r="B212" s="1040"/>
      <c r="C212" s="1040"/>
      <c r="D212" s="1040"/>
      <c r="E212" s="1040"/>
      <c r="F212" s="1042"/>
      <c r="G212" s="251">
        <f>SUM(G199:G208)</f>
        <v>0</v>
      </c>
      <c r="H212" s="235"/>
      <c r="I212" s="1039" t="s">
        <v>139</v>
      </c>
      <c r="J212" s="1040"/>
      <c r="K212" s="1040"/>
      <c r="L212" s="1040"/>
      <c r="M212" s="1040"/>
      <c r="N212" s="1042"/>
      <c r="O212" s="251">
        <f>SUM(O199:O208)</f>
        <v>0</v>
      </c>
      <c r="P212" s="228"/>
    </row>
    <row r="213" spans="1:16" s="229" customFormat="1" ht="20.25" customHeight="1">
      <c r="A213" s="1142" t="s">
        <v>140</v>
      </c>
      <c r="B213" s="1143"/>
      <c r="C213" s="1143"/>
      <c r="D213" s="1143"/>
      <c r="E213" s="1143"/>
      <c r="F213" s="1144"/>
      <c r="G213" s="252"/>
      <c r="H213" s="235"/>
      <c r="I213" s="1142" t="s">
        <v>140</v>
      </c>
      <c r="J213" s="1143"/>
      <c r="K213" s="1143"/>
      <c r="L213" s="1143"/>
      <c r="M213" s="1143"/>
      <c r="N213" s="1144"/>
      <c r="O213" s="252"/>
      <c r="P213" s="228"/>
    </row>
    <row r="214" spans="1:16" s="229" customFormat="1" ht="20.25" customHeight="1">
      <c r="A214" s="1039" t="s">
        <v>141</v>
      </c>
      <c r="B214" s="1040"/>
      <c r="C214" s="1040"/>
      <c r="D214" s="1040"/>
      <c r="E214" s="1040"/>
      <c r="F214" s="1042"/>
      <c r="G214" s="251">
        <f>G212+G213</f>
        <v>0</v>
      </c>
      <c r="H214" s="235"/>
      <c r="I214" s="1039" t="s">
        <v>141</v>
      </c>
      <c r="J214" s="1040"/>
      <c r="K214" s="1040"/>
      <c r="L214" s="1040"/>
      <c r="M214" s="1040"/>
      <c r="N214" s="1042"/>
      <c r="O214" s="251">
        <f>O212+O213</f>
        <v>0</v>
      </c>
      <c r="P214" s="228"/>
    </row>
    <row r="215" spans="1:16" s="229" customFormat="1" ht="20.25" customHeight="1">
      <c r="A215" s="228"/>
      <c r="B215" s="228"/>
      <c r="C215" s="228"/>
      <c r="D215" s="228"/>
      <c r="E215" s="228"/>
      <c r="F215" s="228"/>
      <c r="G215" s="228">
        <v>17</v>
      </c>
      <c r="H215" s="228"/>
      <c r="I215" s="228"/>
      <c r="J215" s="228"/>
      <c r="K215" s="228"/>
      <c r="L215" s="228"/>
      <c r="M215" s="228"/>
      <c r="N215" s="228"/>
      <c r="O215" s="228">
        <v>18</v>
      </c>
      <c r="P215" s="228"/>
    </row>
    <row r="216" spans="1:16" s="229" customFormat="1" ht="20.25" customHeight="1">
      <c r="A216" s="1073" t="s">
        <v>348</v>
      </c>
      <c r="B216" s="1074"/>
      <c r="C216" s="1155"/>
      <c r="D216" s="1156"/>
      <c r="E216" s="1156"/>
      <c r="F216" s="1156"/>
      <c r="G216" s="1157"/>
      <c r="H216" s="235"/>
      <c r="I216" s="1073" t="s">
        <v>348</v>
      </c>
      <c r="J216" s="1074"/>
      <c r="K216" s="1155"/>
      <c r="L216" s="1156"/>
      <c r="M216" s="1156"/>
      <c r="N216" s="1156"/>
      <c r="O216" s="1157"/>
      <c r="P216" s="228"/>
    </row>
    <row r="217" spans="1:16" s="229" customFormat="1" ht="20.25" customHeight="1">
      <c r="A217" s="1119" t="s">
        <v>128</v>
      </c>
      <c r="B217" s="1120"/>
      <c r="C217" s="1152"/>
      <c r="D217" s="1153"/>
      <c r="E217" s="1153"/>
      <c r="F217" s="1153"/>
      <c r="G217" s="1154"/>
      <c r="H217" s="235"/>
      <c r="I217" s="1119" t="s">
        <v>128</v>
      </c>
      <c r="J217" s="1120"/>
      <c r="K217" s="1152"/>
      <c r="L217" s="1153"/>
      <c r="M217" s="1153"/>
      <c r="N217" s="1153"/>
      <c r="O217" s="1154"/>
      <c r="P217" s="228"/>
    </row>
    <row r="218" spans="1:16" s="229" customFormat="1" ht="20.25" customHeight="1">
      <c r="A218" s="1069" t="s">
        <v>129</v>
      </c>
      <c r="B218" s="1070"/>
      <c r="C218" s="1071"/>
      <c r="D218" s="1072"/>
      <c r="E218" s="1054" t="s">
        <v>345</v>
      </c>
      <c r="F218" s="1055"/>
      <c r="G218" s="452"/>
      <c r="H218" s="235"/>
      <c r="I218" s="1069" t="s">
        <v>129</v>
      </c>
      <c r="J218" s="1070"/>
      <c r="K218" s="1071"/>
      <c r="L218" s="1072"/>
      <c r="M218" s="1054" t="s">
        <v>345</v>
      </c>
      <c r="N218" s="1068"/>
      <c r="O218" s="451"/>
      <c r="P218" s="228"/>
    </row>
    <row r="219" spans="1:16" s="229" customFormat="1" ht="20.25" customHeight="1">
      <c r="A219" s="1073" t="s">
        <v>130</v>
      </c>
      <c r="B219" s="1074"/>
      <c r="C219" s="1075">
        <f>C218-G218</f>
        <v>0</v>
      </c>
      <c r="D219" s="1076"/>
      <c r="E219" s="1056" t="s">
        <v>346</v>
      </c>
      <c r="F219" s="1057"/>
      <c r="G219" s="463"/>
      <c r="H219" s="228"/>
      <c r="I219" s="1073" t="s">
        <v>130</v>
      </c>
      <c r="J219" s="1074"/>
      <c r="K219" s="1075">
        <f>K218-O218</f>
        <v>0</v>
      </c>
      <c r="L219" s="1076"/>
      <c r="M219" s="1056" t="s">
        <v>346</v>
      </c>
      <c r="N219" s="1057"/>
      <c r="O219" s="463"/>
      <c r="P219" s="228"/>
    </row>
    <row r="220" spans="1:16" s="229" customFormat="1" ht="20.25" customHeight="1">
      <c r="A220" s="1031" t="s">
        <v>347</v>
      </c>
      <c r="B220" s="1032"/>
      <c r="C220" s="1032"/>
      <c r="D220" s="1033"/>
      <c r="E220" s="1034" t="str">
        <f>IF(C219*G219=0,"",C219*G219)</f>
        <v/>
      </c>
      <c r="F220" s="1035"/>
      <c r="G220" s="1036"/>
      <c r="H220" s="235"/>
      <c r="I220" s="1031" t="s">
        <v>347</v>
      </c>
      <c r="J220" s="1032"/>
      <c r="K220" s="1032"/>
      <c r="L220" s="1033"/>
      <c r="M220" s="1034" t="str">
        <f>IF(K219*O219=0,"",K219*O219)</f>
        <v/>
      </c>
      <c r="N220" s="1035"/>
      <c r="O220" s="1036"/>
      <c r="P220" s="228"/>
    </row>
    <row r="221" spans="1:16" s="229" customFormat="1" ht="20.25" customHeight="1">
      <c r="A221" s="1039" t="s">
        <v>131</v>
      </c>
      <c r="B221" s="1042"/>
      <c r="C221" s="1066" t="str">
        <f>IF(G219="","",SUM(F225:F234))</f>
        <v/>
      </c>
      <c r="D221" s="1067"/>
      <c r="E221" s="1037" t="s">
        <v>132</v>
      </c>
      <c r="F221" s="1038"/>
      <c r="G221" s="238" t="str">
        <f>IF(E220="","",C221/E220)</f>
        <v/>
      </c>
      <c r="H221" s="235"/>
      <c r="I221" s="1039" t="s">
        <v>131</v>
      </c>
      <c r="J221" s="1042"/>
      <c r="K221" s="1066" t="str">
        <f>IF(O219="","",SUM(N225:N234))</f>
        <v/>
      </c>
      <c r="L221" s="1067"/>
      <c r="M221" s="1037" t="s">
        <v>132</v>
      </c>
      <c r="N221" s="1038"/>
      <c r="O221" s="238" t="str">
        <f>IF(M220="","",K221/M220)</f>
        <v/>
      </c>
      <c r="P221" s="228"/>
    </row>
    <row r="222" spans="1:16" s="229" customFormat="1" ht="20.25" customHeight="1">
      <c r="A222" s="1039" t="s">
        <v>361</v>
      </c>
      <c r="B222" s="1042"/>
      <c r="C222" s="1066" t="str">
        <f>IF(G219="","",SUM(F225:F237))</f>
        <v/>
      </c>
      <c r="D222" s="1067"/>
      <c r="E222" s="1064" t="s">
        <v>362</v>
      </c>
      <c r="F222" s="1065"/>
      <c r="G222" s="239" t="str">
        <f>IF(E220="","",C222/E220)</f>
        <v/>
      </c>
      <c r="H222" s="235"/>
      <c r="I222" s="1039" t="s">
        <v>361</v>
      </c>
      <c r="J222" s="1042"/>
      <c r="K222" s="1066" t="str">
        <f>IF(O219="","",SUM(N225:N237))</f>
        <v/>
      </c>
      <c r="L222" s="1067"/>
      <c r="M222" s="1064" t="s">
        <v>362</v>
      </c>
      <c r="N222" s="1065"/>
      <c r="O222" s="239" t="str">
        <f>IF(M220="","",K222/M220)</f>
        <v/>
      </c>
      <c r="P222" s="228"/>
    </row>
    <row r="223" spans="1:16" s="229" customFormat="1" ht="20.25" customHeight="1">
      <c r="A223" s="1039" t="s">
        <v>133</v>
      </c>
      <c r="B223" s="1040"/>
      <c r="C223" s="1040"/>
      <c r="D223" s="1040"/>
      <c r="E223" s="1040"/>
      <c r="F223" s="1040"/>
      <c r="G223" s="1041"/>
      <c r="H223" s="235"/>
      <c r="I223" s="1039" t="s">
        <v>133</v>
      </c>
      <c r="J223" s="1040"/>
      <c r="K223" s="1040"/>
      <c r="L223" s="1040"/>
      <c r="M223" s="1040"/>
      <c r="N223" s="1040"/>
      <c r="O223" s="1041"/>
      <c r="P223" s="228"/>
    </row>
    <row r="224" spans="1:16" s="229" customFormat="1" ht="20.25" customHeight="1">
      <c r="A224" s="1039" t="s">
        <v>134</v>
      </c>
      <c r="B224" s="1040"/>
      <c r="C224" s="1042"/>
      <c r="D224" s="223" t="s">
        <v>106</v>
      </c>
      <c r="E224" s="237" t="s">
        <v>135</v>
      </c>
      <c r="F224" s="237" t="s">
        <v>136</v>
      </c>
      <c r="G224" s="240" t="s">
        <v>137</v>
      </c>
      <c r="H224" s="235"/>
      <c r="I224" s="1039" t="s">
        <v>134</v>
      </c>
      <c r="J224" s="1040"/>
      <c r="K224" s="1042"/>
      <c r="L224" s="223" t="s">
        <v>106</v>
      </c>
      <c r="M224" s="237" t="s">
        <v>135</v>
      </c>
      <c r="N224" s="237" t="s">
        <v>136</v>
      </c>
      <c r="O224" s="240" t="s">
        <v>137</v>
      </c>
      <c r="P224" s="228"/>
    </row>
    <row r="225" spans="1:16" s="229" customFormat="1" ht="20.25" customHeight="1">
      <c r="A225" s="1058"/>
      <c r="B225" s="1059"/>
      <c r="C225" s="1060"/>
      <c r="D225" s="241"/>
      <c r="E225" s="242" t="s">
        <v>135</v>
      </c>
      <c r="F225" s="243"/>
      <c r="G225" s="244">
        <f>D225*F225</f>
        <v>0</v>
      </c>
      <c r="H225" s="235"/>
      <c r="I225" s="1058"/>
      <c r="J225" s="1059"/>
      <c r="K225" s="1060"/>
      <c r="L225" s="241"/>
      <c r="M225" s="242" t="s">
        <v>135</v>
      </c>
      <c r="N225" s="243"/>
      <c r="O225" s="244">
        <f>L225*N225</f>
        <v>0</v>
      </c>
      <c r="P225" s="228"/>
    </row>
    <row r="226" spans="1:16" s="229" customFormat="1" ht="20.25" customHeight="1">
      <c r="A226" s="1061"/>
      <c r="B226" s="1062"/>
      <c r="C226" s="1063"/>
      <c r="D226" s="245"/>
      <c r="E226" s="246" t="s">
        <v>135</v>
      </c>
      <c r="F226" s="245"/>
      <c r="G226" s="247">
        <f t="shared" ref="G226:G234" si="16">D226*F226</f>
        <v>0</v>
      </c>
      <c r="H226" s="235"/>
      <c r="I226" s="1061"/>
      <c r="J226" s="1062"/>
      <c r="K226" s="1063"/>
      <c r="L226" s="245"/>
      <c r="M226" s="246" t="s">
        <v>135</v>
      </c>
      <c r="N226" s="245"/>
      <c r="O226" s="247">
        <f t="shared" ref="O226:O234" si="17">L226*N226</f>
        <v>0</v>
      </c>
      <c r="P226" s="228"/>
    </row>
    <row r="227" spans="1:16" s="229" customFormat="1" ht="20.25" customHeight="1">
      <c r="A227" s="1061"/>
      <c r="B227" s="1062"/>
      <c r="C227" s="1063"/>
      <c r="D227" s="245"/>
      <c r="E227" s="246" t="s">
        <v>135</v>
      </c>
      <c r="F227" s="245"/>
      <c r="G227" s="247">
        <f t="shared" si="16"/>
        <v>0</v>
      </c>
      <c r="H227" s="235"/>
      <c r="I227" s="1061"/>
      <c r="J227" s="1062"/>
      <c r="K227" s="1063"/>
      <c r="L227" s="245"/>
      <c r="M227" s="246" t="s">
        <v>135</v>
      </c>
      <c r="N227" s="245"/>
      <c r="O227" s="247">
        <f t="shared" si="17"/>
        <v>0</v>
      </c>
      <c r="P227" s="228"/>
    </row>
    <row r="228" spans="1:16" s="229" customFormat="1" ht="20.25" customHeight="1">
      <c r="A228" s="1061"/>
      <c r="B228" s="1062"/>
      <c r="C228" s="1063"/>
      <c r="D228" s="245"/>
      <c r="E228" s="246" t="s">
        <v>135</v>
      </c>
      <c r="F228" s="245"/>
      <c r="G228" s="247">
        <f t="shared" si="16"/>
        <v>0</v>
      </c>
      <c r="H228" s="235"/>
      <c r="I228" s="1061"/>
      <c r="J228" s="1062"/>
      <c r="K228" s="1063"/>
      <c r="L228" s="245"/>
      <c r="M228" s="246" t="s">
        <v>135</v>
      </c>
      <c r="N228" s="245"/>
      <c r="O228" s="247">
        <f t="shared" si="17"/>
        <v>0</v>
      </c>
      <c r="P228" s="228"/>
    </row>
    <row r="229" spans="1:16" s="229" customFormat="1" ht="20.25" customHeight="1">
      <c r="A229" s="1061"/>
      <c r="B229" s="1062"/>
      <c r="C229" s="1063"/>
      <c r="D229" s="245"/>
      <c r="E229" s="246" t="s">
        <v>135</v>
      </c>
      <c r="F229" s="245"/>
      <c r="G229" s="247">
        <f t="shared" si="16"/>
        <v>0</v>
      </c>
      <c r="H229" s="235"/>
      <c r="I229" s="1061"/>
      <c r="J229" s="1062"/>
      <c r="K229" s="1063"/>
      <c r="L229" s="245"/>
      <c r="M229" s="246" t="s">
        <v>135</v>
      </c>
      <c r="N229" s="245"/>
      <c r="O229" s="247">
        <f t="shared" si="17"/>
        <v>0</v>
      </c>
      <c r="P229" s="228"/>
    </row>
    <row r="230" spans="1:16" s="229" customFormat="1" ht="20.25" customHeight="1">
      <c r="A230" s="1061"/>
      <c r="B230" s="1062"/>
      <c r="C230" s="1063"/>
      <c r="D230" s="245"/>
      <c r="E230" s="246" t="s">
        <v>135</v>
      </c>
      <c r="F230" s="245"/>
      <c r="G230" s="247">
        <f t="shared" si="16"/>
        <v>0</v>
      </c>
      <c r="H230" s="235"/>
      <c r="I230" s="1061"/>
      <c r="J230" s="1062"/>
      <c r="K230" s="1063"/>
      <c r="L230" s="245"/>
      <c r="M230" s="246" t="s">
        <v>135</v>
      </c>
      <c r="N230" s="245"/>
      <c r="O230" s="247">
        <f t="shared" si="17"/>
        <v>0</v>
      </c>
      <c r="P230" s="228"/>
    </row>
    <row r="231" spans="1:16" s="229" customFormat="1" ht="20.25" customHeight="1">
      <c r="A231" s="1061"/>
      <c r="B231" s="1062"/>
      <c r="C231" s="1063"/>
      <c r="D231" s="245"/>
      <c r="E231" s="246" t="s">
        <v>135</v>
      </c>
      <c r="F231" s="245"/>
      <c r="G231" s="247">
        <f t="shared" si="16"/>
        <v>0</v>
      </c>
      <c r="H231" s="235"/>
      <c r="I231" s="1061"/>
      <c r="J231" s="1062"/>
      <c r="K231" s="1063"/>
      <c r="L231" s="245"/>
      <c r="M231" s="246" t="s">
        <v>135</v>
      </c>
      <c r="N231" s="245"/>
      <c r="O231" s="247">
        <f t="shared" si="17"/>
        <v>0</v>
      </c>
      <c r="P231" s="228"/>
    </row>
    <row r="232" spans="1:16" s="229" customFormat="1" ht="20.25" customHeight="1">
      <c r="A232" s="1061"/>
      <c r="B232" s="1062"/>
      <c r="C232" s="1063"/>
      <c r="D232" s="245"/>
      <c r="E232" s="246" t="s">
        <v>135</v>
      </c>
      <c r="F232" s="245"/>
      <c r="G232" s="247">
        <f t="shared" si="16"/>
        <v>0</v>
      </c>
      <c r="H232" s="235"/>
      <c r="I232" s="1061"/>
      <c r="J232" s="1062"/>
      <c r="K232" s="1063"/>
      <c r="L232" s="245"/>
      <c r="M232" s="246" t="s">
        <v>135</v>
      </c>
      <c r="N232" s="245"/>
      <c r="O232" s="247">
        <f t="shared" si="17"/>
        <v>0</v>
      </c>
      <c r="P232" s="228"/>
    </row>
    <row r="233" spans="1:16" s="229" customFormat="1" ht="20.25" customHeight="1">
      <c r="A233" s="1061"/>
      <c r="B233" s="1062"/>
      <c r="C233" s="1063"/>
      <c r="D233" s="245"/>
      <c r="E233" s="246" t="s">
        <v>135</v>
      </c>
      <c r="F233" s="245"/>
      <c r="G233" s="247">
        <f t="shared" si="16"/>
        <v>0</v>
      </c>
      <c r="H233" s="235"/>
      <c r="I233" s="1061"/>
      <c r="J233" s="1062"/>
      <c r="K233" s="1063"/>
      <c r="L233" s="245"/>
      <c r="M233" s="246" t="s">
        <v>135</v>
      </c>
      <c r="N233" s="245"/>
      <c r="O233" s="247">
        <f t="shared" si="17"/>
        <v>0</v>
      </c>
      <c r="P233" s="228"/>
    </row>
    <row r="234" spans="1:16" s="229" customFormat="1" ht="20.25" customHeight="1">
      <c r="A234" s="1082"/>
      <c r="B234" s="1083"/>
      <c r="C234" s="1084"/>
      <c r="D234" s="440"/>
      <c r="E234" s="248" t="s">
        <v>135</v>
      </c>
      <c r="F234" s="249"/>
      <c r="G234" s="250">
        <f t="shared" si="16"/>
        <v>0</v>
      </c>
      <c r="H234" s="235"/>
      <c r="I234" s="1082"/>
      <c r="J234" s="1083"/>
      <c r="K234" s="1084"/>
      <c r="L234" s="440"/>
      <c r="M234" s="248" t="s">
        <v>135</v>
      </c>
      <c r="N234" s="249"/>
      <c r="O234" s="250">
        <f t="shared" si="17"/>
        <v>0</v>
      </c>
      <c r="P234" s="228"/>
    </row>
    <row r="235" spans="1:16" s="229" customFormat="1" ht="20.25" customHeight="1">
      <c r="A235" s="1043" t="s">
        <v>354</v>
      </c>
      <c r="B235" s="1044"/>
      <c r="C235" s="1045"/>
      <c r="D235" s="466" t="s">
        <v>350</v>
      </c>
      <c r="E235" s="1049" t="s">
        <v>351</v>
      </c>
      <c r="F235" s="1050"/>
      <c r="G235" s="441" t="s">
        <v>353</v>
      </c>
      <c r="H235" s="235"/>
      <c r="I235" s="1043" t="s">
        <v>354</v>
      </c>
      <c r="J235" s="1044"/>
      <c r="K235" s="1045"/>
      <c r="L235" s="466" t="s">
        <v>350</v>
      </c>
      <c r="M235" s="1049" t="s">
        <v>351</v>
      </c>
      <c r="N235" s="1050"/>
      <c r="O235" s="441" t="s">
        <v>353</v>
      </c>
      <c r="P235" s="228"/>
    </row>
    <row r="236" spans="1:16" s="229" customFormat="1" ht="20.25" customHeight="1">
      <c r="A236" s="1046"/>
      <c r="B236" s="1047"/>
      <c r="C236" s="1048"/>
      <c r="D236" s="454"/>
      <c r="E236" s="1080"/>
      <c r="F236" s="1081"/>
      <c r="G236" s="455"/>
      <c r="H236" s="235"/>
      <c r="I236" s="1046"/>
      <c r="J236" s="1047"/>
      <c r="K236" s="1048"/>
      <c r="L236" s="454"/>
      <c r="M236" s="1080"/>
      <c r="N236" s="1081"/>
      <c r="O236" s="455"/>
      <c r="P236" s="228"/>
    </row>
    <row r="237" spans="1:16" s="229" customFormat="1" ht="20.25" customHeight="1">
      <c r="A237" s="1051" t="s">
        <v>138</v>
      </c>
      <c r="B237" s="1052"/>
      <c r="C237" s="1053"/>
      <c r="D237" s="442"/>
      <c r="E237" s="443" t="s">
        <v>135</v>
      </c>
      <c r="F237" s="1158"/>
      <c r="G237" s="1159"/>
      <c r="H237" s="235"/>
      <c r="I237" s="1051" t="s">
        <v>138</v>
      </c>
      <c r="J237" s="1052"/>
      <c r="K237" s="1053"/>
      <c r="L237" s="442"/>
      <c r="M237" s="443" t="s">
        <v>135</v>
      </c>
      <c r="N237" s="1158"/>
      <c r="O237" s="1159"/>
      <c r="P237" s="228"/>
    </row>
    <row r="238" spans="1:16" s="229" customFormat="1" ht="20.25" customHeight="1">
      <c r="A238" s="1039" t="s">
        <v>139</v>
      </c>
      <c r="B238" s="1040"/>
      <c r="C238" s="1040"/>
      <c r="D238" s="1040"/>
      <c r="E238" s="1040"/>
      <c r="F238" s="1042"/>
      <c r="G238" s="251">
        <f>SUM(G225:G234)</f>
        <v>0</v>
      </c>
      <c r="H238" s="235"/>
      <c r="I238" s="1039" t="s">
        <v>139</v>
      </c>
      <c r="J238" s="1040"/>
      <c r="K238" s="1040"/>
      <c r="L238" s="1040"/>
      <c r="M238" s="1040"/>
      <c r="N238" s="1042"/>
      <c r="O238" s="251">
        <f>SUM(O225:O234)</f>
        <v>0</v>
      </c>
      <c r="P238" s="228"/>
    </row>
    <row r="239" spans="1:16" s="229" customFormat="1" ht="20.25" customHeight="1">
      <c r="A239" s="1142" t="s">
        <v>140</v>
      </c>
      <c r="B239" s="1143"/>
      <c r="C239" s="1143"/>
      <c r="D239" s="1143"/>
      <c r="E239" s="1143"/>
      <c r="F239" s="1144"/>
      <c r="G239" s="252"/>
      <c r="H239" s="235"/>
      <c r="I239" s="1142" t="s">
        <v>140</v>
      </c>
      <c r="J239" s="1143"/>
      <c r="K239" s="1143"/>
      <c r="L239" s="1143"/>
      <c r="M239" s="1143"/>
      <c r="N239" s="1144"/>
      <c r="O239" s="252"/>
      <c r="P239" s="228"/>
    </row>
    <row r="240" spans="1:16" s="229" customFormat="1" ht="20.25" customHeight="1">
      <c r="A240" s="1039" t="s">
        <v>141</v>
      </c>
      <c r="B240" s="1040"/>
      <c r="C240" s="1040"/>
      <c r="D240" s="1040"/>
      <c r="E240" s="1040"/>
      <c r="F240" s="1042"/>
      <c r="G240" s="251">
        <f>G238+G239</f>
        <v>0</v>
      </c>
      <c r="H240" s="235"/>
      <c r="I240" s="1039" t="s">
        <v>141</v>
      </c>
      <c r="J240" s="1040"/>
      <c r="K240" s="1040"/>
      <c r="L240" s="1040"/>
      <c r="M240" s="1040"/>
      <c r="N240" s="1042"/>
      <c r="O240" s="251">
        <f>O238+O239</f>
        <v>0</v>
      </c>
      <c r="P240" s="228"/>
    </row>
    <row r="241" spans="1:16" s="229" customFormat="1" ht="20.25" customHeight="1">
      <c r="A241" s="228"/>
      <c r="B241" s="228"/>
      <c r="C241" s="228"/>
      <c r="D241" s="228"/>
      <c r="E241" s="228"/>
      <c r="F241" s="228"/>
      <c r="G241" s="228">
        <v>19</v>
      </c>
      <c r="H241" s="228"/>
      <c r="I241" s="228"/>
      <c r="J241" s="228"/>
      <c r="K241" s="228"/>
      <c r="L241" s="228"/>
      <c r="M241" s="228"/>
      <c r="N241" s="228"/>
      <c r="O241" s="228">
        <v>20</v>
      </c>
      <c r="P241" s="228"/>
    </row>
    <row r="242" spans="1:16" s="229" customFormat="1" ht="20.25" customHeight="1">
      <c r="A242" s="1073" t="s">
        <v>348</v>
      </c>
      <c r="B242" s="1074"/>
      <c r="C242" s="1155"/>
      <c r="D242" s="1156"/>
      <c r="E242" s="1156"/>
      <c r="F242" s="1156"/>
      <c r="G242" s="1157"/>
      <c r="H242" s="235"/>
      <c r="I242" s="1073" t="s">
        <v>348</v>
      </c>
      <c r="J242" s="1074"/>
      <c r="K242" s="1155"/>
      <c r="L242" s="1156"/>
      <c r="M242" s="1156"/>
      <c r="N242" s="1156"/>
      <c r="O242" s="1157"/>
      <c r="P242" s="228"/>
    </row>
    <row r="243" spans="1:16" s="229" customFormat="1" ht="20.25" customHeight="1">
      <c r="A243" s="1119" t="s">
        <v>128</v>
      </c>
      <c r="B243" s="1120"/>
      <c r="C243" s="1152"/>
      <c r="D243" s="1153"/>
      <c r="E243" s="1153"/>
      <c r="F243" s="1153"/>
      <c r="G243" s="1154"/>
      <c r="H243" s="235"/>
      <c r="I243" s="1119" t="s">
        <v>128</v>
      </c>
      <c r="J243" s="1120"/>
      <c r="K243" s="1152"/>
      <c r="L243" s="1153"/>
      <c r="M243" s="1153"/>
      <c r="N243" s="1153"/>
      <c r="O243" s="1154"/>
      <c r="P243" s="228"/>
    </row>
    <row r="244" spans="1:16" s="229" customFormat="1" ht="20.25" customHeight="1">
      <c r="A244" s="1069" t="s">
        <v>129</v>
      </c>
      <c r="B244" s="1070"/>
      <c r="C244" s="1071"/>
      <c r="D244" s="1072"/>
      <c r="E244" s="1054" t="s">
        <v>345</v>
      </c>
      <c r="F244" s="1055"/>
      <c r="G244" s="452"/>
      <c r="H244" s="235"/>
      <c r="I244" s="1069" t="s">
        <v>129</v>
      </c>
      <c r="J244" s="1070"/>
      <c r="K244" s="1071"/>
      <c r="L244" s="1072"/>
      <c r="M244" s="1054" t="s">
        <v>345</v>
      </c>
      <c r="N244" s="1055"/>
      <c r="O244" s="452"/>
      <c r="P244" s="228"/>
    </row>
    <row r="245" spans="1:16" s="229" customFormat="1" ht="20.25" customHeight="1">
      <c r="A245" s="1073" t="s">
        <v>130</v>
      </c>
      <c r="B245" s="1074"/>
      <c r="C245" s="1075">
        <f>C244-G244</f>
        <v>0</v>
      </c>
      <c r="D245" s="1076"/>
      <c r="E245" s="1056" t="s">
        <v>346</v>
      </c>
      <c r="F245" s="1057"/>
      <c r="G245" s="463"/>
      <c r="H245" s="228"/>
      <c r="I245" s="1073" t="s">
        <v>130</v>
      </c>
      <c r="J245" s="1074"/>
      <c r="K245" s="1075">
        <f>K244-O244</f>
        <v>0</v>
      </c>
      <c r="L245" s="1076"/>
      <c r="M245" s="1056" t="s">
        <v>346</v>
      </c>
      <c r="N245" s="1057"/>
      <c r="O245" s="463"/>
      <c r="P245" s="228"/>
    </row>
    <row r="246" spans="1:16" s="229" customFormat="1" ht="20.25" customHeight="1">
      <c r="A246" s="1031" t="s">
        <v>347</v>
      </c>
      <c r="B246" s="1032"/>
      <c r="C246" s="1032"/>
      <c r="D246" s="1033"/>
      <c r="E246" s="1034" t="str">
        <f>IF(C245*G245=0,"",C245*G245)</f>
        <v/>
      </c>
      <c r="F246" s="1035"/>
      <c r="G246" s="1036"/>
      <c r="H246" s="235"/>
      <c r="I246" s="1031" t="s">
        <v>347</v>
      </c>
      <c r="J246" s="1032"/>
      <c r="K246" s="1032"/>
      <c r="L246" s="1033"/>
      <c r="M246" s="1034" t="str">
        <f>IF(K245*O245=0,"",K245*O245)</f>
        <v/>
      </c>
      <c r="N246" s="1035"/>
      <c r="O246" s="1036"/>
      <c r="P246" s="228"/>
    </row>
    <row r="247" spans="1:16" s="229" customFormat="1" ht="20.25" customHeight="1">
      <c r="A247" s="1039" t="s">
        <v>131</v>
      </c>
      <c r="B247" s="1042"/>
      <c r="C247" s="1066" t="str">
        <f>IF(G245="","",SUM(F251:F260))</f>
        <v/>
      </c>
      <c r="D247" s="1067"/>
      <c r="E247" s="1037" t="s">
        <v>132</v>
      </c>
      <c r="F247" s="1038"/>
      <c r="G247" s="238" t="str">
        <f>IF(E246="","",C247/E246)</f>
        <v/>
      </c>
      <c r="H247" s="235"/>
      <c r="I247" s="1039" t="s">
        <v>131</v>
      </c>
      <c r="J247" s="1042"/>
      <c r="K247" s="1066" t="str">
        <f>IF(O245="","",SUM(N251:N260))</f>
        <v/>
      </c>
      <c r="L247" s="1067"/>
      <c r="M247" s="1037" t="s">
        <v>132</v>
      </c>
      <c r="N247" s="1038"/>
      <c r="O247" s="238" t="str">
        <f>IF(M246="","",K247/M246)</f>
        <v/>
      </c>
      <c r="P247" s="228"/>
    </row>
    <row r="248" spans="1:16" s="229" customFormat="1" ht="20.25" customHeight="1">
      <c r="A248" s="1039" t="s">
        <v>361</v>
      </c>
      <c r="B248" s="1042"/>
      <c r="C248" s="1066" t="str">
        <f>IF(G245="","",SUM(F251:F263))</f>
        <v/>
      </c>
      <c r="D248" s="1067"/>
      <c r="E248" s="1064" t="s">
        <v>362</v>
      </c>
      <c r="F248" s="1065"/>
      <c r="G248" s="239" t="str">
        <f>IF(E246="","",C248/E246)</f>
        <v/>
      </c>
      <c r="H248" s="235"/>
      <c r="I248" s="1039" t="s">
        <v>361</v>
      </c>
      <c r="J248" s="1042"/>
      <c r="K248" s="1066" t="str">
        <f>IF(O245="","",SUM(N251:N263))</f>
        <v/>
      </c>
      <c r="L248" s="1067"/>
      <c r="M248" s="1064" t="s">
        <v>362</v>
      </c>
      <c r="N248" s="1065"/>
      <c r="O248" s="239" t="str">
        <f>IF(M246="","",K248/M246)</f>
        <v/>
      </c>
      <c r="P248" s="228"/>
    </row>
    <row r="249" spans="1:16" s="229" customFormat="1" ht="20.25" customHeight="1">
      <c r="A249" s="1039" t="s">
        <v>133</v>
      </c>
      <c r="B249" s="1040"/>
      <c r="C249" s="1040"/>
      <c r="D249" s="1040"/>
      <c r="E249" s="1040"/>
      <c r="F249" s="1040"/>
      <c r="G249" s="1041"/>
      <c r="H249" s="235"/>
      <c r="I249" s="1039" t="s">
        <v>133</v>
      </c>
      <c r="J249" s="1040"/>
      <c r="K249" s="1040"/>
      <c r="L249" s="1040"/>
      <c r="M249" s="1040"/>
      <c r="N249" s="1040"/>
      <c r="O249" s="1041"/>
      <c r="P249" s="228"/>
    </row>
    <row r="250" spans="1:16" s="229" customFormat="1" ht="20.25" customHeight="1">
      <c r="A250" s="1039" t="s">
        <v>134</v>
      </c>
      <c r="B250" s="1040"/>
      <c r="C250" s="1042"/>
      <c r="D250" s="223" t="s">
        <v>106</v>
      </c>
      <c r="E250" s="237" t="s">
        <v>135</v>
      </c>
      <c r="F250" s="237" t="s">
        <v>136</v>
      </c>
      <c r="G250" s="240" t="s">
        <v>137</v>
      </c>
      <c r="H250" s="235"/>
      <c r="I250" s="1039" t="s">
        <v>134</v>
      </c>
      <c r="J250" s="1040"/>
      <c r="K250" s="1042"/>
      <c r="L250" s="223" t="s">
        <v>106</v>
      </c>
      <c r="M250" s="237" t="s">
        <v>135</v>
      </c>
      <c r="N250" s="237" t="s">
        <v>136</v>
      </c>
      <c r="O250" s="240" t="s">
        <v>137</v>
      </c>
      <c r="P250" s="228"/>
    </row>
    <row r="251" spans="1:16" s="229" customFormat="1" ht="20.25" customHeight="1">
      <c r="A251" s="1058"/>
      <c r="B251" s="1059"/>
      <c r="C251" s="1060"/>
      <c r="D251" s="241"/>
      <c r="E251" s="242" t="s">
        <v>135</v>
      </c>
      <c r="F251" s="243"/>
      <c r="G251" s="244">
        <f>D251*F251</f>
        <v>0</v>
      </c>
      <c r="H251" s="235"/>
      <c r="I251" s="1058"/>
      <c r="J251" s="1059"/>
      <c r="K251" s="1060"/>
      <c r="L251" s="241"/>
      <c r="M251" s="242" t="s">
        <v>135</v>
      </c>
      <c r="N251" s="243"/>
      <c r="O251" s="244">
        <f>L251*N251</f>
        <v>0</v>
      </c>
      <c r="P251" s="228"/>
    </row>
    <row r="252" spans="1:16" s="229" customFormat="1" ht="20.25" customHeight="1">
      <c r="A252" s="1061"/>
      <c r="B252" s="1062"/>
      <c r="C252" s="1063"/>
      <c r="D252" s="245"/>
      <c r="E252" s="246" t="s">
        <v>135</v>
      </c>
      <c r="F252" s="245"/>
      <c r="G252" s="247">
        <f t="shared" ref="G252:G260" si="18">D252*F252</f>
        <v>0</v>
      </c>
      <c r="H252" s="235"/>
      <c r="I252" s="1061"/>
      <c r="J252" s="1062"/>
      <c r="K252" s="1063"/>
      <c r="L252" s="245"/>
      <c r="M252" s="246" t="s">
        <v>135</v>
      </c>
      <c r="N252" s="245"/>
      <c r="O252" s="247">
        <f t="shared" ref="O252:O260" si="19">L252*N252</f>
        <v>0</v>
      </c>
      <c r="P252" s="228"/>
    </row>
    <row r="253" spans="1:16" s="229" customFormat="1" ht="20.25" customHeight="1">
      <c r="A253" s="1061"/>
      <c r="B253" s="1062"/>
      <c r="C253" s="1063"/>
      <c r="D253" s="245"/>
      <c r="E253" s="246" t="s">
        <v>135</v>
      </c>
      <c r="F253" s="245"/>
      <c r="G253" s="247">
        <f t="shared" si="18"/>
        <v>0</v>
      </c>
      <c r="H253" s="235"/>
      <c r="I253" s="1061"/>
      <c r="J253" s="1062"/>
      <c r="K253" s="1063"/>
      <c r="L253" s="245"/>
      <c r="M253" s="246" t="s">
        <v>135</v>
      </c>
      <c r="N253" s="245"/>
      <c r="O253" s="247">
        <f t="shared" si="19"/>
        <v>0</v>
      </c>
      <c r="P253" s="228"/>
    </row>
    <row r="254" spans="1:16" s="229" customFormat="1" ht="20.25" customHeight="1">
      <c r="A254" s="1061"/>
      <c r="B254" s="1062"/>
      <c r="C254" s="1063"/>
      <c r="D254" s="245"/>
      <c r="E254" s="246" t="s">
        <v>135</v>
      </c>
      <c r="F254" s="245"/>
      <c r="G254" s="247">
        <f t="shared" si="18"/>
        <v>0</v>
      </c>
      <c r="H254" s="235"/>
      <c r="I254" s="1061"/>
      <c r="J254" s="1062"/>
      <c r="K254" s="1063"/>
      <c r="L254" s="245"/>
      <c r="M254" s="246" t="s">
        <v>135</v>
      </c>
      <c r="N254" s="245"/>
      <c r="O254" s="247">
        <f t="shared" si="19"/>
        <v>0</v>
      </c>
      <c r="P254" s="228"/>
    </row>
    <row r="255" spans="1:16" s="229" customFormat="1" ht="20.25" customHeight="1">
      <c r="A255" s="1061"/>
      <c r="B255" s="1062"/>
      <c r="C255" s="1063"/>
      <c r="D255" s="245"/>
      <c r="E255" s="246" t="s">
        <v>135</v>
      </c>
      <c r="F255" s="245"/>
      <c r="G255" s="247">
        <f t="shared" si="18"/>
        <v>0</v>
      </c>
      <c r="H255" s="235"/>
      <c r="I255" s="1061"/>
      <c r="J255" s="1062"/>
      <c r="K255" s="1063"/>
      <c r="L255" s="245"/>
      <c r="M255" s="246" t="s">
        <v>135</v>
      </c>
      <c r="N255" s="245"/>
      <c r="O255" s="247">
        <f t="shared" si="19"/>
        <v>0</v>
      </c>
      <c r="P255" s="228"/>
    </row>
    <row r="256" spans="1:16" s="229" customFormat="1" ht="20.25" customHeight="1">
      <c r="A256" s="1061"/>
      <c r="B256" s="1062"/>
      <c r="C256" s="1063"/>
      <c r="D256" s="245"/>
      <c r="E256" s="246" t="s">
        <v>135</v>
      </c>
      <c r="F256" s="245"/>
      <c r="G256" s="247">
        <f t="shared" si="18"/>
        <v>0</v>
      </c>
      <c r="H256" s="235"/>
      <c r="I256" s="1061"/>
      <c r="J256" s="1062"/>
      <c r="K256" s="1063"/>
      <c r="L256" s="245"/>
      <c r="M256" s="246" t="s">
        <v>135</v>
      </c>
      <c r="N256" s="245"/>
      <c r="O256" s="247">
        <f t="shared" si="19"/>
        <v>0</v>
      </c>
      <c r="P256" s="228"/>
    </row>
    <row r="257" spans="1:16" s="229" customFormat="1" ht="20.25" customHeight="1">
      <c r="A257" s="1061"/>
      <c r="B257" s="1062"/>
      <c r="C257" s="1063"/>
      <c r="D257" s="245"/>
      <c r="E257" s="246" t="s">
        <v>135</v>
      </c>
      <c r="F257" s="245"/>
      <c r="G257" s="247">
        <f t="shared" si="18"/>
        <v>0</v>
      </c>
      <c r="H257" s="235"/>
      <c r="I257" s="1061"/>
      <c r="J257" s="1062"/>
      <c r="K257" s="1063"/>
      <c r="L257" s="245"/>
      <c r="M257" s="246" t="s">
        <v>135</v>
      </c>
      <c r="N257" s="245"/>
      <c r="O257" s="247">
        <f t="shared" si="19"/>
        <v>0</v>
      </c>
      <c r="P257" s="228"/>
    </row>
    <row r="258" spans="1:16" s="229" customFormat="1" ht="20.25" customHeight="1">
      <c r="A258" s="1061"/>
      <c r="B258" s="1062"/>
      <c r="C258" s="1063"/>
      <c r="D258" s="245"/>
      <c r="E258" s="246" t="s">
        <v>135</v>
      </c>
      <c r="F258" s="245"/>
      <c r="G258" s="247">
        <f t="shared" si="18"/>
        <v>0</v>
      </c>
      <c r="H258" s="235"/>
      <c r="I258" s="1061"/>
      <c r="J258" s="1062"/>
      <c r="K258" s="1063"/>
      <c r="L258" s="245"/>
      <c r="M258" s="246" t="s">
        <v>135</v>
      </c>
      <c r="N258" s="245"/>
      <c r="O258" s="247">
        <f t="shared" si="19"/>
        <v>0</v>
      </c>
      <c r="P258" s="228"/>
    </row>
    <row r="259" spans="1:16" s="229" customFormat="1" ht="20.25" customHeight="1">
      <c r="A259" s="1061"/>
      <c r="B259" s="1062"/>
      <c r="C259" s="1063"/>
      <c r="D259" s="245"/>
      <c r="E259" s="246" t="s">
        <v>135</v>
      </c>
      <c r="F259" s="245"/>
      <c r="G259" s="247">
        <f t="shared" si="18"/>
        <v>0</v>
      </c>
      <c r="H259" s="235"/>
      <c r="I259" s="1061"/>
      <c r="J259" s="1062"/>
      <c r="K259" s="1063"/>
      <c r="L259" s="245"/>
      <c r="M259" s="246" t="s">
        <v>135</v>
      </c>
      <c r="N259" s="245"/>
      <c r="O259" s="247">
        <f t="shared" si="19"/>
        <v>0</v>
      </c>
      <c r="P259" s="228"/>
    </row>
    <row r="260" spans="1:16" s="229" customFormat="1" ht="20.25" customHeight="1">
      <c r="A260" s="1082"/>
      <c r="B260" s="1083"/>
      <c r="C260" s="1084"/>
      <c r="D260" s="440"/>
      <c r="E260" s="248" t="s">
        <v>135</v>
      </c>
      <c r="F260" s="249"/>
      <c r="G260" s="250">
        <f t="shared" si="18"/>
        <v>0</v>
      </c>
      <c r="H260" s="235"/>
      <c r="I260" s="1082"/>
      <c r="J260" s="1083"/>
      <c r="K260" s="1084"/>
      <c r="L260" s="440"/>
      <c r="M260" s="248" t="s">
        <v>135</v>
      </c>
      <c r="N260" s="249"/>
      <c r="O260" s="250">
        <f t="shared" si="19"/>
        <v>0</v>
      </c>
      <c r="P260" s="228"/>
    </row>
    <row r="261" spans="1:16" s="229" customFormat="1" ht="20.25" customHeight="1">
      <c r="A261" s="1043" t="s">
        <v>354</v>
      </c>
      <c r="B261" s="1044"/>
      <c r="C261" s="1045"/>
      <c r="D261" s="466" t="s">
        <v>350</v>
      </c>
      <c r="E261" s="1049" t="s">
        <v>351</v>
      </c>
      <c r="F261" s="1050"/>
      <c r="G261" s="441" t="s">
        <v>353</v>
      </c>
      <c r="H261" s="235"/>
      <c r="I261" s="1043" t="s">
        <v>354</v>
      </c>
      <c r="J261" s="1044"/>
      <c r="K261" s="1045"/>
      <c r="L261" s="466" t="s">
        <v>350</v>
      </c>
      <c r="M261" s="1049" t="s">
        <v>351</v>
      </c>
      <c r="N261" s="1050"/>
      <c r="O261" s="441" t="s">
        <v>353</v>
      </c>
      <c r="P261" s="228"/>
    </row>
    <row r="262" spans="1:16" s="229" customFormat="1" ht="20.25" customHeight="1">
      <c r="A262" s="1046"/>
      <c r="B262" s="1047"/>
      <c r="C262" s="1048"/>
      <c r="D262" s="454"/>
      <c r="E262" s="1080"/>
      <c r="F262" s="1081"/>
      <c r="G262" s="455"/>
      <c r="H262" s="235"/>
      <c r="I262" s="1046"/>
      <c r="J262" s="1047"/>
      <c r="K262" s="1048"/>
      <c r="L262" s="454"/>
      <c r="M262" s="1080"/>
      <c r="N262" s="1081"/>
      <c r="O262" s="455"/>
      <c r="P262" s="228"/>
    </row>
    <row r="263" spans="1:16" s="229" customFormat="1" ht="20.25" customHeight="1">
      <c r="A263" s="1051" t="s">
        <v>138</v>
      </c>
      <c r="B263" s="1052"/>
      <c r="C263" s="1053"/>
      <c r="D263" s="442"/>
      <c r="E263" s="443" t="s">
        <v>135</v>
      </c>
      <c r="F263" s="1158"/>
      <c r="G263" s="1159"/>
      <c r="H263" s="235"/>
      <c r="I263" s="1051" t="s">
        <v>138</v>
      </c>
      <c r="J263" s="1052"/>
      <c r="K263" s="1053"/>
      <c r="L263" s="442"/>
      <c r="M263" s="443" t="s">
        <v>135</v>
      </c>
      <c r="N263" s="1158"/>
      <c r="O263" s="1159"/>
      <c r="P263" s="228"/>
    </row>
    <row r="264" spans="1:16" s="229" customFormat="1" ht="20.25" customHeight="1">
      <c r="A264" s="1039" t="s">
        <v>139</v>
      </c>
      <c r="B264" s="1040"/>
      <c r="C264" s="1040"/>
      <c r="D264" s="1040"/>
      <c r="E264" s="1040"/>
      <c r="F264" s="1042"/>
      <c r="G264" s="251">
        <f>SUM(G251:G260)</f>
        <v>0</v>
      </c>
      <c r="H264" s="235"/>
      <c r="I264" s="1039" t="s">
        <v>139</v>
      </c>
      <c r="J264" s="1040"/>
      <c r="K264" s="1040"/>
      <c r="L264" s="1040"/>
      <c r="M264" s="1040"/>
      <c r="N264" s="1042"/>
      <c r="O264" s="251">
        <f>SUM(O251:O260)</f>
        <v>0</v>
      </c>
      <c r="P264" s="228"/>
    </row>
    <row r="265" spans="1:16" s="229" customFormat="1" ht="20.25" customHeight="1">
      <c r="A265" s="1142" t="s">
        <v>140</v>
      </c>
      <c r="B265" s="1143"/>
      <c r="C265" s="1143"/>
      <c r="D265" s="1143"/>
      <c r="E265" s="1143"/>
      <c r="F265" s="1144"/>
      <c r="G265" s="252"/>
      <c r="H265" s="235"/>
      <c r="I265" s="1142" t="s">
        <v>140</v>
      </c>
      <c r="J265" s="1143"/>
      <c r="K265" s="1143"/>
      <c r="L265" s="1143"/>
      <c r="M265" s="1143"/>
      <c r="N265" s="1144"/>
      <c r="O265" s="252"/>
      <c r="P265" s="228"/>
    </row>
    <row r="266" spans="1:16" s="229" customFormat="1" ht="20.25" customHeight="1">
      <c r="A266" s="1039" t="s">
        <v>141</v>
      </c>
      <c r="B266" s="1040"/>
      <c r="C266" s="1040"/>
      <c r="D266" s="1040"/>
      <c r="E266" s="1040"/>
      <c r="F266" s="1042"/>
      <c r="G266" s="251">
        <f>G264+G265</f>
        <v>0</v>
      </c>
      <c r="H266" s="235"/>
      <c r="I266" s="1039" t="s">
        <v>141</v>
      </c>
      <c r="J266" s="1040"/>
      <c r="K266" s="1040"/>
      <c r="L266" s="1040"/>
      <c r="M266" s="1040"/>
      <c r="N266" s="1042"/>
      <c r="O266" s="251">
        <f>O264+O265</f>
        <v>0</v>
      </c>
      <c r="P266" s="228"/>
    </row>
    <row r="267" spans="1:16" s="229" customFormat="1" ht="20.25" customHeight="1">
      <c r="A267" s="228"/>
      <c r="B267" s="228"/>
      <c r="C267" s="228"/>
      <c r="D267" s="228"/>
      <c r="E267" s="228"/>
      <c r="F267" s="228"/>
      <c r="G267" s="228">
        <v>21</v>
      </c>
      <c r="H267" s="228"/>
      <c r="I267" s="228"/>
      <c r="J267" s="228"/>
      <c r="K267" s="228"/>
      <c r="L267" s="228"/>
      <c r="M267" s="228"/>
      <c r="N267" s="228"/>
      <c r="O267" s="228">
        <v>22</v>
      </c>
      <c r="P267" s="228"/>
    </row>
    <row r="268" spans="1:16" s="229" customFormat="1" ht="20.25" customHeight="1">
      <c r="A268" s="1073" t="s">
        <v>348</v>
      </c>
      <c r="B268" s="1074"/>
      <c r="C268" s="1155"/>
      <c r="D268" s="1156"/>
      <c r="E268" s="1156"/>
      <c r="F268" s="1156"/>
      <c r="G268" s="1157"/>
      <c r="H268" s="235"/>
      <c r="I268" s="1073" t="s">
        <v>348</v>
      </c>
      <c r="J268" s="1074"/>
      <c r="K268" s="1155"/>
      <c r="L268" s="1156"/>
      <c r="M268" s="1156"/>
      <c r="N268" s="1156"/>
      <c r="O268" s="1157"/>
      <c r="P268" s="228"/>
    </row>
    <row r="269" spans="1:16" s="229" customFormat="1" ht="20.25" customHeight="1">
      <c r="A269" s="1119" t="s">
        <v>128</v>
      </c>
      <c r="B269" s="1120"/>
      <c r="C269" s="1152"/>
      <c r="D269" s="1153"/>
      <c r="E269" s="1153"/>
      <c r="F269" s="1153"/>
      <c r="G269" s="1154"/>
      <c r="H269" s="235"/>
      <c r="I269" s="1119" t="s">
        <v>128</v>
      </c>
      <c r="J269" s="1120"/>
      <c r="K269" s="1152"/>
      <c r="L269" s="1153"/>
      <c r="M269" s="1153"/>
      <c r="N269" s="1153"/>
      <c r="O269" s="1154"/>
      <c r="P269" s="228"/>
    </row>
    <row r="270" spans="1:16" s="229" customFormat="1" ht="20.25" customHeight="1">
      <c r="A270" s="1069" t="s">
        <v>129</v>
      </c>
      <c r="B270" s="1070"/>
      <c r="C270" s="1071"/>
      <c r="D270" s="1072"/>
      <c r="E270" s="1054" t="s">
        <v>345</v>
      </c>
      <c r="F270" s="1068"/>
      <c r="G270" s="451"/>
      <c r="H270" s="235"/>
      <c r="I270" s="1069" t="s">
        <v>129</v>
      </c>
      <c r="J270" s="1070"/>
      <c r="K270" s="1071"/>
      <c r="L270" s="1072"/>
      <c r="M270" s="1054" t="s">
        <v>345</v>
      </c>
      <c r="N270" s="1055"/>
      <c r="O270" s="452"/>
      <c r="P270" s="228"/>
    </row>
    <row r="271" spans="1:16" s="229" customFormat="1" ht="20.25" customHeight="1">
      <c r="A271" s="1073" t="s">
        <v>130</v>
      </c>
      <c r="B271" s="1074"/>
      <c r="C271" s="1075">
        <f>C270-G270</f>
        <v>0</v>
      </c>
      <c r="D271" s="1076"/>
      <c r="E271" s="1056" t="s">
        <v>346</v>
      </c>
      <c r="F271" s="1057"/>
      <c r="G271" s="463"/>
      <c r="H271" s="228"/>
      <c r="I271" s="1073" t="s">
        <v>130</v>
      </c>
      <c r="J271" s="1074"/>
      <c r="K271" s="1075">
        <f>K270-O270</f>
        <v>0</v>
      </c>
      <c r="L271" s="1076"/>
      <c r="M271" s="1056" t="s">
        <v>346</v>
      </c>
      <c r="N271" s="1057"/>
      <c r="O271" s="463"/>
      <c r="P271" s="228"/>
    </row>
    <row r="272" spans="1:16" s="229" customFormat="1" ht="20.25" customHeight="1">
      <c r="A272" s="1031" t="s">
        <v>347</v>
      </c>
      <c r="B272" s="1032"/>
      <c r="C272" s="1032"/>
      <c r="D272" s="1033"/>
      <c r="E272" s="1034" t="str">
        <f>IF(C271*G271=0,"",C271*G271)</f>
        <v/>
      </c>
      <c r="F272" s="1035"/>
      <c r="G272" s="1036"/>
      <c r="H272" s="235"/>
      <c r="I272" s="1031" t="s">
        <v>347</v>
      </c>
      <c r="J272" s="1032"/>
      <c r="K272" s="1032"/>
      <c r="L272" s="1033"/>
      <c r="M272" s="1034" t="str">
        <f>IF(K271*O271=0,"",K271*O271)</f>
        <v/>
      </c>
      <c r="N272" s="1035"/>
      <c r="O272" s="1036"/>
      <c r="P272" s="228"/>
    </row>
    <row r="273" spans="1:16" s="229" customFormat="1" ht="20.25" customHeight="1">
      <c r="A273" s="1039" t="s">
        <v>131</v>
      </c>
      <c r="B273" s="1042"/>
      <c r="C273" s="1066" t="str">
        <f>IF(G271="","",SUM(F277:F286))</f>
        <v/>
      </c>
      <c r="D273" s="1067"/>
      <c r="E273" s="1037" t="s">
        <v>132</v>
      </c>
      <c r="F273" s="1038"/>
      <c r="G273" s="238" t="str">
        <f>IF(E272="","",C273/E272)</f>
        <v/>
      </c>
      <c r="H273" s="235"/>
      <c r="I273" s="1039" t="s">
        <v>131</v>
      </c>
      <c r="J273" s="1042"/>
      <c r="K273" s="1066" t="str">
        <f>IF(O271="","",SUM(N277:N286))</f>
        <v/>
      </c>
      <c r="L273" s="1067"/>
      <c r="M273" s="1037" t="s">
        <v>132</v>
      </c>
      <c r="N273" s="1038"/>
      <c r="O273" s="238" t="str">
        <f>IF(M272="","",K273/M272)</f>
        <v/>
      </c>
      <c r="P273" s="228"/>
    </row>
    <row r="274" spans="1:16" s="229" customFormat="1" ht="20.25" customHeight="1">
      <c r="A274" s="1039" t="s">
        <v>361</v>
      </c>
      <c r="B274" s="1042"/>
      <c r="C274" s="1066" t="str">
        <f>IF(G271="","",SUM(F277:F289))</f>
        <v/>
      </c>
      <c r="D274" s="1067"/>
      <c r="E274" s="1064" t="s">
        <v>362</v>
      </c>
      <c r="F274" s="1065"/>
      <c r="G274" s="239" t="str">
        <f>IF(E272="","",C274/E272)</f>
        <v/>
      </c>
      <c r="H274" s="235"/>
      <c r="I274" s="1039" t="s">
        <v>361</v>
      </c>
      <c r="J274" s="1042"/>
      <c r="K274" s="1066" t="str">
        <f>IF(O271="","",SUM(N277:N289))</f>
        <v/>
      </c>
      <c r="L274" s="1067"/>
      <c r="M274" s="1064" t="s">
        <v>362</v>
      </c>
      <c r="N274" s="1065"/>
      <c r="O274" s="239" t="str">
        <f>IF(M272="","",K274/M272)</f>
        <v/>
      </c>
      <c r="P274" s="228"/>
    </row>
    <row r="275" spans="1:16" s="229" customFormat="1" ht="20.25" customHeight="1">
      <c r="A275" s="1039" t="s">
        <v>133</v>
      </c>
      <c r="B275" s="1040"/>
      <c r="C275" s="1040"/>
      <c r="D275" s="1040"/>
      <c r="E275" s="1040"/>
      <c r="F275" s="1040"/>
      <c r="G275" s="1041"/>
      <c r="H275" s="235"/>
      <c r="I275" s="1039" t="s">
        <v>133</v>
      </c>
      <c r="J275" s="1040"/>
      <c r="K275" s="1040"/>
      <c r="L275" s="1040"/>
      <c r="M275" s="1040"/>
      <c r="N275" s="1040"/>
      <c r="O275" s="1041"/>
      <c r="P275" s="228"/>
    </row>
    <row r="276" spans="1:16" s="229" customFormat="1" ht="20.25" customHeight="1">
      <c r="A276" s="1039" t="s">
        <v>134</v>
      </c>
      <c r="B276" s="1040"/>
      <c r="C276" s="1042"/>
      <c r="D276" s="223" t="s">
        <v>106</v>
      </c>
      <c r="E276" s="237" t="s">
        <v>135</v>
      </c>
      <c r="F276" s="237" t="s">
        <v>136</v>
      </c>
      <c r="G276" s="240" t="s">
        <v>137</v>
      </c>
      <c r="H276" s="235"/>
      <c r="I276" s="1039" t="s">
        <v>134</v>
      </c>
      <c r="J276" s="1040"/>
      <c r="K276" s="1042"/>
      <c r="L276" s="223" t="s">
        <v>106</v>
      </c>
      <c r="M276" s="237" t="s">
        <v>135</v>
      </c>
      <c r="N276" s="237" t="s">
        <v>136</v>
      </c>
      <c r="O276" s="240" t="s">
        <v>137</v>
      </c>
      <c r="P276" s="228"/>
    </row>
    <row r="277" spans="1:16" s="229" customFormat="1" ht="20.25" customHeight="1">
      <c r="A277" s="1058"/>
      <c r="B277" s="1059"/>
      <c r="C277" s="1060"/>
      <c r="D277" s="241"/>
      <c r="E277" s="242" t="s">
        <v>135</v>
      </c>
      <c r="F277" s="243"/>
      <c r="G277" s="244">
        <f>D277*F277</f>
        <v>0</v>
      </c>
      <c r="H277" s="235"/>
      <c r="I277" s="1058"/>
      <c r="J277" s="1059"/>
      <c r="K277" s="1060"/>
      <c r="L277" s="241"/>
      <c r="M277" s="242" t="s">
        <v>135</v>
      </c>
      <c r="N277" s="243"/>
      <c r="O277" s="244">
        <f>L277*N277</f>
        <v>0</v>
      </c>
      <c r="P277" s="228"/>
    </row>
    <row r="278" spans="1:16" s="229" customFormat="1" ht="20.25" customHeight="1">
      <c r="A278" s="1061"/>
      <c r="B278" s="1062"/>
      <c r="C278" s="1063"/>
      <c r="D278" s="245"/>
      <c r="E278" s="246" t="s">
        <v>135</v>
      </c>
      <c r="F278" s="245"/>
      <c r="G278" s="247">
        <f t="shared" ref="G278:G286" si="20">D278*F278</f>
        <v>0</v>
      </c>
      <c r="H278" s="235"/>
      <c r="I278" s="1061"/>
      <c r="J278" s="1062"/>
      <c r="K278" s="1063"/>
      <c r="L278" s="245"/>
      <c r="M278" s="246" t="s">
        <v>135</v>
      </c>
      <c r="N278" s="245"/>
      <c r="O278" s="247">
        <f t="shared" ref="O278:O286" si="21">L278*N278</f>
        <v>0</v>
      </c>
      <c r="P278" s="228"/>
    </row>
    <row r="279" spans="1:16" s="229" customFormat="1" ht="20.25" customHeight="1">
      <c r="A279" s="1061"/>
      <c r="B279" s="1062"/>
      <c r="C279" s="1063"/>
      <c r="D279" s="245"/>
      <c r="E279" s="246" t="s">
        <v>135</v>
      </c>
      <c r="F279" s="245"/>
      <c r="G279" s="247">
        <f t="shared" si="20"/>
        <v>0</v>
      </c>
      <c r="H279" s="235"/>
      <c r="I279" s="1061"/>
      <c r="J279" s="1062"/>
      <c r="K279" s="1063"/>
      <c r="L279" s="245"/>
      <c r="M279" s="246" t="s">
        <v>135</v>
      </c>
      <c r="N279" s="245"/>
      <c r="O279" s="247">
        <f t="shared" si="21"/>
        <v>0</v>
      </c>
      <c r="P279" s="228"/>
    </row>
    <row r="280" spans="1:16" s="229" customFormat="1" ht="20.25" customHeight="1">
      <c r="A280" s="1061"/>
      <c r="B280" s="1062"/>
      <c r="C280" s="1063"/>
      <c r="D280" s="245"/>
      <c r="E280" s="246" t="s">
        <v>135</v>
      </c>
      <c r="F280" s="245"/>
      <c r="G280" s="247">
        <f t="shared" si="20"/>
        <v>0</v>
      </c>
      <c r="H280" s="235"/>
      <c r="I280" s="1061"/>
      <c r="J280" s="1062"/>
      <c r="K280" s="1063"/>
      <c r="L280" s="245"/>
      <c r="M280" s="246" t="s">
        <v>135</v>
      </c>
      <c r="N280" s="245"/>
      <c r="O280" s="247">
        <f t="shared" si="21"/>
        <v>0</v>
      </c>
      <c r="P280" s="228"/>
    </row>
    <row r="281" spans="1:16" s="229" customFormat="1" ht="20.25" customHeight="1">
      <c r="A281" s="1061"/>
      <c r="B281" s="1062"/>
      <c r="C281" s="1063"/>
      <c r="D281" s="245"/>
      <c r="E281" s="246" t="s">
        <v>135</v>
      </c>
      <c r="F281" s="245"/>
      <c r="G281" s="247">
        <f t="shared" si="20"/>
        <v>0</v>
      </c>
      <c r="H281" s="235"/>
      <c r="I281" s="1061"/>
      <c r="J281" s="1062"/>
      <c r="K281" s="1063"/>
      <c r="L281" s="245"/>
      <c r="M281" s="246" t="s">
        <v>135</v>
      </c>
      <c r="N281" s="245"/>
      <c r="O281" s="247">
        <f t="shared" si="21"/>
        <v>0</v>
      </c>
      <c r="P281" s="228"/>
    </row>
    <row r="282" spans="1:16" s="229" customFormat="1" ht="20.25" customHeight="1">
      <c r="A282" s="1061"/>
      <c r="B282" s="1062"/>
      <c r="C282" s="1063"/>
      <c r="D282" s="245"/>
      <c r="E282" s="246" t="s">
        <v>135</v>
      </c>
      <c r="F282" s="245"/>
      <c r="G282" s="247">
        <f t="shared" si="20"/>
        <v>0</v>
      </c>
      <c r="H282" s="235"/>
      <c r="I282" s="1061"/>
      <c r="J282" s="1062"/>
      <c r="K282" s="1063"/>
      <c r="L282" s="245"/>
      <c r="M282" s="246" t="s">
        <v>135</v>
      </c>
      <c r="N282" s="245"/>
      <c r="O282" s="247">
        <f t="shared" si="21"/>
        <v>0</v>
      </c>
      <c r="P282" s="228"/>
    </row>
    <row r="283" spans="1:16" s="229" customFormat="1" ht="20.25" customHeight="1">
      <c r="A283" s="1061"/>
      <c r="B283" s="1062"/>
      <c r="C283" s="1063"/>
      <c r="D283" s="245"/>
      <c r="E283" s="246" t="s">
        <v>135</v>
      </c>
      <c r="F283" s="245"/>
      <c r="G283" s="247">
        <f t="shared" si="20"/>
        <v>0</v>
      </c>
      <c r="H283" s="235"/>
      <c r="I283" s="1061"/>
      <c r="J283" s="1062"/>
      <c r="K283" s="1063"/>
      <c r="L283" s="245"/>
      <c r="M283" s="246" t="s">
        <v>135</v>
      </c>
      <c r="N283" s="245"/>
      <c r="O283" s="247">
        <f t="shared" si="21"/>
        <v>0</v>
      </c>
      <c r="P283" s="228"/>
    </row>
    <row r="284" spans="1:16" s="229" customFormat="1" ht="20.25" customHeight="1">
      <c r="A284" s="1061"/>
      <c r="B284" s="1062"/>
      <c r="C284" s="1063"/>
      <c r="D284" s="245"/>
      <c r="E284" s="246" t="s">
        <v>135</v>
      </c>
      <c r="F284" s="245"/>
      <c r="G284" s="247">
        <f t="shared" si="20"/>
        <v>0</v>
      </c>
      <c r="H284" s="235"/>
      <c r="I284" s="1061"/>
      <c r="J284" s="1062"/>
      <c r="K284" s="1063"/>
      <c r="L284" s="245"/>
      <c r="M284" s="246" t="s">
        <v>135</v>
      </c>
      <c r="N284" s="245"/>
      <c r="O284" s="247">
        <f t="shared" si="21"/>
        <v>0</v>
      </c>
      <c r="P284" s="228"/>
    </row>
    <row r="285" spans="1:16" s="229" customFormat="1" ht="20.25" customHeight="1">
      <c r="A285" s="1061"/>
      <c r="B285" s="1062"/>
      <c r="C285" s="1063"/>
      <c r="D285" s="245"/>
      <c r="E285" s="246" t="s">
        <v>135</v>
      </c>
      <c r="F285" s="245"/>
      <c r="G285" s="247">
        <f t="shared" si="20"/>
        <v>0</v>
      </c>
      <c r="H285" s="235"/>
      <c r="I285" s="1061"/>
      <c r="J285" s="1062"/>
      <c r="K285" s="1063"/>
      <c r="L285" s="245"/>
      <c r="M285" s="246" t="s">
        <v>135</v>
      </c>
      <c r="N285" s="245"/>
      <c r="O285" s="247">
        <f t="shared" si="21"/>
        <v>0</v>
      </c>
      <c r="P285" s="228"/>
    </row>
    <row r="286" spans="1:16" s="229" customFormat="1" ht="20.25" customHeight="1">
      <c r="A286" s="1082"/>
      <c r="B286" s="1083"/>
      <c r="C286" s="1084"/>
      <c r="D286" s="440"/>
      <c r="E286" s="248" t="s">
        <v>135</v>
      </c>
      <c r="F286" s="249"/>
      <c r="G286" s="250">
        <f t="shared" si="20"/>
        <v>0</v>
      </c>
      <c r="H286" s="235"/>
      <c r="I286" s="1082"/>
      <c r="J286" s="1083"/>
      <c r="K286" s="1084"/>
      <c r="L286" s="440"/>
      <c r="M286" s="248" t="s">
        <v>135</v>
      </c>
      <c r="N286" s="249"/>
      <c r="O286" s="250">
        <f t="shared" si="21"/>
        <v>0</v>
      </c>
      <c r="P286" s="228"/>
    </row>
    <row r="287" spans="1:16" s="229" customFormat="1" ht="20.25" customHeight="1">
      <c r="A287" s="1043" t="s">
        <v>354</v>
      </c>
      <c r="B287" s="1044"/>
      <c r="C287" s="1045"/>
      <c r="D287" s="466" t="s">
        <v>350</v>
      </c>
      <c r="E287" s="1049" t="s">
        <v>351</v>
      </c>
      <c r="F287" s="1050"/>
      <c r="G287" s="441" t="s">
        <v>353</v>
      </c>
      <c r="H287" s="235"/>
      <c r="I287" s="1043" t="s">
        <v>354</v>
      </c>
      <c r="J287" s="1044"/>
      <c r="K287" s="1045"/>
      <c r="L287" s="466" t="s">
        <v>350</v>
      </c>
      <c r="M287" s="1049" t="s">
        <v>351</v>
      </c>
      <c r="N287" s="1050"/>
      <c r="O287" s="441" t="s">
        <v>353</v>
      </c>
      <c r="P287" s="228"/>
    </row>
    <row r="288" spans="1:16" s="229" customFormat="1" ht="20.25" customHeight="1">
      <c r="A288" s="1046"/>
      <c r="B288" s="1047"/>
      <c r="C288" s="1048"/>
      <c r="D288" s="454"/>
      <c r="E288" s="1080"/>
      <c r="F288" s="1081"/>
      <c r="G288" s="455"/>
      <c r="H288" s="235"/>
      <c r="I288" s="1046"/>
      <c r="J288" s="1047"/>
      <c r="K288" s="1048"/>
      <c r="L288" s="454"/>
      <c r="M288" s="1080"/>
      <c r="N288" s="1081"/>
      <c r="O288" s="455"/>
      <c r="P288" s="228"/>
    </row>
    <row r="289" spans="1:16" s="229" customFormat="1" ht="20.25" customHeight="1">
      <c r="A289" s="1051" t="s">
        <v>138</v>
      </c>
      <c r="B289" s="1052"/>
      <c r="C289" s="1053"/>
      <c r="D289" s="442"/>
      <c r="E289" s="443" t="s">
        <v>135</v>
      </c>
      <c r="F289" s="1158"/>
      <c r="G289" s="1159"/>
      <c r="H289" s="235"/>
      <c r="I289" s="1051" t="s">
        <v>138</v>
      </c>
      <c r="J289" s="1052"/>
      <c r="K289" s="1053"/>
      <c r="L289" s="442"/>
      <c r="M289" s="443" t="s">
        <v>135</v>
      </c>
      <c r="N289" s="1158"/>
      <c r="O289" s="1159"/>
      <c r="P289" s="228"/>
    </row>
    <row r="290" spans="1:16" s="229" customFormat="1" ht="20.25" customHeight="1">
      <c r="A290" s="1039" t="s">
        <v>139</v>
      </c>
      <c r="B290" s="1040"/>
      <c r="C290" s="1040"/>
      <c r="D290" s="1040"/>
      <c r="E290" s="1040"/>
      <c r="F290" s="1042"/>
      <c r="G290" s="251">
        <f>SUM(G277:G286)</f>
        <v>0</v>
      </c>
      <c r="H290" s="235"/>
      <c r="I290" s="1039" t="s">
        <v>139</v>
      </c>
      <c r="J290" s="1040"/>
      <c r="K290" s="1040"/>
      <c r="L290" s="1040"/>
      <c r="M290" s="1040"/>
      <c r="N290" s="1042"/>
      <c r="O290" s="251">
        <f>SUM(O277:O286)</f>
        <v>0</v>
      </c>
      <c r="P290" s="228"/>
    </row>
    <row r="291" spans="1:16" s="229" customFormat="1" ht="20.25" customHeight="1">
      <c r="A291" s="1142" t="s">
        <v>140</v>
      </c>
      <c r="B291" s="1143"/>
      <c r="C291" s="1143"/>
      <c r="D291" s="1143"/>
      <c r="E291" s="1143"/>
      <c r="F291" s="1144"/>
      <c r="G291" s="252"/>
      <c r="H291" s="235"/>
      <c r="I291" s="1142" t="s">
        <v>140</v>
      </c>
      <c r="J291" s="1143"/>
      <c r="K291" s="1143"/>
      <c r="L291" s="1143"/>
      <c r="M291" s="1143"/>
      <c r="N291" s="1144"/>
      <c r="O291" s="252"/>
      <c r="P291" s="228"/>
    </row>
    <row r="292" spans="1:16" s="229" customFormat="1" ht="20.25" customHeight="1">
      <c r="A292" s="1039" t="s">
        <v>141</v>
      </c>
      <c r="B292" s="1040"/>
      <c r="C292" s="1040"/>
      <c r="D292" s="1040"/>
      <c r="E292" s="1040"/>
      <c r="F292" s="1042"/>
      <c r="G292" s="251">
        <f>G290+G291</f>
        <v>0</v>
      </c>
      <c r="H292" s="235"/>
      <c r="I292" s="1039" t="s">
        <v>141</v>
      </c>
      <c r="J292" s="1040"/>
      <c r="K292" s="1040"/>
      <c r="L292" s="1040"/>
      <c r="M292" s="1040"/>
      <c r="N292" s="1042"/>
      <c r="O292" s="251">
        <f>O290+O291</f>
        <v>0</v>
      </c>
      <c r="P292" s="228"/>
    </row>
    <row r="293" spans="1:16" s="229" customFormat="1" ht="20.25" customHeight="1">
      <c r="A293" s="228"/>
      <c r="B293" s="228"/>
      <c r="C293" s="228"/>
      <c r="D293" s="228"/>
      <c r="E293" s="228"/>
      <c r="F293" s="228"/>
      <c r="G293" s="228">
        <v>23</v>
      </c>
      <c r="H293" s="228"/>
      <c r="I293" s="228"/>
      <c r="J293" s="228"/>
      <c r="K293" s="228"/>
      <c r="L293" s="228"/>
      <c r="M293" s="228"/>
      <c r="N293" s="228"/>
      <c r="O293" s="228">
        <v>24</v>
      </c>
      <c r="P293" s="228"/>
    </row>
    <row r="294" spans="1:16" s="229" customFormat="1" ht="20.25" customHeight="1">
      <c r="A294" s="1073" t="s">
        <v>348</v>
      </c>
      <c r="B294" s="1074"/>
      <c r="C294" s="1155"/>
      <c r="D294" s="1156"/>
      <c r="E294" s="1156"/>
      <c r="F294" s="1156"/>
      <c r="G294" s="1157"/>
      <c r="H294" s="235"/>
      <c r="I294" s="1073" t="s">
        <v>348</v>
      </c>
      <c r="J294" s="1074"/>
      <c r="K294" s="1155"/>
      <c r="L294" s="1156"/>
      <c r="M294" s="1156"/>
      <c r="N294" s="1156"/>
      <c r="O294" s="1157"/>
      <c r="P294" s="228"/>
    </row>
    <row r="295" spans="1:16" s="229" customFormat="1" ht="20.25" customHeight="1">
      <c r="A295" s="1119" t="s">
        <v>128</v>
      </c>
      <c r="B295" s="1120"/>
      <c r="C295" s="1152"/>
      <c r="D295" s="1153"/>
      <c r="E295" s="1153"/>
      <c r="F295" s="1153"/>
      <c r="G295" s="1154"/>
      <c r="H295" s="235"/>
      <c r="I295" s="1119" t="s">
        <v>128</v>
      </c>
      <c r="J295" s="1120"/>
      <c r="K295" s="1152"/>
      <c r="L295" s="1153"/>
      <c r="M295" s="1153"/>
      <c r="N295" s="1153"/>
      <c r="O295" s="1154"/>
      <c r="P295" s="228"/>
    </row>
    <row r="296" spans="1:16" s="229" customFormat="1" ht="20.25" customHeight="1">
      <c r="A296" s="1069" t="s">
        <v>129</v>
      </c>
      <c r="B296" s="1070"/>
      <c r="C296" s="1071"/>
      <c r="D296" s="1072"/>
      <c r="E296" s="1054" t="s">
        <v>345</v>
      </c>
      <c r="F296" s="1055"/>
      <c r="G296" s="452"/>
      <c r="H296" s="235"/>
      <c r="I296" s="1069" t="s">
        <v>129</v>
      </c>
      <c r="J296" s="1070"/>
      <c r="K296" s="1071"/>
      <c r="L296" s="1072"/>
      <c r="M296" s="1054" t="s">
        <v>345</v>
      </c>
      <c r="N296" s="1068"/>
      <c r="O296" s="451"/>
      <c r="P296" s="228"/>
    </row>
    <row r="297" spans="1:16" s="229" customFormat="1" ht="20.25" customHeight="1">
      <c r="A297" s="1073" t="s">
        <v>130</v>
      </c>
      <c r="B297" s="1074"/>
      <c r="C297" s="1075">
        <f>C296-G296</f>
        <v>0</v>
      </c>
      <c r="D297" s="1076"/>
      <c r="E297" s="1056" t="s">
        <v>346</v>
      </c>
      <c r="F297" s="1057"/>
      <c r="G297" s="463"/>
      <c r="H297" s="228"/>
      <c r="I297" s="1073" t="s">
        <v>130</v>
      </c>
      <c r="J297" s="1074"/>
      <c r="K297" s="1075">
        <f>K296-O296</f>
        <v>0</v>
      </c>
      <c r="L297" s="1076"/>
      <c r="M297" s="1056" t="s">
        <v>346</v>
      </c>
      <c r="N297" s="1057"/>
      <c r="O297" s="463"/>
      <c r="P297" s="228"/>
    </row>
    <row r="298" spans="1:16" s="229" customFormat="1" ht="20.25" customHeight="1">
      <c r="A298" s="1031" t="s">
        <v>347</v>
      </c>
      <c r="B298" s="1032"/>
      <c r="C298" s="1032"/>
      <c r="D298" s="1033"/>
      <c r="E298" s="1034" t="str">
        <f>IF(C297*G297=0,"",C297*G297)</f>
        <v/>
      </c>
      <c r="F298" s="1035"/>
      <c r="G298" s="1036"/>
      <c r="H298" s="235"/>
      <c r="I298" s="1031" t="s">
        <v>347</v>
      </c>
      <c r="J298" s="1032"/>
      <c r="K298" s="1032"/>
      <c r="L298" s="1033"/>
      <c r="M298" s="1034" t="str">
        <f>IF(K297*O297=0,"",K297*O297)</f>
        <v/>
      </c>
      <c r="N298" s="1035"/>
      <c r="O298" s="1036"/>
      <c r="P298" s="228"/>
    </row>
    <row r="299" spans="1:16" s="229" customFormat="1" ht="20.25" customHeight="1">
      <c r="A299" s="1039" t="s">
        <v>131</v>
      </c>
      <c r="B299" s="1042"/>
      <c r="C299" s="1066" t="str">
        <f>IF(G297="","",SUM(F303:F312))</f>
        <v/>
      </c>
      <c r="D299" s="1067"/>
      <c r="E299" s="1037" t="s">
        <v>132</v>
      </c>
      <c r="F299" s="1038"/>
      <c r="G299" s="238" t="str">
        <f>IF(E298="","",C299/E298)</f>
        <v/>
      </c>
      <c r="H299" s="235"/>
      <c r="I299" s="1039" t="s">
        <v>131</v>
      </c>
      <c r="J299" s="1042"/>
      <c r="K299" s="1066" t="str">
        <f>IF(O297="","",SUM(N303:N312))</f>
        <v/>
      </c>
      <c r="L299" s="1067"/>
      <c r="M299" s="1037" t="s">
        <v>132</v>
      </c>
      <c r="N299" s="1038"/>
      <c r="O299" s="238" t="str">
        <f>IF(M298="","",K299/M298)</f>
        <v/>
      </c>
      <c r="P299" s="228"/>
    </row>
    <row r="300" spans="1:16" s="229" customFormat="1" ht="20.25" customHeight="1">
      <c r="A300" s="1039" t="s">
        <v>361</v>
      </c>
      <c r="B300" s="1042"/>
      <c r="C300" s="1066" t="str">
        <f>IF(G297="","",SUM(F303:F315))</f>
        <v/>
      </c>
      <c r="D300" s="1067"/>
      <c r="E300" s="1064" t="s">
        <v>362</v>
      </c>
      <c r="F300" s="1065"/>
      <c r="G300" s="239" t="str">
        <f>IF(E298="","",C300/E298)</f>
        <v/>
      </c>
      <c r="H300" s="235"/>
      <c r="I300" s="1039" t="s">
        <v>361</v>
      </c>
      <c r="J300" s="1042"/>
      <c r="K300" s="1066" t="str">
        <f>IF(O297="","",SUM(N303:N315))</f>
        <v/>
      </c>
      <c r="L300" s="1067"/>
      <c r="M300" s="1064" t="s">
        <v>362</v>
      </c>
      <c r="N300" s="1065"/>
      <c r="O300" s="239" t="str">
        <f>IF(M298="","",K300/M298)</f>
        <v/>
      </c>
      <c r="P300" s="228"/>
    </row>
    <row r="301" spans="1:16" s="229" customFormat="1" ht="20.25" customHeight="1">
      <c r="A301" s="1039" t="s">
        <v>133</v>
      </c>
      <c r="B301" s="1040"/>
      <c r="C301" s="1040"/>
      <c r="D301" s="1040"/>
      <c r="E301" s="1040"/>
      <c r="F301" s="1040"/>
      <c r="G301" s="1041"/>
      <c r="H301" s="235"/>
      <c r="I301" s="1039" t="s">
        <v>133</v>
      </c>
      <c r="J301" s="1040"/>
      <c r="K301" s="1040"/>
      <c r="L301" s="1040"/>
      <c r="M301" s="1040"/>
      <c r="N301" s="1040"/>
      <c r="O301" s="1041"/>
      <c r="P301" s="228"/>
    </row>
    <row r="302" spans="1:16" s="229" customFormat="1" ht="20.25" customHeight="1">
      <c r="A302" s="1039" t="s">
        <v>134</v>
      </c>
      <c r="B302" s="1040"/>
      <c r="C302" s="1042"/>
      <c r="D302" s="223" t="s">
        <v>106</v>
      </c>
      <c r="E302" s="237" t="s">
        <v>135</v>
      </c>
      <c r="F302" s="237" t="s">
        <v>136</v>
      </c>
      <c r="G302" s="240" t="s">
        <v>137</v>
      </c>
      <c r="H302" s="235"/>
      <c r="I302" s="1039" t="s">
        <v>134</v>
      </c>
      <c r="J302" s="1040"/>
      <c r="K302" s="1042"/>
      <c r="L302" s="223" t="s">
        <v>106</v>
      </c>
      <c r="M302" s="237" t="s">
        <v>135</v>
      </c>
      <c r="N302" s="237" t="s">
        <v>136</v>
      </c>
      <c r="O302" s="240" t="s">
        <v>137</v>
      </c>
      <c r="P302" s="228"/>
    </row>
    <row r="303" spans="1:16" s="229" customFormat="1" ht="20.25" customHeight="1">
      <c r="A303" s="1058"/>
      <c r="B303" s="1059"/>
      <c r="C303" s="1060"/>
      <c r="D303" s="241"/>
      <c r="E303" s="242" t="s">
        <v>135</v>
      </c>
      <c r="F303" s="243"/>
      <c r="G303" s="244">
        <f>D303*F303</f>
        <v>0</v>
      </c>
      <c r="H303" s="235"/>
      <c r="I303" s="1058"/>
      <c r="J303" s="1059"/>
      <c r="K303" s="1060"/>
      <c r="L303" s="241"/>
      <c r="M303" s="242" t="s">
        <v>135</v>
      </c>
      <c r="N303" s="243"/>
      <c r="O303" s="244">
        <f>L303*N303</f>
        <v>0</v>
      </c>
      <c r="P303" s="228"/>
    </row>
    <row r="304" spans="1:16" s="229" customFormat="1" ht="20.25" customHeight="1">
      <c r="A304" s="1061"/>
      <c r="B304" s="1062"/>
      <c r="C304" s="1063"/>
      <c r="D304" s="245"/>
      <c r="E304" s="246" t="s">
        <v>135</v>
      </c>
      <c r="F304" s="245"/>
      <c r="G304" s="247">
        <f t="shared" ref="G304:G312" si="22">D304*F304</f>
        <v>0</v>
      </c>
      <c r="H304" s="235"/>
      <c r="I304" s="1061"/>
      <c r="J304" s="1062"/>
      <c r="K304" s="1063"/>
      <c r="L304" s="245"/>
      <c r="M304" s="246" t="s">
        <v>135</v>
      </c>
      <c r="N304" s="245"/>
      <c r="O304" s="247">
        <f t="shared" ref="O304:O312" si="23">L304*N304</f>
        <v>0</v>
      </c>
      <c r="P304" s="228"/>
    </row>
    <row r="305" spans="1:16" s="229" customFormat="1" ht="20.25" customHeight="1">
      <c r="A305" s="1061"/>
      <c r="B305" s="1062"/>
      <c r="C305" s="1063"/>
      <c r="D305" s="245"/>
      <c r="E305" s="246" t="s">
        <v>135</v>
      </c>
      <c r="F305" s="245"/>
      <c r="G305" s="247">
        <f t="shared" si="22"/>
        <v>0</v>
      </c>
      <c r="H305" s="235"/>
      <c r="I305" s="1061"/>
      <c r="J305" s="1062"/>
      <c r="K305" s="1063"/>
      <c r="L305" s="245"/>
      <c r="M305" s="246" t="s">
        <v>135</v>
      </c>
      <c r="N305" s="245"/>
      <c r="O305" s="247">
        <f t="shared" si="23"/>
        <v>0</v>
      </c>
      <c r="P305" s="228"/>
    </row>
    <row r="306" spans="1:16" s="229" customFormat="1" ht="20.25" customHeight="1">
      <c r="A306" s="1061"/>
      <c r="B306" s="1062"/>
      <c r="C306" s="1063"/>
      <c r="D306" s="245"/>
      <c r="E306" s="246" t="s">
        <v>135</v>
      </c>
      <c r="F306" s="245"/>
      <c r="G306" s="247">
        <f t="shared" si="22"/>
        <v>0</v>
      </c>
      <c r="H306" s="235"/>
      <c r="I306" s="1061"/>
      <c r="J306" s="1062"/>
      <c r="K306" s="1063"/>
      <c r="L306" s="245"/>
      <c r="M306" s="246" t="s">
        <v>135</v>
      </c>
      <c r="N306" s="245"/>
      <c r="O306" s="247">
        <f t="shared" si="23"/>
        <v>0</v>
      </c>
      <c r="P306" s="228"/>
    </row>
    <row r="307" spans="1:16" s="229" customFormat="1" ht="20.25" customHeight="1">
      <c r="A307" s="1061"/>
      <c r="B307" s="1062"/>
      <c r="C307" s="1063"/>
      <c r="D307" s="245"/>
      <c r="E307" s="246" t="s">
        <v>135</v>
      </c>
      <c r="F307" s="245"/>
      <c r="G307" s="247">
        <f t="shared" si="22"/>
        <v>0</v>
      </c>
      <c r="H307" s="235"/>
      <c r="I307" s="1061"/>
      <c r="J307" s="1062"/>
      <c r="K307" s="1063"/>
      <c r="L307" s="245"/>
      <c r="M307" s="246" t="s">
        <v>135</v>
      </c>
      <c r="N307" s="245"/>
      <c r="O307" s="247">
        <f t="shared" si="23"/>
        <v>0</v>
      </c>
      <c r="P307" s="228"/>
    </row>
    <row r="308" spans="1:16" s="229" customFormat="1" ht="20.25" customHeight="1">
      <c r="A308" s="1061"/>
      <c r="B308" s="1062"/>
      <c r="C308" s="1063"/>
      <c r="D308" s="245"/>
      <c r="E308" s="246" t="s">
        <v>135</v>
      </c>
      <c r="F308" s="245"/>
      <c r="G308" s="247">
        <f t="shared" si="22"/>
        <v>0</v>
      </c>
      <c r="H308" s="235"/>
      <c r="I308" s="1061"/>
      <c r="J308" s="1062"/>
      <c r="K308" s="1063"/>
      <c r="L308" s="245"/>
      <c r="M308" s="246" t="s">
        <v>135</v>
      </c>
      <c r="N308" s="245"/>
      <c r="O308" s="247">
        <f t="shared" si="23"/>
        <v>0</v>
      </c>
      <c r="P308" s="228"/>
    </row>
    <row r="309" spans="1:16" s="229" customFormat="1" ht="20.25" customHeight="1">
      <c r="A309" s="1061"/>
      <c r="B309" s="1062"/>
      <c r="C309" s="1063"/>
      <c r="D309" s="245"/>
      <c r="E309" s="246" t="s">
        <v>135</v>
      </c>
      <c r="F309" s="245"/>
      <c r="G309" s="247">
        <f t="shared" si="22"/>
        <v>0</v>
      </c>
      <c r="H309" s="235"/>
      <c r="I309" s="1061"/>
      <c r="J309" s="1062"/>
      <c r="K309" s="1063"/>
      <c r="L309" s="245"/>
      <c r="M309" s="246" t="s">
        <v>135</v>
      </c>
      <c r="N309" s="245"/>
      <c r="O309" s="247">
        <f t="shared" si="23"/>
        <v>0</v>
      </c>
      <c r="P309" s="228"/>
    </row>
    <row r="310" spans="1:16" s="229" customFormat="1" ht="20.25" customHeight="1">
      <c r="A310" s="1061"/>
      <c r="B310" s="1062"/>
      <c r="C310" s="1063"/>
      <c r="D310" s="245"/>
      <c r="E310" s="246" t="s">
        <v>135</v>
      </c>
      <c r="F310" s="245"/>
      <c r="G310" s="247">
        <f t="shared" si="22"/>
        <v>0</v>
      </c>
      <c r="H310" s="235"/>
      <c r="I310" s="1061"/>
      <c r="J310" s="1062"/>
      <c r="K310" s="1063"/>
      <c r="L310" s="245"/>
      <c r="M310" s="246" t="s">
        <v>135</v>
      </c>
      <c r="N310" s="245"/>
      <c r="O310" s="247">
        <f t="shared" si="23"/>
        <v>0</v>
      </c>
      <c r="P310" s="228"/>
    </row>
    <row r="311" spans="1:16" s="229" customFormat="1" ht="20.25" customHeight="1">
      <c r="A311" s="1061"/>
      <c r="B311" s="1062"/>
      <c r="C311" s="1063"/>
      <c r="D311" s="245"/>
      <c r="E311" s="246" t="s">
        <v>135</v>
      </c>
      <c r="F311" s="245"/>
      <c r="G311" s="247">
        <f t="shared" si="22"/>
        <v>0</v>
      </c>
      <c r="H311" s="235"/>
      <c r="I311" s="1061"/>
      <c r="J311" s="1062"/>
      <c r="K311" s="1063"/>
      <c r="L311" s="245"/>
      <c r="M311" s="246" t="s">
        <v>135</v>
      </c>
      <c r="N311" s="245"/>
      <c r="O311" s="247">
        <f t="shared" si="23"/>
        <v>0</v>
      </c>
      <c r="P311" s="228"/>
    </row>
    <row r="312" spans="1:16" s="229" customFormat="1" ht="20.25" customHeight="1">
      <c r="A312" s="1082"/>
      <c r="B312" s="1083"/>
      <c r="C312" s="1084"/>
      <c r="D312" s="440"/>
      <c r="E312" s="248" t="s">
        <v>135</v>
      </c>
      <c r="F312" s="249"/>
      <c r="G312" s="250">
        <f t="shared" si="22"/>
        <v>0</v>
      </c>
      <c r="H312" s="235"/>
      <c r="I312" s="1082"/>
      <c r="J312" s="1083"/>
      <c r="K312" s="1084"/>
      <c r="L312" s="440"/>
      <c r="M312" s="248" t="s">
        <v>135</v>
      </c>
      <c r="N312" s="249"/>
      <c r="O312" s="250">
        <f t="shared" si="23"/>
        <v>0</v>
      </c>
      <c r="P312" s="228"/>
    </row>
    <row r="313" spans="1:16" s="229" customFormat="1" ht="20.25" customHeight="1">
      <c r="A313" s="1043" t="s">
        <v>354</v>
      </c>
      <c r="B313" s="1044"/>
      <c r="C313" s="1045"/>
      <c r="D313" s="466" t="s">
        <v>350</v>
      </c>
      <c r="E313" s="1049" t="s">
        <v>351</v>
      </c>
      <c r="F313" s="1050"/>
      <c r="G313" s="441" t="s">
        <v>353</v>
      </c>
      <c r="H313" s="235"/>
      <c r="I313" s="1043" t="s">
        <v>354</v>
      </c>
      <c r="J313" s="1044"/>
      <c r="K313" s="1045"/>
      <c r="L313" s="466" t="s">
        <v>350</v>
      </c>
      <c r="M313" s="1049" t="s">
        <v>351</v>
      </c>
      <c r="N313" s="1050"/>
      <c r="O313" s="441" t="s">
        <v>353</v>
      </c>
      <c r="P313" s="228"/>
    </row>
    <row r="314" spans="1:16" s="229" customFormat="1" ht="20.25" customHeight="1">
      <c r="A314" s="1046"/>
      <c r="B314" s="1047"/>
      <c r="C314" s="1048"/>
      <c r="D314" s="454"/>
      <c r="E314" s="1080"/>
      <c r="F314" s="1081"/>
      <c r="G314" s="455"/>
      <c r="H314" s="235"/>
      <c r="I314" s="1046"/>
      <c r="J314" s="1047"/>
      <c r="K314" s="1048"/>
      <c r="L314" s="454"/>
      <c r="M314" s="1080"/>
      <c r="N314" s="1081"/>
      <c r="O314" s="455"/>
      <c r="P314" s="228"/>
    </row>
    <row r="315" spans="1:16" s="229" customFormat="1" ht="20.25" customHeight="1">
      <c r="A315" s="1051" t="s">
        <v>138</v>
      </c>
      <c r="B315" s="1052"/>
      <c r="C315" s="1053"/>
      <c r="D315" s="442"/>
      <c r="E315" s="443" t="s">
        <v>135</v>
      </c>
      <c r="F315" s="1158"/>
      <c r="G315" s="1159"/>
      <c r="H315" s="235"/>
      <c r="I315" s="1051" t="s">
        <v>138</v>
      </c>
      <c r="J315" s="1052"/>
      <c r="K315" s="1053"/>
      <c r="L315" s="442"/>
      <c r="M315" s="443" t="s">
        <v>135</v>
      </c>
      <c r="N315" s="1158"/>
      <c r="O315" s="1159"/>
      <c r="P315" s="228"/>
    </row>
    <row r="316" spans="1:16" s="229" customFormat="1" ht="20.25" customHeight="1">
      <c r="A316" s="1039" t="s">
        <v>139</v>
      </c>
      <c r="B316" s="1040"/>
      <c r="C316" s="1040"/>
      <c r="D316" s="1040"/>
      <c r="E316" s="1040"/>
      <c r="F316" s="1042"/>
      <c r="G316" s="251">
        <f>SUM(G303:G312)</f>
        <v>0</v>
      </c>
      <c r="H316" s="235"/>
      <c r="I316" s="1039" t="s">
        <v>139</v>
      </c>
      <c r="J316" s="1040"/>
      <c r="K316" s="1040"/>
      <c r="L316" s="1040"/>
      <c r="M316" s="1040"/>
      <c r="N316" s="1042"/>
      <c r="O316" s="251">
        <f>SUM(O303:O312)</f>
        <v>0</v>
      </c>
      <c r="P316" s="228"/>
    </row>
    <row r="317" spans="1:16" s="229" customFormat="1" ht="20.25" customHeight="1">
      <c r="A317" s="1142" t="s">
        <v>140</v>
      </c>
      <c r="B317" s="1143"/>
      <c r="C317" s="1143"/>
      <c r="D317" s="1143"/>
      <c r="E317" s="1143"/>
      <c r="F317" s="1144"/>
      <c r="G317" s="252"/>
      <c r="H317" s="235"/>
      <c r="I317" s="1142" t="s">
        <v>140</v>
      </c>
      <c r="J317" s="1143"/>
      <c r="K317" s="1143"/>
      <c r="L317" s="1143"/>
      <c r="M317" s="1143"/>
      <c r="N317" s="1144"/>
      <c r="O317" s="252"/>
      <c r="P317" s="228"/>
    </row>
    <row r="318" spans="1:16" s="229" customFormat="1" ht="20.25" customHeight="1">
      <c r="A318" s="1039" t="s">
        <v>141</v>
      </c>
      <c r="B318" s="1040"/>
      <c r="C318" s="1040"/>
      <c r="D318" s="1040"/>
      <c r="E318" s="1040"/>
      <c r="F318" s="1042"/>
      <c r="G318" s="251">
        <f>G316+G317</f>
        <v>0</v>
      </c>
      <c r="H318" s="235"/>
      <c r="I318" s="1039" t="s">
        <v>141</v>
      </c>
      <c r="J318" s="1040"/>
      <c r="K318" s="1040"/>
      <c r="L318" s="1040"/>
      <c r="M318" s="1040"/>
      <c r="N318" s="1042"/>
      <c r="O318" s="251">
        <f>O316+O317</f>
        <v>0</v>
      </c>
      <c r="P318" s="228"/>
    </row>
    <row r="319" spans="1:16" s="229" customFormat="1" ht="20.25" customHeight="1">
      <c r="A319" s="228"/>
      <c r="B319" s="228"/>
      <c r="C319" s="228"/>
      <c r="D319" s="228"/>
      <c r="E319" s="228"/>
      <c r="F319" s="228"/>
      <c r="G319" s="228">
        <v>25</v>
      </c>
      <c r="H319" s="228"/>
      <c r="I319" s="228"/>
      <c r="J319" s="228"/>
      <c r="K319" s="228"/>
      <c r="L319" s="228"/>
      <c r="M319" s="228"/>
      <c r="N319" s="228"/>
      <c r="O319" s="228">
        <v>26</v>
      </c>
      <c r="P319" s="228"/>
    </row>
    <row r="320" spans="1:16" s="229" customFormat="1" ht="20.25" customHeight="1">
      <c r="A320" s="1073" t="s">
        <v>348</v>
      </c>
      <c r="B320" s="1074"/>
      <c r="C320" s="1155"/>
      <c r="D320" s="1156"/>
      <c r="E320" s="1156"/>
      <c r="F320" s="1156"/>
      <c r="G320" s="1157"/>
      <c r="H320" s="235"/>
      <c r="I320" s="1073" t="s">
        <v>348</v>
      </c>
      <c r="J320" s="1074"/>
      <c r="K320" s="1155"/>
      <c r="L320" s="1156"/>
      <c r="M320" s="1156"/>
      <c r="N320" s="1156"/>
      <c r="O320" s="1157"/>
      <c r="P320" s="228"/>
    </row>
    <row r="321" spans="1:16" s="229" customFormat="1" ht="20.25" customHeight="1">
      <c r="A321" s="1119" t="s">
        <v>128</v>
      </c>
      <c r="B321" s="1120"/>
      <c r="C321" s="1152"/>
      <c r="D321" s="1153"/>
      <c r="E321" s="1153"/>
      <c r="F321" s="1153"/>
      <c r="G321" s="1154"/>
      <c r="H321" s="235"/>
      <c r="I321" s="1119" t="s">
        <v>128</v>
      </c>
      <c r="J321" s="1120"/>
      <c r="K321" s="1152"/>
      <c r="L321" s="1153"/>
      <c r="M321" s="1153"/>
      <c r="N321" s="1153"/>
      <c r="O321" s="1154"/>
      <c r="P321" s="228"/>
    </row>
    <row r="322" spans="1:16" s="229" customFormat="1" ht="20.25" customHeight="1">
      <c r="A322" s="1069" t="s">
        <v>129</v>
      </c>
      <c r="B322" s="1070"/>
      <c r="C322" s="1071"/>
      <c r="D322" s="1072"/>
      <c r="E322" s="1054" t="s">
        <v>345</v>
      </c>
      <c r="F322" s="1068"/>
      <c r="G322" s="451"/>
      <c r="H322" s="235"/>
      <c r="I322" s="1069" t="s">
        <v>129</v>
      </c>
      <c r="J322" s="1070"/>
      <c r="K322" s="1071"/>
      <c r="L322" s="1072"/>
      <c r="M322" s="1054" t="s">
        <v>345</v>
      </c>
      <c r="N322" s="1068"/>
      <c r="O322" s="451"/>
      <c r="P322" s="228"/>
    </row>
    <row r="323" spans="1:16" s="229" customFormat="1" ht="20.25" customHeight="1">
      <c r="A323" s="1073" t="s">
        <v>130</v>
      </c>
      <c r="B323" s="1074"/>
      <c r="C323" s="1075">
        <f>C322-G322</f>
        <v>0</v>
      </c>
      <c r="D323" s="1076"/>
      <c r="E323" s="1056" t="s">
        <v>346</v>
      </c>
      <c r="F323" s="1057"/>
      <c r="G323" s="463"/>
      <c r="H323" s="228"/>
      <c r="I323" s="1073" t="s">
        <v>130</v>
      </c>
      <c r="J323" s="1074"/>
      <c r="K323" s="1075">
        <f>K322-O322</f>
        <v>0</v>
      </c>
      <c r="L323" s="1076"/>
      <c r="M323" s="1056" t="s">
        <v>346</v>
      </c>
      <c r="N323" s="1057"/>
      <c r="O323" s="463"/>
      <c r="P323" s="228"/>
    </row>
    <row r="324" spans="1:16" s="229" customFormat="1" ht="20.25" customHeight="1">
      <c r="A324" s="1031" t="s">
        <v>347</v>
      </c>
      <c r="B324" s="1032"/>
      <c r="C324" s="1032"/>
      <c r="D324" s="1033"/>
      <c r="E324" s="1034" t="str">
        <f>IF(C323*G323=0,"",C323*G323)</f>
        <v/>
      </c>
      <c r="F324" s="1035"/>
      <c r="G324" s="1036"/>
      <c r="H324" s="235"/>
      <c r="I324" s="1031" t="s">
        <v>347</v>
      </c>
      <c r="J324" s="1032"/>
      <c r="K324" s="1032"/>
      <c r="L324" s="1033"/>
      <c r="M324" s="1034" t="str">
        <f>IF(K323*O323=0,"",K323*O323)</f>
        <v/>
      </c>
      <c r="N324" s="1035"/>
      <c r="O324" s="1036"/>
      <c r="P324" s="228"/>
    </row>
    <row r="325" spans="1:16" s="229" customFormat="1" ht="20.25" customHeight="1">
      <c r="A325" s="1039" t="s">
        <v>131</v>
      </c>
      <c r="B325" s="1042"/>
      <c r="C325" s="1066" t="str">
        <f>IF(G323="","",SUM(F329:F338))</f>
        <v/>
      </c>
      <c r="D325" s="1067"/>
      <c r="E325" s="1037" t="s">
        <v>132</v>
      </c>
      <c r="F325" s="1038"/>
      <c r="G325" s="238" t="str">
        <f>IF(E324="","",C325/E324)</f>
        <v/>
      </c>
      <c r="H325" s="235"/>
      <c r="I325" s="1039" t="s">
        <v>131</v>
      </c>
      <c r="J325" s="1042"/>
      <c r="K325" s="1066" t="str">
        <f>IF(O323="","",SUM(N329:N338))</f>
        <v/>
      </c>
      <c r="L325" s="1067"/>
      <c r="M325" s="1037" t="s">
        <v>132</v>
      </c>
      <c r="N325" s="1038"/>
      <c r="O325" s="238" t="str">
        <f>IF(M324="","",K325/M324)</f>
        <v/>
      </c>
      <c r="P325" s="228"/>
    </row>
    <row r="326" spans="1:16" s="229" customFormat="1" ht="20.25" customHeight="1">
      <c r="A326" s="1039" t="s">
        <v>361</v>
      </c>
      <c r="B326" s="1042"/>
      <c r="C326" s="1066" t="str">
        <f>IF(G323="","",SUM(F329:F341))</f>
        <v/>
      </c>
      <c r="D326" s="1067"/>
      <c r="E326" s="1064" t="s">
        <v>362</v>
      </c>
      <c r="F326" s="1065"/>
      <c r="G326" s="239" t="str">
        <f>IF(E324="","",C326/E324)</f>
        <v/>
      </c>
      <c r="H326" s="235"/>
      <c r="I326" s="1039" t="s">
        <v>361</v>
      </c>
      <c r="J326" s="1042"/>
      <c r="K326" s="1066" t="str">
        <f>IF(O323="","",SUM(N329:N341))</f>
        <v/>
      </c>
      <c r="L326" s="1067"/>
      <c r="M326" s="1064" t="s">
        <v>362</v>
      </c>
      <c r="N326" s="1065"/>
      <c r="O326" s="239" t="str">
        <f>IF(M324="","",K326/M324)</f>
        <v/>
      </c>
      <c r="P326" s="228"/>
    </row>
    <row r="327" spans="1:16" s="229" customFormat="1" ht="20.25" customHeight="1">
      <c r="A327" s="1039" t="s">
        <v>133</v>
      </c>
      <c r="B327" s="1040"/>
      <c r="C327" s="1040"/>
      <c r="D327" s="1040"/>
      <c r="E327" s="1040"/>
      <c r="F327" s="1040"/>
      <c r="G327" s="1041"/>
      <c r="H327" s="235"/>
      <c r="I327" s="1039" t="s">
        <v>133</v>
      </c>
      <c r="J327" s="1040"/>
      <c r="K327" s="1040"/>
      <c r="L327" s="1040"/>
      <c r="M327" s="1040"/>
      <c r="N327" s="1040"/>
      <c r="O327" s="1041"/>
      <c r="P327" s="228"/>
    </row>
    <row r="328" spans="1:16" s="229" customFormat="1" ht="20.25" customHeight="1">
      <c r="A328" s="1039" t="s">
        <v>134</v>
      </c>
      <c r="B328" s="1040"/>
      <c r="C328" s="1042"/>
      <c r="D328" s="223" t="s">
        <v>106</v>
      </c>
      <c r="E328" s="237" t="s">
        <v>135</v>
      </c>
      <c r="F328" s="237" t="s">
        <v>136</v>
      </c>
      <c r="G328" s="240" t="s">
        <v>137</v>
      </c>
      <c r="H328" s="235"/>
      <c r="I328" s="1039" t="s">
        <v>134</v>
      </c>
      <c r="J328" s="1040"/>
      <c r="K328" s="1042"/>
      <c r="L328" s="223" t="s">
        <v>106</v>
      </c>
      <c r="M328" s="237" t="s">
        <v>135</v>
      </c>
      <c r="N328" s="237" t="s">
        <v>136</v>
      </c>
      <c r="O328" s="240" t="s">
        <v>137</v>
      </c>
      <c r="P328" s="228"/>
    </row>
    <row r="329" spans="1:16" s="229" customFormat="1" ht="20.25" customHeight="1">
      <c r="A329" s="1058"/>
      <c r="B329" s="1059"/>
      <c r="C329" s="1060"/>
      <c r="D329" s="241"/>
      <c r="E329" s="242" t="s">
        <v>135</v>
      </c>
      <c r="F329" s="243"/>
      <c r="G329" s="244">
        <f>D329*F329</f>
        <v>0</v>
      </c>
      <c r="H329" s="235"/>
      <c r="I329" s="1058"/>
      <c r="J329" s="1059"/>
      <c r="K329" s="1060"/>
      <c r="L329" s="241"/>
      <c r="M329" s="242" t="s">
        <v>135</v>
      </c>
      <c r="N329" s="243"/>
      <c r="O329" s="244">
        <f>L329*N329</f>
        <v>0</v>
      </c>
      <c r="P329" s="228"/>
    </row>
    <row r="330" spans="1:16" s="229" customFormat="1" ht="20.25" customHeight="1">
      <c r="A330" s="1061"/>
      <c r="B330" s="1062"/>
      <c r="C330" s="1063"/>
      <c r="D330" s="245"/>
      <c r="E330" s="246" t="s">
        <v>135</v>
      </c>
      <c r="F330" s="245"/>
      <c r="G330" s="247">
        <f t="shared" ref="G330:G338" si="24">D330*F330</f>
        <v>0</v>
      </c>
      <c r="H330" s="235"/>
      <c r="I330" s="1061"/>
      <c r="J330" s="1062"/>
      <c r="K330" s="1063"/>
      <c r="L330" s="245"/>
      <c r="M330" s="246" t="s">
        <v>135</v>
      </c>
      <c r="N330" s="245"/>
      <c r="O330" s="247">
        <f t="shared" ref="O330:O338" si="25">L330*N330</f>
        <v>0</v>
      </c>
      <c r="P330" s="228"/>
    </row>
    <row r="331" spans="1:16" s="229" customFormat="1" ht="20.25" customHeight="1">
      <c r="A331" s="1061"/>
      <c r="B331" s="1062"/>
      <c r="C331" s="1063"/>
      <c r="D331" s="245"/>
      <c r="E331" s="246" t="s">
        <v>135</v>
      </c>
      <c r="F331" s="245"/>
      <c r="G331" s="247">
        <f t="shared" si="24"/>
        <v>0</v>
      </c>
      <c r="H331" s="235"/>
      <c r="I331" s="1061"/>
      <c r="J331" s="1062"/>
      <c r="K331" s="1063"/>
      <c r="L331" s="245"/>
      <c r="M331" s="246" t="s">
        <v>135</v>
      </c>
      <c r="N331" s="245"/>
      <c r="O331" s="247">
        <f t="shared" si="25"/>
        <v>0</v>
      </c>
      <c r="P331" s="228"/>
    </row>
    <row r="332" spans="1:16" s="229" customFormat="1" ht="20.25" customHeight="1">
      <c r="A332" s="1061"/>
      <c r="B332" s="1062"/>
      <c r="C332" s="1063"/>
      <c r="D332" s="245"/>
      <c r="E332" s="246" t="s">
        <v>135</v>
      </c>
      <c r="F332" s="245"/>
      <c r="G332" s="247">
        <f t="shared" si="24"/>
        <v>0</v>
      </c>
      <c r="H332" s="235"/>
      <c r="I332" s="1061"/>
      <c r="J332" s="1062"/>
      <c r="K332" s="1063"/>
      <c r="L332" s="245"/>
      <c r="M332" s="246" t="s">
        <v>135</v>
      </c>
      <c r="N332" s="245"/>
      <c r="O332" s="247">
        <f t="shared" si="25"/>
        <v>0</v>
      </c>
      <c r="P332" s="228"/>
    </row>
    <row r="333" spans="1:16" s="229" customFormat="1" ht="20.25" customHeight="1">
      <c r="A333" s="1061"/>
      <c r="B333" s="1062"/>
      <c r="C333" s="1063"/>
      <c r="D333" s="245"/>
      <c r="E333" s="246" t="s">
        <v>135</v>
      </c>
      <c r="F333" s="245"/>
      <c r="G333" s="247">
        <f t="shared" si="24"/>
        <v>0</v>
      </c>
      <c r="H333" s="235"/>
      <c r="I333" s="1061"/>
      <c r="J333" s="1062"/>
      <c r="K333" s="1063"/>
      <c r="L333" s="245"/>
      <c r="M333" s="246" t="s">
        <v>135</v>
      </c>
      <c r="N333" s="245"/>
      <c r="O333" s="247">
        <f t="shared" si="25"/>
        <v>0</v>
      </c>
      <c r="P333" s="228"/>
    </row>
    <row r="334" spans="1:16" s="229" customFormat="1" ht="20.25" customHeight="1">
      <c r="A334" s="1061"/>
      <c r="B334" s="1062"/>
      <c r="C334" s="1063"/>
      <c r="D334" s="245"/>
      <c r="E334" s="246" t="s">
        <v>135</v>
      </c>
      <c r="F334" s="245"/>
      <c r="G334" s="247">
        <f t="shared" si="24"/>
        <v>0</v>
      </c>
      <c r="H334" s="235"/>
      <c r="I334" s="1061"/>
      <c r="J334" s="1062"/>
      <c r="K334" s="1063"/>
      <c r="L334" s="245"/>
      <c r="M334" s="246" t="s">
        <v>135</v>
      </c>
      <c r="N334" s="245"/>
      <c r="O334" s="247">
        <f t="shared" si="25"/>
        <v>0</v>
      </c>
      <c r="P334" s="228"/>
    </row>
    <row r="335" spans="1:16" s="229" customFormat="1" ht="20.25" customHeight="1">
      <c r="A335" s="1061"/>
      <c r="B335" s="1062"/>
      <c r="C335" s="1063"/>
      <c r="D335" s="245"/>
      <c r="E335" s="246" t="s">
        <v>135</v>
      </c>
      <c r="F335" s="245"/>
      <c r="G335" s="247">
        <f t="shared" si="24"/>
        <v>0</v>
      </c>
      <c r="H335" s="235"/>
      <c r="I335" s="1061"/>
      <c r="J335" s="1062"/>
      <c r="K335" s="1063"/>
      <c r="L335" s="245"/>
      <c r="M335" s="246" t="s">
        <v>135</v>
      </c>
      <c r="N335" s="245"/>
      <c r="O335" s="247">
        <f t="shared" si="25"/>
        <v>0</v>
      </c>
      <c r="P335" s="228"/>
    </row>
    <row r="336" spans="1:16" s="229" customFormat="1" ht="20.25" customHeight="1">
      <c r="A336" s="1061"/>
      <c r="B336" s="1062"/>
      <c r="C336" s="1063"/>
      <c r="D336" s="245"/>
      <c r="E336" s="246" t="s">
        <v>135</v>
      </c>
      <c r="F336" s="245"/>
      <c r="G336" s="247">
        <f t="shared" si="24"/>
        <v>0</v>
      </c>
      <c r="H336" s="235"/>
      <c r="I336" s="1061"/>
      <c r="J336" s="1062"/>
      <c r="K336" s="1063"/>
      <c r="L336" s="245"/>
      <c r="M336" s="246" t="s">
        <v>135</v>
      </c>
      <c r="N336" s="245"/>
      <c r="O336" s="247">
        <f t="shared" si="25"/>
        <v>0</v>
      </c>
      <c r="P336" s="228"/>
    </row>
    <row r="337" spans="1:16" s="229" customFormat="1" ht="20.25" customHeight="1">
      <c r="A337" s="1061"/>
      <c r="B337" s="1062"/>
      <c r="C337" s="1063"/>
      <c r="D337" s="245"/>
      <c r="E337" s="246" t="s">
        <v>135</v>
      </c>
      <c r="F337" s="245"/>
      <c r="G337" s="247">
        <f t="shared" si="24"/>
        <v>0</v>
      </c>
      <c r="H337" s="235"/>
      <c r="I337" s="1061"/>
      <c r="J337" s="1062"/>
      <c r="K337" s="1063"/>
      <c r="L337" s="245"/>
      <c r="M337" s="246" t="s">
        <v>135</v>
      </c>
      <c r="N337" s="245"/>
      <c r="O337" s="247">
        <f t="shared" si="25"/>
        <v>0</v>
      </c>
      <c r="P337" s="228"/>
    </row>
    <row r="338" spans="1:16" s="229" customFormat="1" ht="20.25" customHeight="1">
      <c r="A338" s="1082"/>
      <c r="B338" s="1083"/>
      <c r="C338" s="1084"/>
      <c r="D338" s="440"/>
      <c r="E338" s="248" t="s">
        <v>135</v>
      </c>
      <c r="F338" s="249"/>
      <c r="G338" s="250">
        <f t="shared" si="24"/>
        <v>0</v>
      </c>
      <c r="H338" s="235"/>
      <c r="I338" s="1082"/>
      <c r="J338" s="1083"/>
      <c r="K338" s="1084"/>
      <c r="L338" s="440"/>
      <c r="M338" s="248" t="s">
        <v>135</v>
      </c>
      <c r="N338" s="249"/>
      <c r="O338" s="250">
        <f t="shared" si="25"/>
        <v>0</v>
      </c>
      <c r="P338" s="228"/>
    </row>
    <row r="339" spans="1:16" s="229" customFormat="1" ht="20.25" customHeight="1">
      <c r="A339" s="1043" t="s">
        <v>354</v>
      </c>
      <c r="B339" s="1044"/>
      <c r="C339" s="1045"/>
      <c r="D339" s="466" t="s">
        <v>350</v>
      </c>
      <c r="E339" s="1049" t="s">
        <v>351</v>
      </c>
      <c r="F339" s="1050"/>
      <c r="G339" s="441" t="s">
        <v>353</v>
      </c>
      <c r="H339" s="235"/>
      <c r="I339" s="1043" t="s">
        <v>354</v>
      </c>
      <c r="J339" s="1044"/>
      <c r="K339" s="1045"/>
      <c r="L339" s="466" t="s">
        <v>350</v>
      </c>
      <c r="M339" s="1049" t="s">
        <v>351</v>
      </c>
      <c r="N339" s="1050"/>
      <c r="O339" s="441" t="s">
        <v>353</v>
      </c>
      <c r="P339" s="228"/>
    </row>
    <row r="340" spans="1:16" s="229" customFormat="1" ht="20.25" customHeight="1">
      <c r="A340" s="1046"/>
      <c r="B340" s="1047"/>
      <c r="C340" s="1048"/>
      <c r="D340" s="454"/>
      <c r="E340" s="1080"/>
      <c r="F340" s="1081"/>
      <c r="G340" s="455"/>
      <c r="H340" s="235"/>
      <c r="I340" s="1046"/>
      <c r="J340" s="1047"/>
      <c r="K340" s="1048"/>
      <c r="L340" s="454"/>
      <c r="M340" s="1080"/>
      <c r="N340" s="1081"/>
      <c r="O340" s="455"/>
      <c r="P340" s="228"/>
    </row>
    <row r="341" spans="1:16" s="229" customFormat="1" ht="20.25" customHeight="1">
      <c r="A341" s="1051" t="s">
        <v>138</v>
      </c>
      <c r="B341" s="1052"/>
      <c r="C341" s="1053"/>
      <c r="D341" s="442"/>
      <c r="E341" s="443" t="s">
        <v>135</v>
      </c>
      <c r="F341" s="1158"/>
      <c r="G341" s="1159"/>
      <c r="H341" s="235"/>
      <c r="I341" s="1051" t="s">
        <v>138</v>
      </c>
      <c r="J341" s="1052"/>
      <c r="K341" s="1053"/>
      <c r="L341" s="442"/>
      <c r="M341" s="443" t="s">
        <v>135</v>
      </c>
      <c r="N341" s="1158"/>
      <c r="O341" s="1159"/>
      <c r="P341" s="228"/>
    </row>
    <row r="342" spans="1:16" s="229" customFormat="1" ht="20.25" customHeight="1">
      <c r="A342" s="1039" t="s">
        <v>139</v>
      </c>
      <c r="B342" s="1040"/>
      <c r="C342" s="1040"/>
      <c r="D342" s="1040"/>
      <c r="E342" s="1040"/>
      <c r="F342" s="1042"/>
      <c r="G342" s="251">
        <f>SUM(G329:G338)</f>
        <v>0</v>
      </c>
      <c r="H342" s="235"/>
      <c r="I342" s="1039" t="s">
        <v>139</v>
      </c>
      <c r="J342" s="1040"/>
      <c r="K342" s="1040"/>
      <c r="L342" s="1040"/>
      <c r="M342" s="1040"/>
      <c r="N342" s="1042"/>
      <c r="O342" s="251">
        <f>SUM(O329:O338)</f>
        <v>0</v>
      </c>
      <c r="P342" s="228"/>
    </row>
    <row r="343" spans="1:16" s="229" customFormat="1" ht="20.25" customHeight="1">
      <c r="A343" s="1142" t="s">
        <v>140</v>
      </c>
      <c r="B343" s="1143"/>
      <c r="C343" s="1143"/>
      <c r="D343" s="1143"/>
      <c r="E343" s="1143"/>
      <c r="F343" s="1144"/>
      <c r="G343" s="252"/>
      <c r="H343" s="235"/>
      <c r="I343" s="1142" t="s">
        <v>140</v>
      </c>
      <c r="J343" s="1143"/>
      <c r="K343" s="1143"/>
      <c r="L343" s="1143"/>
      <c r="M343" s="1143"/>
      <c r="N343" s="1144"/>
      <c r="O343" s="252"/>
      <c r="P343" s="228"/>
    </row>
    <row r="344" spans="1:16" s="229" customFormat="1" ht="20.25" customHeight="1">
      <c r="A344" s="1039" t="s">
        <v>141</v>
      </c>
      <c r="B344" s="1040"/>
      <c r="C344" s="1040"/>
      <c r="D344" s="1040"/>
      <c r="E344" s="1040"/>
      <c r="F344" s="1042"/>
      <c r="G344" s="251">
        <f>G342+G343</f>
        <v>0</v>
      </c>
      <c r="H344" s="235"/>
      <c r="I344" s="1039" t="s">
        <v>141</v>
      </c>
      <c r="J344" s="1040"/>
      <c r="K344" s="1040"/>
      <c r="L344" s="1040"/>
      <c r="M344" s="1040"/>
      <c r="N344" s="1042"/>
      <c r="O344" s="251">
        <f>O342+O343</f>
        <v>0</v>
      </c>
      <c r="P344" s="228"/>
    </row>
    <row r="345" spans="1:16" s="229" customFormat="1" ht="20.25" customHeight="1">
      <c r="A345" s="228"/>
      <c r="B345" s="228"/>
      <c r="C345" s="228"/>
      <c r="D345" s="228"/>
      <c r="E345" s="228"/>
      <c r="F345" s="228"/>
      <c r="G345" s="228">
        <v>27</v>
      </c>
      <c r="H345" s="228"/>
      <c r="I345" s="228"/>
      <c r="J345" s="228"/>
      <c r="K345" s="228"/>
      <c r="L345" s="228"/>
      <c r="M345" s="228"/>
      <c r="N345" s="228"/>
      <c r="O345" s="228">
        <v>28</v>
      </c>
      <c r="P345" s="228"/>
    </row>
    <row r="346" spans="1:16" s="229" customFormat="1" ht="20.25" customHeight="1">
      <c r="A346" s="1073" t="s">
        <v>348</v>
      </c>
      <c r="B346" s="1074"/>
      <c r="C346" s="1155"/>
      <c r="D346" s="1156"/>
      <c r="E346" s="1156"/>
      <c r="F346" s="1156"/>
      <c r="G346" s="1157"/>
      <c r="H346" s="235"/>
      <c r="I346" s="1073" t="s">
        <v>348</v>
      </c>
      <c r="J346" s="1074"/>
      <c r="K346" s="1155"/>
      <c r="L346" s="1156"/>
      <c r="M346" s="1156"/>
      <c r="N346" s="1156"/>
      <c r="O346" s="1157"/>
      <c r="P346" s="228"/>
    </row>
    <row r="347" spans="1:16" s="229" customFormat="1" ht="20.25" customHeight="1">
      <c r="A347" s="1119" t="s">
        <v>128</v>
      </c>
      <c r="B347" s="1120"/>
      <c r="C347" s="1152"/>
      <c r="D347" s="1153"/>
      <c r="E347" s="1153"/>
      <c r="F347" s="1153"/>
      <c r="G347" s="1154"/>
      <c r="H347" s="235"/>
      <c r="I347" s="1119" t="s">
        <v>128</v>
      </c>
      <c r="J347" s="1120"/>
      <c r="K347" s="1152"/>
      <c r="L347" s="1153"/>
      <c r="M347" s="1153"/>
      <c r="N347" s="1153"/>
      <c r="O347" s="1154"/>
      <c r="P347" s="228"/>
    </row>
    <row r="348" spans="1:16" s="229" customFormat="1" ht="20.25" customHeight="1">
      <c r="A348" s="1069" t="s">
        <v>129</v>
      </c>
      <c r="B348" s="1070"/>
      <c r="C348" s="1071"/>
      <c r="D348" s="1072"/>
      <c r="E348" s="1054" t="s">
        <v>345</v>
      </c>
      <c r="F348" s="1055"/>
      <c r="G348" s="452"/>
      <c r="H348" s="235"/>
      <c r="I348" s="1069" t="s">
        <v>129</v>
      </c>
      <c r="J348" s="1070"/>
      <c r="K348" s="1071"/>
      <c r="L348" s="1072"/>
      <c r="M348" s="1054" t="s">
        <v>345</v>
      </c>
      <c r="N348" s="1068"/>
      <c r="O348" s="451"/>
      <c r="P348" s="228"/>
    </row>
    <row r="349" spans="1:16" s="229" customFormat="1" ht="20.25" customHeight="1">
      <c r="A349" s="1073" t="s">
        <v>130</v>
      </c>
      <c r="B349" s="1074"/>
      <c r="C349" s="1075">
        <f>C348-G348</f>
        <v>0</v>
      </c>
      <c r="D349" s="1076"/>
      <c r="E349" s="1056" t="s">
        <v>346</v>
      </c>
      <c r="F349" s="1057"/>
      <c r="G349" s="463"/>
      <c r="H349" s="228"/>
      <c r="I349" s="1073" t="s">
        <v>130</v>
      </c>
      <c r="J349" s="1074"/>
      <c r="K349" s="1075">
        <f>K348-O348</f>
        <v>0</v>
      </c>
      <c r="L349" s="1076"/>
      <c r="M349" s="1056" t="s">
        <v>346</v>
      </c>
      <c r="N349" s="1057"/>
      <c r="O349" s="463"/>
      <c r="P349" s="228"/>
    </row>
    <row r="350" spans="1:16" s="229" customFormat="1" ht="20.25" customHeight="1">
      <c r="A350" s="1031" t="s">
        <v>347</v>
      </c>
      <c r="B350" s="1032"/>
      <c r="C350" s="1032"/>
      <c r="D350" s="1033"/>
      <c r="E350" s="1077" t="str">
        <f>IF(C349*G349=0,"",C349*G349)</f>
        <v/>
      </c>
      <c r="F350" s="1078"/>
      <c r="G350" s="1079"/>
      <c r="H350" s="235"/>
      <c r="I350" s="1031" t="s">
        <v>347</v>
      </c>
      <c r="J350" s="1032"/>
      <c r="K350" s="1032"/>
      <c r="L350" s="1033"/>
      <c r="M350" s="1077" t="str">
        <f>IF(K349*O349=0,"",K349*O349)</f>
        <v/>
      </c>
      <c r="N350" s="1078"/>
      <c r="O350" s="1079"/>
      <c r="P350" s="228"/>
    </row>
    <row r="351" spans="1:16" s="229" customFormat="1" ht="20.25" customHeight="1">
      <c r="A351" s="1039" t="s">
        <v>131</v>
      </c>
      <c r="B351" s="1042"/>
      <c r="C351" s="1066" t="str">
        <f>IF(G349="","",SUM(F355:F364))</f>
        <v/>
      </c>
      <c r="D351" s="1067"/>
      <c r="E351" s="1037" t="s">
        <v>132</v>
      </c>
      <c r="F351" s="1038"/>
      <c r="G351" s="238" t="str">
        <f>IF(E350="","",C351/E350)</f>
        <v/>
      </c>
      <c r="H351" s="235"/>
      <c r="I351" s="1039" t="s">
        <v>131</v>
      </c>
      <c r="J351" s="1042"/>
      <c r="K351" s="1066" t="str">
        <f>IF(O349="","",SUM(N355:N364))</f>
        <v/>
      </c>
      <c r="L351" s="1067"/>
      <c r="M351" s="1037" t="s">
        <v>132</v>
      </c>
      <c r="N351" s="1038"/>
      <c r="O351" s="238" t="str">
        <f>IF(M350="","",K351/M350)</f>
        <v/>
      </c>
      <c r="P351" s="228"/>
    </row>
    <row r="352" spans="1:16" s="229" customFormat="1" ht="20.25" customHeight="1">
      <c r="A352" s="1039" t="s">
        <v>361</v>
      </c>
      <c r="B352" s="1042"/>
      <c r="C352" s="1066" t="str">
        <f>IF(G349="","",SUM(F355:F367))</f>
        <v/>
      </c>
      <c r="D352" s="1067"/>
      <c r="E352" s="1064" t="s">
        <v>362</v>
      </c>
      <c r="F352" s="1065"/>
      <c r="G352" s="239" t="str">
        <f>IF(E350="","",C352/E350)</f>
        <v/>
      </c>
      <c r="H352" s="235"/>
      <c r="I352" s="1039" t="s">
        <v>361</v>
      </c>
      <c r="J352" s="1042"/>
      <c r="K352" s="1066" t="str">
        <f>IF(O349="","",SUM(N355:N367))</f>
        <v/>
      </c>
      <c r="L352" s="1067"/>
      <c r="M352" s="1064" t="s">
        <v>362</v>
      </c>
      <c r="N352" s="1065"/>
      <c r="O352" s="239" t="str">
        <f>IF(M350="","",K352/M350)</f>
        <v/>
      </c>
      <c r="P352" s="228"/>
    </row>
    <row r="353" spans="1:16" s="229" customFormat="1" ht="20.25" customHeight="1">
      <c r="A353" s="1039" t="s">
        <v>133</v>
      </c>
      <c r="B353" s="1040"/>
      <c r="C353" s="1040"/>
      <c r="D353" s="1040"/>
      <c r="E353" s="1040"/>
      <c r="F353" s="1040"/>
      <c r="G353" s="1041"/>
      <c r="H353" s="235"/>
      <c r="I353" s="1039" t="s">
        <v>133</v>
      </c>
      <c r="J353" s="1040"/>
      <c r="K353" s="1040"/>
      <c r="L353" s="1040"/>
      <c r="M353" s="1040"/>
      <c r="N353" s="1040"/>
      <c r="O353" s="1041"/>
      <c r="P353" s="228"/>
    </row>
    <row r="354" spans="1:16" s="229" customFormat="1" ht="20.25" customHeight="1">
      <c r="A354" s="1039" t="s">
        <v>134</v>
      </c>
      <c r="B354" s="1040"/>
      <c r="C354" s="1042"/>
      <c r="D354" s="223" t="s">
        <v>106</v>
      </c>
      <c r="E354" s="237" t="s">
        <v>135</v>
      </c>
      <c r="F354" s="237" t="s">
        <v>136</v>
      </c>
      <c r="G354" s="240" t="s">
        <v>137</v>
      </c>
      <c r="H354" s="235"/>
      <c r="I354" s="1039" t="s">
        <v>134</v>
      </c>
      <c r="J354" s="1040"/>
      <c r="K354" s="1042"/>
      <c r="L354" s="223" t="s">
        <v>106</v>
      </c>
      <c r="M354" s="237" t="s">
        <v>135</v>
      </c>
      <c r="N354" s="237" t="s">
        <v>136</v>
      </c>
      <c r="O354" s="240" t="s">
        <v>137</v>
      </c>
      <c r="P354" s="228"/>
    </row>
    <row r="355" spans="1:16" s="229" customFormat="1" ht="20.25" customHeight="1">
      <c r="A355" s="1058"/>
      <c r="B355" s="1059"/>
      <c r="C355" s="1060"/>
      <c r="D355" s="241"/>
      <c r="E355" s="242" t="s">
        <v>135</v>
      </c>
      <c r="F355" s="243"/>
      <c r="G355" s="244">
        <f>D355*F355</f>
        <v>0</v>
      </c>
      <c r="H355" s="235"/>
      <c r="I355" s="1058"/>
      <c r="J355" s="1059"/>
      <c r="K355" s="1060"/>
      <c r="L355" s="241"/>
      <c r="M355" s="242" t="s">
        <v>135</v>
      </c>
      <c r="N355" s="243"/>
      <c r="O355" s="244">
        <f>L355*N355</f>
        <v>0</v>
      </c>
      <c r="P355" s="228"/>
    </row>
    <row r="356" spans="1:16" s="229" customFormat="1" ht="20.25" customHeight="1">
      <c r="A356" s="1061"/>
      <c r="B356" s="1062"/>
      <c r="C356" s="1063"/>
      <c r="D356" s="245"/>
      <c r="E356" s="246" t="s">
        <v>135</v>
      </c>
      <c r="F356" s="245"/>
      <c r="G356" s="247">
        <f t="shared" ref="G356:G364" si="26">D356*F356</f>
        <v>0</v>
      </c>
      <c r="H356" s="235"/>
      <c r="I356" s="1061"/>
      <c r="J356" s="1062"/>
      <c r="K356" s="1063"/>
      <c r="L356" s="245"/>
      <c r="M356" s="246" t="s">
        <v>135</v>
      </c>
      <c r="N356" s="245"/>
      <c r="O356" s="247">
        <f t="shared" ref="O356:O364" si="27">L356*N356</f>
        <v>0</v>
      </c>
      <c r="P356" s="228"/>
    </row>
    <row r="357" spans="1:16" s="229" customFormat="1" ht="20.25" customHeight="1">
      <c r="A357" s="1061"/>
      <c r="B357" s="1062"/>
      <c r="C357" s="1063"/>
      <c r="D357" s="245"/>
      <c r="E357" s="246" t="s">
        <v>135</v>
      </c>
      <c r="F357" s="245"/>
      <c r="G357" s="247">
        <f t="shared" si="26"/>
        <v>0</v>
      </c>
      <c r="H357" s="235"/>
      <c r="I357" s="1061"/>
      <c r="J357" s="1062"/>
      <c r="K357" s="1063"/>
      <c r="L357" s="245"/>
      <c r="M357" s="246" t="s">
        <v>135</v>
      </c>
      <c r="N357" s="245"/>
      <c r="O357" s="247">
        <f t="shared" si="27"/>
        <v>0</v>
      </c>
      <c r="P357" s="228"/>
    </row>
    <row r="358" spans="1:16" s="229" customFormat="1" ht="20.25" customHeight="1">
      <c r="A358" s="1061"/>
      <c r="B358" s="1062"/>
      <c r="C358" s="1063"/>
      <c r="D358" s="245"/>
      <c r="E358" s="246" t="s">
        <v>135</v>
      </c>
      <c r="F358" s="245"/>
      <c r="G358" s="247">
        <f t="shared" si="26"/>
        <v>0</v>
      </c>
      <c r="H358" s="235"/>
      <c r="I358" s="1061"/>
      <c r="J358" s="1062"/>
      <c r="K358" s="1063"/>
      <c r="L358" s="245"/>
      <c r="M358" s="246" t="s">
        <v>135</v>
      </c>
      <c r="N358" s="245"/>
      <c r="O358" s="247">
        <f t="shared" si="27"/>
        <v>0</v>
      </c>
      <c r="P358" s="228"/>
    </row>
    <row r="359" spans="1:16" s="229" customFormat="1" ht="20.25" customHeight="1">
      <c r="A359" s="1061"/>
      <c r="B359" s="1062"/>
      <c r="C359" s="1063"/>
      <c r="D359" s="245"/>
      <c r="E359" s="246" t="s">
        <v>135</v>
      </c>
      <c r="F359" s="245"/>
      <c r="G359" s="247">
        <f t="shared" si="26"/>
        <v>0</v>
      </c>
      <c r="H359" s="235"/>
      <c r="I359" s="1061"/>
      <c r="J359" s="1062"/>
      <c r="K359" s="1063"/>
      <c r="L359" s="245"/>
      <c r="M359" s="246" t="s">
        <v>135</v>
      </c>
      <c r="N359" s="245"/>
      <c r="O359" s="247">
        <f t="shared" si="27"/>
        <v>0</v>
      </c>
      <c r="P359" s="228"/>
    </row>
    <row r="360" spans="1:16" s="229" customFormat="1" ht="20.25" customHeight="1">
      <c r="A360" s="1061"/>
      <c r="B360" s="1062"/>
      <c r="C360" s="1063"/>
      <c r="D360" s="245"/>
      <c r="E360" s="246" t="s">
        <v>135</v>
      </c>
      <c r="F360" s="245"/>
      <c r="G360" s="247">
        <f t="shared" si="26"/>
        <v>0</v>
      </c>
      <c r="H360" s="235"/>
      <c r="I360" s="1061"/>
      <c r="J360" s="1062"/>
      <c r="K360" s="1063"/>
      <c r="L360" s="245"/>
      <c r="M360" s="246" t="s">
        <v>135</v>
      </c>
      <c r="N360" s="245"/>
      <c r="O360" s="247">
        <f t="shared" si="27"/>
        <v>0</v>
      </c>
      <c r="P360" s="228"/>
    </row>
    <row r="361" spans="1:16" s="229" customFormat="1" ht="20.25" customHeight="1">
      <c r="A361" s="1061"/>
      <c r="B361" s="1062"/>
      <c r="C361" s="1063"/>
      <c r="D361" s="245"/>
      <c r="E361" s="246" t="s">
        <v>135</v>
      </c>
      <c r="F361" s="245"/>
      <c r="G361" s="247">
        <f t="shared" si="26"/>
        <v>0</v>
      </c>
      <c r="H361" s="235"/>
      <c r="I361" s="1061"/>
      <c r="J361" s="1062"/>
      <c r="K361" s="1063"/>
      <c r="L361" s="245"/>
      <c r="M361" s="246" t="s">
        <v>135</v>
      </c>
      <c r="N361" s="245"/>
      <c r="O361" s="247">
        <f t="shared" si="27"/>
        <v>0</v>
      </c>
      <c r="P361" s="228"/>
    </row>
    <row r="362" spans="1:16" s="229" customFormat="1" ht="20.25" customHeight="1">
      <c r="A362" s="1061"/>
      <c r="B362" s="1062"/>
      <c r="C362" s="1063"/>
      <c r="D362" s="245"/>
      <c r="E362" s="246" t="s">
        <v>135</v>
      </c>
      <c r="F362" s="245"/>
      <c r="G362" s="247">
        <f t="shared" si="26"/>
        <v>0</v>
      </c>
      <c r="H362" s="235"/>
      <c r="I362" s="1061"/>
      <c r="J362" s="1062"/>
      <c r="K362" s="1063"/>
      <c r="L362" s="245"/>
      <c r="M362" s="246" t="s">
        <v>135</v>
      </c>
      <c r="N362" s="245"/>
      <c r="O362" s="247">
        <f t="shared" si="27"/>
        <v>0</v>
      </c>
      <c r="P362" s="228"/>
    </row>
    <row r="363" spans="1:16" s="229" customFormat="1" ht="20.25" customHeight="1">
      <c r="A363" s="1061"/>
      <c r="B363" s="1062"/>
      <c r="C363" s="1063"/>
      <c r="D363" s="245"/>
      <c r="E363" s="246" t="s">
        <v>135</v>
      </c>
      <c r="F363" s="245"/>
      <c r="G363" s="247">
        <f t="shared" si="26"/>
        <v>0</v>
      </c>
      <c r="H363" s="235"/>
      <c r="I363" s="1061"/>
      <c r="J363" s="1062"/>
      <c r="K363" s="1063"/>
      <c r="L363" s="245"/>
      <c r="M363" s="246" t="s">
        <v>135</v>
      </c>
      <c r="N363" s="245"/>
      <c r="O363" s="247">
        <f t="shared" si="27"/>
        <v>0</v>
      </c>
      <c r="P363" s="228"/>
    </row>
    <row r="364" spans="1:16" s="229" customFormat="1" ht="20.25" customHeight="1">
      <c r="A364" s="1082"/>
      <c r="B364" s="1083"/>
      <c r="C364" s="1084"/>
      <c r="D364" s="440"/>
      <c r="E364" s="248" t="s">
        <v>135</v>
      </c>
      <c r="F364" s="249"/>
      <c r="G364" s="250">
        <f t="shared" si="26"/>
        <v>0</v>
      </c>
      <c r="H364" s="235"/>
      <c r="I364" s="1082"/>
      <c r="J364" s="1083"/>
      <c r="K364" s="1084"/>
      <c r="L364" s="440"/>
      <c r="M364" s="248" t="s">
        <v>135</v>
      </c>
      <c r="N364" s="249"/>
      <c r="O364" s="250">
        <f t="shared" si="27"/>
        <v>0</v>
      </c>
      <c r="P364" s="228"/>
    </row>
    <row r="365" spans="1:16" s="229" customFormat="1" ht="20.25" customHeight="1">
      <c r="A365" s="1043" t="s">
        <v>354</v>
      </c>
      <c r="B365" s="1044"/>
      <c r="C365" s="1045"/>
      <c r="D365" s="466" t="s">
        <v>350</v>
      </c>
      <c r="E365" s="1049" t="s">
        <v>351</v>
      </c>
      <c r="F365" s="1050"/>
      <c r="G365" s="441" t="s">
        <v>353</v>
      </c>
      <c r="H365" s="235"/>
      <c r="I365" s="1043" t="s">
        <v>354</v>
      </c>
      <c r="J365" s="1044"/>
      <c r="K365" s="1045"/>
      <c r="L365" s="466" t="s">
        <v>350</v>
      </c>
      <c r="M365" s="1049" t="s">
        <v>351</v>
      </c>
      <c r="N365" s="1050"/>
      <c r="O365" s="441" t="s">
        <v>353</v>
      </c>
      <c r="P365" s="228"/>
    </row>
    <row r="366" spans="1:16" s="229" customFormat="1" ht="20.25" customHeight="1">
      <c r="A366" s="1046"/>
      <c r="B366" s="1047"/>
      <c r="C366" s="1048"/>
      <c r="D366" s="454"/>
      <c r="E366" s="1080"/>
      <c r="F366" s="1081"/>
      <c r="G366" s="455"/>
      <c r="H366" s="235"/>
      <c r="I366" s="1046"/>
      <c r="J366" s="1047"/>
      <c r="K366" s="1048"/>
      <c r="L366" s="454"/>
      <c r="M366" s="1080"/>
      <c r="N366" s="1081"/>
      <c r="O366" s="455"/>
      <c r="P366" s="228"/>
    </row>
    <row r="367" spans="1:16" s="229" customFormat="1" ht="20.25" customHeight="1">
      <c r="A367" s="1051" t="s">
        <v>138</v>
      </c>
      <c r="B367" s="1052"/>
      <c r="C367" s="1053"/>
      <c r="D367" s="442"/>
      <c r="E367" s="443" t="s">
        <v>135</v>
      </c>
      <c r="F367" s="1158"/>
      <c r="G367" s="1159"/>
      <c r="H367" s="235"/>
      <c r="I367" s="1051" t="s">
        <v>138</v>
      </c>
      <c r="J367" s="1052"/>
      <c r="K367" s="1053"/>
      <c r="L367" s="442"/>
      <c r="M367" s="443" t="s">
        <v>135</v>
      </c>
      <c r="N367" s="1158"/>
      <c r="O367" s="1159"/>
      <c r="P367" s="228"/>
    </row>
    <row r="368" spans="1:16" s="229" customFormat="1" ht="20.25" customHeight="1">
      <c r="A368" s="1039" t="s">
        <v>139</v>
      </c>
      <c r="B368" s="1040"/>
      <c r="C368" s="1040"/>
      <c r="D368" s="1040"/>
      <c r="E368" s="1040"/>
      <c r="F368" s="1042"/>
      <c r="G368" s="251">
        <f>SUM(G355:G364)</f>
        <v>0</v>
      </c>
      <c r="H368" s="235"/>
      <c r="I368" s="1039" t="s">
        <v>139</v>
      </c>
      <c r="J368" s="1040"/>
      <c r="K368" s="1040"/>
      <c r="L368" s="1040"/>
      <c r="M368" s="1040"/>
      <c r="N368" s="1042"/>
      <c r="O368" s="251">
        <f>SUM(O355:O364)</f>
        <v>0</v>
      </c>
      <c r="P368" s="228"/>
    </row>
    <row r="369" spans="1:16" s="229" customFormat="1" ht="20.25" customHeight="1">
      <c r="A369" s="1142" t="s">
        <v>140</v>
      </c>
      <c r="B369" s="1143"/>
      <c r="C369" s="1143"/>
      <c r="D369" s="1143"/>
      <c r="E369" s="1143"/>
      <c r="F369" s="1144"/>
      <c r="G369" s="252"/>
      <c r="H369" s="235"/>
      <c r="I369" s="1142" t="s">
        <v>140</v>
      </c>
      <c r="J369" s="1143"/>
      <c r="K369" s="1143"/>
      <c r="L369" s="1143"/>
      <c r="M369" s="1143"/>
      <c r="N369" s="1144"/>
      <c r="O369" s="252"/>
      <c r="P369" s="228"/>
    </row>
    <row r="370" spans="1:16" s="229" customFormat="1" ht="20.25" customHeight="1">
      <c r="A370" s="1039" t="s">
        <v>141</v>
      </c>
      <c r="B370" s="1040"/>
      <c r="C370" s="1040"/>
      <c r="D370" s="1040"/>
      <c r="E370" s="1040"/>
      <c r="F370" s="1042"/>
      <c r="G370" s="251">
        <f>G368+G369</f>
        <v>0</v>
      </c>
      <c r="H370" s="235"/>
      <c r="I370" s="1039" t="s">
        <v>141</v>
      </c>
      <c r="J370" s="1040"/>
      <c r="K370" s="1040"/>
      <c r="L370" s="1040"/>
      <c r="M370" s="1040"/>
      <c r="N370" s="1042"/>
      <c r="O370" s="251">
        <f>O368+O369</f>
        <v>0</v>
      </c>
      <c r="P370" s="228"/>
    </row>
    <row r="371" spans="1:16" s="229" customFormat="1" ht="20.25" customHeight="1">
      <c r="A371" s="228"/>
      <c r="B371" s="228"/>
      <c r="C371" s="228"/>
      <c r="D371" s="228"/>
      <c r="E371" s="228"/>
      <c r="F371" s="228"/>
      <c r="G371" s="228">
        <v>29</v>
      </c>
      <c r="H371" s="228"/>
      <c r="I371" s="228"/>
      <c r="J371" s="228"/>
      <c r="K371" s="228"/>
      <c r="L371" s="228"/>
      <c r="M371" s="228"/>
      <c r="N371" s="228"/>
      <c r="O371" s="228">
        <v>30</v>
      </c>
      <c r="P371" s="228"/>
    </row>
    <row r="372" spans="1:16" s="229" customFormat="1" ht="20.25" customHeight="1">
      <c r="A372" s="1073" t="s">
        <v>348</v>
      </c>
      <c r="B372" s="1074"/>
      <c r="C372" s="1155"/>
      <c r="D372" s="1156"/>
      <c r="E372" s="1156"/>
      <c r="F372" s="1156"/>
      <c r="G372" s="1157"/>
      <c r="H372" s="235"/>
      <c r="I372" s="1073" t="s">
        <v>348</v>
      </c>
      <c r="J372" s="1074"/>
      <c r="K372" s="1155"/>
      <c r="L372" s="1156"/>
      <c r="M372" s="1156"/>
      <c r="N372" s="1156"/>
      <c r="O372" s="1157"/>
      <c r="P372" s="228"/>
    </row>
    <row r="373" spans="1:16" s="229" customFormat="1" ht="20.25" customHeight="1">
      <c r="A373" s="1119" t="s">
        <v>128</v>
      </c>
      <c r="B373" s="1120"/>
      <c r="C373" s="1152"/>
      <c r="D373" s="1153"/>
      <c r="E373" s="1153"/>
      <c r="F373" s="1153"/>
      <c r="G373" s="1154"/>
      <c r="H373" s="235"/>
      <c r="I373" s="1119" t="s">
        <v>128</v>
      </c>
      <c r="J373" s="1120"/>
      <c r="K373" s="1152"/>
      <c r="L373" s="1153"/>
      <c r="M373" s="1153"/>
      <c r="N373" s="1153"/>
      <c r="O373" s="1154"/>
      <c r="P373" s="228"/>
    </row>
    <row r="374" spans="1:16" s="229" customFormat="1" ht="20.25" customHeight="1">
      <c r="A374" s="1069" t="s">
        <v>129</v>
      </c>
      <c r="B374" s="1070"/>
      <c r="C374" s="1071"/>
      <c r="D374" s="1072"/>
      <c r="E374" s="1054" t="s">
        <v>345</v>
      </c>
      <c r="F374" s="1055"/>
      <c r="G374" s="452"/>
      <c r="H374" s="235"/>
      <c r="I374" s="1069" t="s">
        <v>129</v>
      </c>
      <c r="J374" s="1070"/>
      <c r="K374" s="1071"/>
      <c r="L374" s="1072"/>
      <c r="M374" s="1054" t="s">
        <v>345</v>
      </c>
      <c r="N374" s="1068"/>
      <c r="O374" s="451"/>
      <c r="P374" s="228"/>
    </row>
    <row r="375" spans="1:16" s="229" customFormat="1" ht="20.25" customHeight="1">
      <c r="A375" s="1073" t="s">
        <v>130</v>
      </c>
      <c r="B375" s="1074"/>
      <c r="C375" s="1075">
        <f>C374-G374</f>
        <v>0</v>
      </c>
      <c r="D375" s="1076"/>
      <c r="E375" s="1056" t="s">
        <v>346</v>
      </c>
      <c r="F375" s="1057"/>
      <c r="G375" s="463"/>
      <c r="H375" s="228"/>
      <c r="I375" s="1073" t="s">
        <v>130</v>
      </c>
      <c r="J375" s="1074"/>
      <c r="K375" s="1075">
        <f>K374-O374</f>
        <v>0</v>
      </c>
      <c r="L375" s="1076"/>
      <c r="M375" s="1056" t="s">
        <v>346</v>
      </c>
      <c r="N375" s="1057"/>
      <c r="O375" s="463"/>
      <c r="P375" s="228"/>
    </row>
    <row r="376" spans="1:16" s="229" customFormat="1" ht="20.25" customHeight="1">
      <c r="A376" s="1031" t="s">
        <v>347</v>
      </c>
      <c r="B376" s="1032"/>
      <c r="C376" s="1032"/>
      <c r="D376" s="1033"/>
      <c r="E376" s="1034" t="str">
        <f>IF(C375*G375=0,"",C375*G375)</f>
        <v/>
      </c>
      <c r="F376" s="1035"/>
      <c r="G376" s="1036"/>
      <c r="H376" s="235"/>
      <c r="I376" s="1031" t="s">
        <v>347</v>
      </c>
      <c r="J376" s="1032"/>
      <c r="K376" s="1032"/>
      <c r="L376" s="1033"/>
      <c r="M376" s="1034" t="str">
        <f>IF(K375*O375=0,"",K375*O375)</f>
        <v/>
      </c>
      <c r="N376" s="1035"/>
      <c r="O376" s="1036"/>
      <c r="P376" s="228"/>
    </row>
    <row r="377" spans="1:16" s="229" customFormat="1" ht="20.25" customHeight="1">
      <c r="A377" s="1039" t="s">
        <v>131</v>
      </c>
      <c r="B377" s="1042"/>
      <c r="C377" s="1066" t="str">
        <f>IF(G375="","",SUM(F381:F390))</f>
        <v/>
      </c>
      <c r="D377" s="1067"/>
      <c r="E377" s="1037" t="s">
        <v>132</v>
      </c>
      <c r="F377" s="1038"/>
      <c r="G377" s="238" t="str">
        <f>IF(E376="","",C377/E376)</f>
        <v/>
      </c>
      <c r="H377" s="235"/>
      <c r="I377" s="1039" t="s">
        <v>131</v>
      </c>
      <c r="J377" s="1042"/>
      <c r="K377" s="1066" t="str">
        <f>IF(O375="","",SUM(N381:N390))</f>
        <v/>
      </c>
      <c r="L377" s="1067"/>
      <c r="M377" s="1037" t="s">
        <v>132</v>
      </c>
      <c r="N377" s="1038"/>
      <c r="O377" s="238" t="str">
        <f>IF(M376="","",K377/M376)</f>
        <v/>
      </c>
      <c r="P377" s="228"/>
    </row>
    <row r="378" spans="1:16" s="229" customFormat="1" ht="20.25" customHeight="1">
      <c r="A378" s="1039" t="s">
        <v>361</v>
      </c>
      <c r="B378" s="1042"/>
      <c r="C378" s="1066" t="str">
        <f>IF(G375="","",SUM(F381:F393))</f>
        <v/>
      </c>
      <c r="D378" s="1067"/>
      <c r="E378" s="1064" t="s">
        <v>362</v>
      </c>
      <c r="F378" s="1065"/>
      <c r="G378" s="239" t="str">
        <f>IF(E376="","",C378/E376)</f>
        <v/>
      </c>
      <c r="H378" s="235"/>
      <c r="I378" s="1039" t="s">
        <v>361</v>
      </c>
      <c r="J378" s="1042"/>
      <c r="K378" s="1066" t="str">
        <f>IF(O375="","",SUM(N381:N393))</f>
        <v/>
      </c>
      <c r="L378" s="1067"/>
      <c r="M378" s="1064" t="s">
        <v>362</v>
      </c>
      <c r="N378" s="1065"/>
      <c r="O378" s="239" t="str">
        <f>IF(M376="","",K378/M376)</f>
        <v/>
      </c>
      <c r="P378" s="228"/>
    </row>
    <row r="379" spans="1:16" s="229" customFormat="1" ht="20.25" customHeight="1">
      <c r="A379" s="1039" t="s">
        <v>133</v>
      </c>
      <c r="B379" s="1040"/>
      <c r="C379" s="1040"/>
      <c r="D379" s="1040"/>
      <c r="E379" s="1040"/>
      <c r="F379" s="1040"/>
      <c r="G379" s="1041"/>
      <c r="H379" s="235"/>
      <c r="I379" s="1039" t="s">
        <v>133</v>
      </c>
      <c r="J379" s="1040"/>
      <c r="K379" s="1040"/>
      <c r="L379" s="1040"/>
      <c r="M379" s="1040"/>
      <c r="N379" s="1040"/>
      <c r="O379" s="1041"/>
      <c r="P379" s="228"/>
    </row>
    <row r="380" spans="1:16" s="229" customFormat="1" ht="20.25" customHeight="1">
      <c r="A380" s="1039" t="s">
        <v>134</v>
      </c>
      <c r="B380" s="1040"/>
      <c r="C380" s="1042"/>
      <c r="D380" s="223" t="s">
        <v>106</v>
      </c>
      <c r="E380" s="237" t="s">
        <v>135</v>
      </c>
      <c r="F380" s="237" t="s">
        <v>136</v>
      </c>
      <c r="G380" s="240" t="s">
        <v>137</v>
      </c>
      <c r="H380" s="235"/>
      <c r="I380" s="1039" t="s">
        <v>134</v>
      </c>
      <c r="J380" s="1040"/>
      <c r="K380" s="1042"/>
      <c r="L380" s="223" t="s">
        <v>106</v>
      </c>
      <c r="M380" s="237" t="s">
        <v>135</v>
      </c>
      <c r="N380" s="237" t="s">
        <v>136</v>
      </c>
      <c r="O380" s="240" t="s">
        <v>137</v>
      </c>
      <c r="P380" s="228"/>
    </row>
    <row r="381" spans="1:16" s="229" customFormat="1" ht="20.25" customHeight="1">
      <c r="A381" s="1058"/>
      <c r="B381" s="1059"/>
      <c r="C381" s="1060"/>
      <c r="D381" s="241"/>
      <c r="E381" s="242" t="s">
        <v>135</v>
      </c>
      <c r="F381" s="243"/>
      <c r="G381" s="244">
        <f>D381*F381</f>
        <v>0</v>
      </c>
      <c r="H381" s="235"/>
      <c r="I381" s="1058"/>
      <c r="J381" s="1059"/>
      <c r="K381" s="1060"/>
      <c r="L381" s="241"/>
      <c r="M381" s="242" t="s">
        <v>135</v>
      </c>
      <c r="N381" s="243"/>
      <c r="O381" s="244">
        <f>L381*N381</f>
        <v>0</v>
      </c>
      <c r="P381" s="228"/>
    </row>
    <row r="382" spans="1:16" s="229" customFormat="1" ht="20.25" customHeight="1">
      <c r="A382" s="1061"/>
      <c r="B382" s="1062"/>
      <c r="C382" s="1063"/>
      <c r="D382" s="245"/>
      <c r="E382" s="246" t="s">
        <v>135</v>
      </c>
      <c r="F382" s="245"/>
      <c r="G382" s="247">
        <f t="shared" ref="G382:G390" si="28">D382*F382</f>
        <v>0</v>
      </c>
      <c r="H382" s="235"/>
      <c r="I382" s="1061"/>
      <c r="J382" s="1062"/>
      <c r="K382" s="1063"/>
      <c r="L382" s="245"/>
      <c r="M382" s="246" t="s">
        <v>135</v>
      </c>
      <c r="N382" s="245"/>
      <c r="O382" s="247">
        <f t="shared" ref="O382:O390" si="29">L382*N382</f>
        <v>0</v>
      </c>
      <c r="P382" s="228"/>
    </row>
    <row r="383" spans="1:16" s="229" customFormat="1" ht="20.25" customHeight="1">
      <c r="A383" s="1061"/>
      <c r="B383" s="1062"/>
      <c r="C383" s="1063"/>
      <c r="D383" s="245"/>
      <c r="E383" s="246" t="s">
        <v>135</v>
      </c>
      <c r="F383" s="245"/>
      <c r="G383" s="247">
        <f t="shared" si="28"/>
        <v>0</v>
      </c>
      <c r="H383" s="235"/>
      <c r="I383" s="1061"/>
      <c r="J383" s="1062"/>
      <c r="K383" s="1063"/>
      <c r="L383" s="245"/>
      <c r="M383" s="246" t="s">
        <v>135</v>
      </c>
      <c r="N383" s="245"/>
      <c r="O383" s="247">
        <f t="shared" si="29"/>
        <v>0</v>
      </c>
      <c r="P383" s="228"/>
    </row>
    <row r="384" spans="1:16" s="229" customFormat="1" ht="20.25" customHeight="1">
      <c r="A384" s="1061"/>
      <c r="B384" s="1062"/>
      <c r="C384" s="1063"/>
      <c r="D384" s="245"/>
      <c r="E384" s="246" t="s">
        <v>135</v>
      </c>
      <c r="F384" s="245"/>
      <c r="G384" s="247">
        <f t="shared" si="28"/>
        <v>0</v>
      </c>
      <c r="H384" s="235"/>
      <c r="I384" s="1061"/>
      <c r="J384" s="1062"/>
      <c r="K384" s="1063"/>
      <c r="L384" s="245"/>
      <c r="M384" s="246" t="s">
        <v>135</v>
      </c>
      <c r="N384" s="245"/>
      <c r="O384" s="247">
        <f t="shared" si="29"/>
        <v>0</v>
      </c>
      <c r="P384" s="228"/>
    </row>
    <row r="385" spans="1:16" s="229" customFormat="1" ht="20.25" customHeight="1">
      <c r="A385" s="1061"/>
      <c r="B385" s="1062"/>
      <c r="C385" s="1063"/>
      <c r="D385" s="245"/>
      <c r="E385" s="246" t="s">
        <v>135</v>
      </c>
      <c r="F385" s="245"/>
      <c r="G385" s="247">
        <f t="shared" si="28"/>
        <v>0</v>
      </c>
      <c r="H385" s="235"/>
      <c r="I385" s="1061"/>
      <c r="J385" s="1062"/>
      <c r="K385" s="1063"/>
      <c r="L385" s="245"/>
      <c r="M385" s="246" t="s">
        <v>135</v>
      </c>
      <c r="N385" s="245"/>
      <c r="O385" s="247">
        <f t="shared" si="29"/>
        <v>0</v>
      </c>
      <c r="P385" s="228"/>
    </row>
    <row r="386" spans="1:16" s="229" customFormat="1" ht="20.25" customHeight="1">
      <c r="A386" s="1061"/>
      <c r="B386" s="1062"/>
      <c r="C386" s="1063"/>
      <c r="D386" s="245"/>
      <c r="E386" s="246" t="s">
        <v>135</v>
      </c>
      <c r="F386" s="245"/>
      <c r="G386" s="247">
        <f t="shared" si="28"/>
        <v>0</v>
      </c>
      <c r="H386" s="235"/>
      <c r="I386" s="1061"/>
      <c r="J386" s="1062"/>
      <c r="K386" s="1063"/>
      <c r="L386" s="245"/>
      <c r="M386" s="246" t="s">
        <v>135</v>
      </c>
      <c r="N386" s="245"/>
      <c r="O386" s="247">
        <f t="shared" si="29"/>
        <v>0</v>
      </c>
      <c r="P386" s="228"/>
    </row>
    <row r="387" spans="1:16" s="229" customFormat="1" ht="20.25" customHeight="1">
      <c r="A387" s="1061"/>
      <c r="B387" s="1062"/>
      <c r="C387" s="1063"/>
      <c r="D387" s="245"/>
      <c r="E387" s="246" t="s">
        <v>135</v>
      </c>
      <c r="F387" s="245"/>
      <c r="G387" s="247">
        <f t="shared" si="28"/>
        <v>0</v>
      </c>
      <c r="H387" s="235"/>
      <c r="I387" s="1061"/>
      <c r="J387" s="1062"/>
      <c r="K387" s="1063"/>
      <c r="L387" s="245"/>
      <c r="M387" s="246" t="s">
        <v>135</v>
      </c>
      <c r="N387" s="245"/>
      <c r="O387" s="247">
        <f t="shared" si="29"/>
        <v>0</v>
      </c>
      <c r="P387" s="228"/>
    </row>
    <row r="388" spans="1:16" s="229" customFormat="1" ht="20.25" customHeight="1">
      <c r="A388" s="1061"/>
      <c r="B388" s="1062"/>
      <c r="C388" s="1063"/>
      <c r="D388" s="245"/>
      <c r="E388" s="246" t="s">
        <v>135</v>
      </c>
      <c r="F388" s="245"/>
      <c r="G388" s="247">
        <f t="shared" si="28"/>
        <v>0</v>
      </c>
      <c r="H388" s="235"/>
      <c r="I388" s="1061"/>
      <c r="J388" s="1062"/>
      <c r="K388" s="1063"/>
      <c r="L388" s="245"/>
      <c r="M388" s="246" t="s">
        <v>135</v>
      </c>
      <c r="N388" s="245"/>
      <c r="O388" s="247">
        <f t="shared" si="29"/>
        <v>0</v>
      </c>
      <c r="P388" s="228"/>
    </row>
    <row r="389" spans="1:16" s="229" customFormat="1" ht="20.25" customHeight="1">
      <c r="A389" s="1061"/>
      <c r="B389" s="1062"/>
      <c r="C389" s="1063"/>
      <c r="D389" s="245"/>
      <c r="E389" s="246" t="s">
        <v>135</v>
      </c>
      <c r="F389" s="245"/>
      <c r="G389" s="247">
        <f t="shared" si="28"/>
        <v>0</v>
      </c>
      <c r="H389" s="235"/>
      <c r="I389" s="1061"/>
      <c r="J389" s="1062"/>
      <c r="K389" s="1063"/>
      <c r="L389" s="245"/>
      <c r="M389" s="246" t="s">
        <v>135</v>
      </c>
      <c r="N389" s="245"/>
      <c r="O389" s="247">
        <f t="shared" si="29"/>
        <v>0</v>
      </c>
      <c r="P389" s="228"/>
    </row>
    <row r="390" spans="1:16" s="229" customFormat="1" ht="20.25" customHeight="1">
      <c r="A390" s="1082"/>
      <c r="B390" s="1083"/>
      <c r="C390" s="1084"/>
      <c r="D390" s="440"/>
      <c r="E390" s="248" t="s">
        <v>135</v>
      </c>
      <c r="F390" s="249"/>
      <c r="G390" s="250">
        <f t="shared" si="28"/>
        <v>0</v>
      </c>
      <c r="H390" s="235"/>
      <c r="I390" s="1082"/>
      <c r="J390" s="1083"/>
      <c r="K390" s="1084"/>
      <c r="L390" s="440"/>
      <c r="M390" s="248" t="s">
        <v>135</v>
      </c>
      <c r="N390" s="249"/>
      <c r="O390" s="250">
        <f t="shared" si="29"/>
        <v>0</v>
      </c>
      <c r="P390" s="228"/>
    </row>
    <row r="391" spans="1:16" s="229" customFormat="1" ht="20.25" customHeight="1">
      <c r="A391" s="1043" t="s">
        <v>354</v>
      </c>
      <c r="B391" s="1044"/>
      <c r="C391" s="1045"/>
      <c r="D391" s="466" t="s">
        <v>350</v>
      </c>
      <c r="E391" s="1049" t="s">
        <v>351</v>
      </c>
      <c r="F391" s="1050"/>
      <c r="G391" s="441" t="s">
        <v>353</v>
      </c>
      <c r="H391" s="235"/>
      <c r="I391" s="1043" t="s">
        <v>354</v>
      </c>
      <c r="J391" s="1044"/>
      <c r="K391" s="1045"/>
      <c r="L391" s="466" t="s">
        <v>350</v>
      </c>
      <c r="M391" s="1049" t="s">
        <v>351</v>
      </c>
      <c r="N391" s="1050"/>
      <c r="O391" s="441" t="s">
        <v>353</v>
      </c>
      <c r="P391" s="228"/>
    </row>
    <row r="392" spans="1:16" s="229" customFormat="1" ht="20.25" customHeight="1">
      <c r="A392" s="1046"/>
      <c r="B392" s="1047"/>
      <c r="C392" s="1048"/>
      <c r="D392" s="454"/>
      <c r="E392" s="1080"/>
      <c r="F392" s="1081"/>
      <c r="G392" s="455"/>
      <c r="H392" s="235"/>
      <c r="I392" s="1046"/>
      <c r="J392" s="1047"/>
      <c r="K392" s="1048"/>
      <c r="L392" s="454"/>
      <c r="M392" s="1080"/>
      <c r="N392" s="1081"/>
      <c r="O392" s="455"/>
      <c r="P392" s="228"/>
    </row>
    <row r="393" spans="1:16" s="229" customFormat="1" ht="20.25" customHeight="1">
      <c r="A393" s="1051" t="s">
        <v>138</v>
      </c>
      <c r="B393" s="1052"/>
      <c r="C393" s="1053"/>
      <c r="D393" s="442"/>
      <c r="E393" s="443" t="s">
        <v>135</v>
      </c>
      <c r="F393" s="1158"/>
      <c r="G393" s="1159"/>
      <c r="H393" s="235"/>
      <c r="I393" s="1051" t="s">
        <v>138</v>
      </c>
      <c r="J393" s="1052"/>
      <c r="K393" s="1053"/>
      <c r="L393" s="442"/>
      <c r="M393" s="443" t="s">
        <v>135</v>
      </c>
      <c r="N393" s="1158"/>
      <c r="O393" s="1159"/>
      <c r="P393" s="228"/>
    </row>
    <row r="394" spans="1:16" s="229" customFormat="1" ht="20.25" customHeight="1">
      <c r="A394" s="1039" t="s">
        <v>139</v>
      </c>
      <c r="B394" s="1040"/>
      <c r="C394" s="1040"/>
      <c r="D394" s="1040"/>
      <c r="E394" s="1040"/>
      <c r="F394" s="1042"/>
      <c r="G394" s="251">
        <f>SUM(G381:G390)</f>
        <v>0</v>
      </c>
      <c r="H394" s="235"/>
      <c r="I394" s="1039" t="s">
        <v>139</v>
      </c>
      <c r="J394" s="1040"/>
      <c r="K394" s="1040"/>
      <c r="L394" s="1040"/>
      <c r="M394" s="1040"/>
      <c r="N394" s="1042"/>
      <c r="O394" s="251">
        <f>SUM(O381:O390)</f>
        <v>0</v>
      </c>
      <c r="P394" s="228"/>
    </row>
    <row r="395" spans="1:16" s="229" customFormat="1" ht="20.25" customHeight="1">
      <c r="A395" s="1142" t="s">
        <v>140</v>
      </c>
      <c r="B395" s="1143"/>
      <c r="C395" s="1143"/>
      <c r="D395" s="1143"/>
      <c r="E395" s="1143"/>
      <c r="F395" s="1144"/>
      <c r="G395" s="252"/>
      <c r="H395" s="235"/>
      <c r="I395" s="1142" t="s">
        <v>140</v>
      </c>
      <c r="J395" s="1143"/>
      <c r="K395" s="1143"/>
      <c r="L395" s="1143"/>
      <c r="M395" s="1143"/>
      <c r="N395" s="1144"/>
      <c r="O395" s="252"/>
      <c r="P395" s="228"/>
    </row>
    <row r="396" spans="1:16" s="229" customFormat="1" ht="20.25" customHeight="1">
      <c r="A396" s="1039" t="s">
        <v>141</v>
      </c>
      <c r="B396" s="1040"/>
      <c r="C396" s="1040"/>
      <c r="D396" s="1040"/>
      <c r="E396" s="1040"/>
      <c r="F396" s="1042"/>
      <c r="G396" s="251">
        <f>G394+G395</f>
        <v>0</v>
      </c>
      <c r="H396" s="235"/>
      <c r="I396" s="1039" t="s">
        <v>141</v>
      </c>
      <c r="J396" s="1040"/>
      <c r="K396" s="1040"/>
      <c r="L396" s="1040"/>
      <c r="M396" s="1040"/>
      <c r="N396" s="1042"/>
      <c r="O396" s="251">
        <f>O394+O395</f>
        <v>0</v>
      </c>
      <c r="P396" s="228"/>
    </row>
    <row r="397" spans="1:16" s="229" customFormat="1" ht="20.25" customHeight="1">
      <c r="A397" s="228"/>
      <c r="B397" s="228"/>
      <c r="C397" s="228"/>
      <c r="D397" s="228"/>
      <c r="E397" s="228"/>
      <c r="F397" s="228"/>
      <c r="G397" s="228">
        <v>31</v>
      </c>
      <c r="H397" s="228"/>
      <c r="I397" s="228"/>
      <c r="J397" s="228"/>
      <c r="K397" s="228"/>
      <c r="L397" s="228"/>
      <c r="M397" s="228"/>
      <c r="N397" s="228"/>
      <c r="O397" s="228">
        <v>32</v>
      </c>
      <c r="P397" s="228"/>
    </row>
    <row r="398" spans="1:16" s="229" customFormat="1" ht="20.25" customHeight="1">
      <c r="A398" s="1073" t="s">
        <v>348</v>
      </c>
      <c r="B398" s="1074"/>
      <c r="C398" s="1155"/>
      <c r="D398" s="1156"/>
      <c r="E398" s="1156"/>
      <c r="F398" s="1156"/>
      <c r="G398" s="1157"/>
      <c r="H398" s="235"/>
      <c r="I398" s="1073" t="s">
        <v>348</v>
      </c>
      <c r="J398" s="1074"/>
      <c r="K398" s="1155"/>
      <c r="L398" s="1156"/>
      <c r="M398" s="1156"/>
      <c r="N398" s="1156"/>
      <c r="O398" s="1157"/>
      <c r="P398" s="228"/>
    </row>
    <row r="399" spans="1:16" s="229" customFormat="1" ht="20.25" customHeight="1">
      <c r="A399" s="1119" t="s">
        <v>128</v>
      </c>
      <c r="B399" s="1120"/>
      <c r="C399" s="1152"/>
      <c r="D399" s="1153"/>
      <c r="E399" s="1153"/>
      <c r="F399" s="1153"/>
      <c r="G399" s="1154"/>
      <c r="H399" s="235"/>
      <c r="I399" s="1119" t="s">
        <v>128</v>
      </c>
      <c r="J399" s="1120"/>
      <c r="K399" s="1152"/>
      <c r="L399" s="1153"/>
      <c r="M399" s="1153"/>
      <c r="N399" s="1153"/>
      <c r="O399" s="1154"/>
      <c r="P399" s="228"/>
    </row>
    <row r="400" spans="1:16" s="229" customFormat="1" ht="20.25" customHeight="1">
      <c r="A400" s="1069" t="s">
        <v>129</v>
      </c>
      <c r="B400" s="1070"/>
      <c r="C400" s="1071"/>
      <c r="D400" s="1072"/>
      <c r="E400" s="1054" t="s">
        <v>345</v>
      </c>
      <c r="F400" s="1068"/>
      <c r="G400" s="451"/>
      <c r="H400" s="235"/>
      <c r="I400" s="1069" t="s">
        <v>129</v>
      </c>
      <c r="J400" s="1070"/>
      <c r="K400" s="1071"/>
      <c r="L400" s="1072"/>
      <c r="M400" s="1054" t="s">
        <v>345</v>
      </c>
      <c r="N400" s="1068"/>
      <c r="O400" s="451"/>
      <c r="P400" s="228"/>
    </row>
    <row r="401" spans="1:16" s="229" customFormat="1" ht="20.25" customHeight="1">
      <c r="A401" s="1073" t="s">
        <v>130</v>
      </c>
      <c r="B401" s="1074"/>
      <c r="C401" s="1075">
        <f>C400-G400</f>
        <v>0</v>
      </c>
      <c r="D401" s="1076"/>
      <c r="E401" s="1056" t="s">
        <v>346</v>
      </c>
      <c r="F401" s="1057"/>
      <c r="G401" s="463"/>
      <c r="H401" s="228"/>
      <c r="I401" s="1073" t="s">
        <v>130</v>
      </c>
      <c r="J401" s="1074"/>
      <c r="K401" s="1075">
        <f>K400-O400</f>
        <v>0</v>
      </c>
      <c r="L401" s="1076"/>
      <c r="M401" s="1056" t="s">
        <v>346</v>
      </c>
      <c r="N401" s="1057"/>
      <c r="O401" s="463"/>
      <c r="P401" s="228"/>
    </row>
    <row r="402" spans="1:16" s="229" customFormat="1" ht="20.25" customHeight="1">
      <c r="A402" s="1031" t="s">
        <v>347</v>
      </c>
      <c r="B402" s="1032"/>
      <c r="C402" s="1032"/>
      <c r="D402" s="1033"/>
      <c r="E402" s="1034" t="str">
        <f>IF(C401*G401=0,"",C401*G401)</f>
        <v/>
      </c>
      <c r="F402" s="1035"/>
      <c r="G402" s="1036"/>
      <c r="H402" s="235"/>
      <c r="I402" s="1031" t="s">
        <v>347</v>
      </c>
      <c r="J402" s="1032"/>
      <c r="K402" s="1032"/>
      <c r="L402" s="1033"/>
      <c r="M402" s="1034" t="str">
        <f>IF(K401*O401=0,"",K401*O401)</f>
        <v/>
      </c>
      <c r="N402" s="1035"/>
      <c r="O402" s="1036"/>
      <c r="P402" s="228"/>
    </row>
    <row r="403" spans="1:16" s="229" customFormat="1" ht="20.25" customHeight="1">
      <c r="A403" s="1039" t="s">
        <v>131</v>
      </c>
      <c r="B403" s="1042"/>
      <c r="C403" s="1066" t="str">
        <f>IF(G401="","",SUM(F407:F416))</f>
        <v/>
      </c>
      <c r="D403" s="1067"/>
      <c r="E403" s="1037" t="s">
        <v>132</v>
      </c>
      <c r="F403" s="1038"/>
      <c r="G403" s="238" t="str">
        <f>IF(E402="","",C403/E402)</f>
        <v/>
      </c>
      <c r="H403" s="235"/>
      <c r="I403" s="1039" t="s">
        <v>131</v>
      </c>
      <c r="J403" s="1042"/>
      <c r="K403" s="1066" t="str">
        <f>IF(O401="","",SUM(N407:N416))</f>
        <v/>
      </c>
      <c r="L403" s="1067"/>
      <c r="M403" s="1037" t="s">
        <v>132</v>
      </c>
      <c r="N403" s="1038"/>
      <c r="O403" s="238" t="str">
        <f>IF(M402="","",K403/M402)</f>
        <v/>
      </c>
      <c r="P403" s="228"/>
    </row>
    <row r="404" spans="1:16" s="229" customFormat="1" ht="20.25" customHeight="1">
      <c r="A404" s="1039" t="s">
        <v>361</v>
      </c>
      <c r="B404" s="1042"/>
      <c r="C404" s="1066" t="str">
        <f>IF(G401="","",SUM(F407:F419))</f>
        <v/>
      </c>
      <c r="D404" s="1067"/>
      <c r="E404" s="1064" t="s">
        <v>362</v>
      </c>
      <c r="F404" s="1065"/>
      <c r="G404" s="239" t="str">
        <f>IF(E402="","",C404/E402)</f>
        <v/>
      </c>
      <c r="H404" s="235"/>
      <c r="I404" s="1039" t="s">
        <v>361</v>
      </c>
      <c r="J404" s="1042"/>
      <c r="K404" s="1066" t="str">
        <f>IF(O401="","",SUM(N407:N419))</f>
        <v/>
      </c>
      <c r="L404" s="1067"/>
      <c r="M404" s="1064" t="s">
        <v>362</v>
      </c>
      <c r="N404" s="1065"/>
      <c r="O404" s="239" t="str">
        <f>IF(M402="","",K404/M402)</f>
        <v/>
      </c>
      <c r="P404" s="228"/>
    </row>
    <row r="405" spans="1:16" s="229" customFormat="1" ht="20.25" customHeight="1">
      <c r="A405" s="1039" t="s">
        <v>133</v>
      </c>
      <c r="B405" s="1040"/>
      <c r="C405" s="1040"/>
      <c r="D405" s="1040"/>
      <c r="E405" s="1040"/>
      <c r="F405" s="1040"/>
      <c r="G405" s="1041"/>
      <c r="H405" s="235"/>
      <c r="I405" s="1039" t="s">
        <v>133</v>
      </c>
      <c r="J405" s="1040"/>
      <c r="K405" s="1040"/>
      <c r="L405" s="1040"/>
      <c r="M405" s="1040"/>
      <c r="N405" s="1040"/>
      <c r="O405" s="1041"/>
      <c r="P405" s="228"/>
    </row>
    <row r="406" spans="1:16" s="229" customFormat="1" ht="20.25" customHeight="1">
      <c r="A406" s="1039" t="s">
        <v>134</v>
      </c>
      <c r="B406" s="1040"/>
      <c r="C406" s="1042"/>
      <c r="D406" s="223" t="s">
        <v>106</v>
      </c>
      <c r="E406" s="237" t="s">
        <v>135</v>
      </c>
      <c r="F406" s="237" t="s">
        <v>136</v>
      </c>
      <c r="G406" s="240" t="s">
        <v>137</v>
      </c>
      <c r="H406" s="235"/>
      <c r="I406" s="1039" t="s">
        <v>134</v>
      </c>
      <c r="J406" s="1040"/>
      <c r="K406" s="1042"/>
      <c r="L406" s="223" t="s">
        <v>106</v>
      </c>
      <c r="M406" s="237" t="s">
        <v>135</v>
      </c>
      <c r="N406" s="237" t="s">
        <v>136</v>
      </c>
      <c r="O406" s="240" t="s">
        <v>137</v>
      </c>
      <c r="P406" s="228"/>
    </row>
    <row r="407" spans="1:16" s="229" customFormat="1" ht="20.25" customHeight="1">
      <c r="A407" s="1058"/>
      <c r="B407" s="1059"/>
      <c r="C407" s="1060"/>
      <c r="D407" s="241"/>
      <c r="E407" s="242" t="s">
        <v>135</v>
      </c>
      <c r="F407" s="243"/>
      <c r="G407" s="244">
        <f>D407*F407</f>
        <v>0</v>
      </c>
      <c r="H407" s="235"/>
      <c r="I407" s="1058"/>
      <c r="J407" s="1059"/>
      <c r="K407" s="1060"/>
      <c r="L407" s="241"/>
      <c r="M407" s="242" t="s">
        <v>135</v>
      </c>
      <c r="N407" s="243"/>
      <c r="O407" s="244">
        <f>L407*N407</f>
        <v>0</v>
      </c>
      <c r="P407" s="228"/>
    </row>
    <row r="408" spans="1:16" s="229" customFormat="1" ht="20.25" customHeight="1">
      <c r="A408" s="1061"/>
      <c r="B408" s="1062"/>
      <c r="C408" s="1063"/>
      <c r="D408" s="245"/>
      <c r="E408" s="246" t="s">
        <v>135</v>
      </c>
      <c r="F408" s="245"/>
      <c r="G408" s="247">
        <f t="shared" ref="G408:G416" si="30">D408*F408</f>
        <v>0</v>
      </c>
      <c r="H408" s="235"/>
      <c r="I408" s="1061"/>
      <c r="J408" s="1062"/>
      <c r="K408" s="1063"/>
      <c r="L408" s="245"/>
      <c r="M408" s="246" t="s">
        <v>135</v>
      </c>
      <c r="N408" s="245"/>
      <c r="O408" s="247">
        <f t="shared" ref="O408:O416" si="31">L408*N408</f>
        <v>0</v>
      </c>
      <c r="P408" s="228"/>
    </row>
    <row r="409" spans="1:16" s="229" customFormat="1" ht="20.25" customHeight="1">
      <c r="A409" s="1061"/>
      <c r="B409" s="1062"/>
      <c r="C409" s="1063"/>
      <c r="D409" s="245"/>
      <c r="E409" s="246" t="s">
        <v>135</v>
      </c>
      <c r="F409" s="245"/>
      <c r="G409" s="247">
        <f t="shared" si="30"/>
        <v>0</v>
      </c>
      <c r="H409" s="235"/>
      <c r="I409" s="1061"/>
      <c r="J409" s="1062"/>
      <c r="K409" s="1063"/>
      <c r="L409" s="245"/>
      <c r="M409" s="246" t="s">
        <v>135</v>
      </c>
      <c r="N409" s="245"/>
      <c r="O409" s="247">
        <f t="shared" si="31"/>
        <v>0</v>
      </c>
      <c r="P409" s="228"/>
    </row>
    <row r="410" spans="1:16" s="229" customFormat="1" ht="20.25" customHeight="1">
      <c r="A410" s="1061"/>
      <c r="B410" s="1062"/>
      <c r="C410" s="1063"/>
      <c r="D410" s="245"/>
      <c r="E410" s="246" t="s">
        <v>135</v>
      </c>
      <c r="F410" s="245"/>
      <c r="G410" s="247">
        <f t="shared" si="30"/>
        <v>0</v>
      </c>
      <c r="H410" s="235"/>
      <c r="I410" s="1061"/>
      <c r="J410" s="1062"/>
      <c r="K410" s="1063"/>
      <c r="L410" s="245"/>
      <c r="M410" s="246" t="s">
        <v>135</v>
      </c>
      <c r="N410" s="245"/>
      <c r="O410" s="247">
        <f t="shared" si="31"/>
        <v>0</v>
      </c>
      <c r="P410" s="228"/>
    </row>
    <row r="411" spans="1:16" s="229" customFormat="1" ht="20.25" customHeight="1">
      <c r="A411" s="1061"/>
      <c r="B411" s="1062"/>
      <c r="C411" s="1063"/>
      <c r="D411" s="245"/>
      <c r="E411" s="246" t="s">
        <v>135</v>
      </c>
      <c r="F411" s="245"/>
      <c r="G411" s="247">
        <f t="shared" si="30"/>
        <v>0</v>
      </c>
      <c r="H411" s="235"/>
      <c r="I411" s="1061"/>
      <c r="J411" s="1062"/>
      <c r="K411" s="1063"/>
      <c r="L411" s="245"/>
      <c r="M411" s="246" t="s">
        <v>135</v>
      </c>
      <c r="N411" s="245"/>
      <c r="O411" s="247">
        <f t="shared" si="31"/>
        <v>0</v>
      </c>
      <c r="P411" s="228"/>
    </row>
    <row r="412" spans="1:16" s="229" customFormat="1" ht="20.25" customHeight="1">
      <c r="A412" s="1061"/>
      <c r="B412" s="1062"/>
      <c r="C412" s="1063"/>
      <c r="D412" s="245"/>
      <c r="E412" s="246" t="s">
        <v>135</v>
      </c>
      <c r="F412" s="245"/>
      <c r="G412" s="247">
        <f t="shared" si="30"/>
        <v>0</v>
      </c>
      <c r="H412" s="235"/>
      <c r="I412" s="1061"/>
      <c r="J412" s="1062"/>
      <c r="K412" s="1063"/>
      <c r="L412" s="245"/>
      <c r="M412" s="246" t="s">
        <v>135</v>
      </c>
      <c r="N412" s="245"/>
      <c r="O412" s="247">
        <f t="shared" si="31"/>
        <v>0</v>
      </c>
      <c r="P412" s="228"/>
    </row>
    <row r="413" spans="1:16" s="229" customFormat="1" ht="20.25" customHeight="1">
      <c r="A413" s="1061"/>
      <c r="B413" s="1062"/>
      <c r="C413" s="1063"/>
      <c r="D413" s="245"/>
      <c r="E413" s="246" t="s">
        <v>135</v>
      </c>
      <c r="F413" s="245"/>
      <c r="G413" s="247">
        <f t="shared" si="30"/>
        <v>0</v>
      </c>
      <c r="H413" s="235"/>
      <c r="I413" s="1061"/>
      <c r="J413" s="1062"/>
      <c r="K413" s="1063"/>
      <c r="L413" s="245"/>
      <c r="M413" s="246" t="s">
        <v>135</v>
      </c>
      <c r="N413" s="245"/>
      <c r="O413" s="247">
        <f t="shared" si="31"/>
        <v>0</v>
      </c>
      <c r="P413" s="228"/>
    </row>
    <row r="414" spans="1:16" s="229" customFormat="1" ht="20.25" customHeight="1">
      <c r="A414" s="1061"/>
      <c r="B414" s="1062"/>
      <c r="C414" s="1063"/>
      <c r="D414" s="245"/>
      <c r="E414" s="246" t="s">
        <v>135</v>
      </c>
      <c r="F414" s="245"/>
      <c r="G414" s="247">
        <f t="shared" si="30"/>
        <v>0</v>
      </c>
      <c r="H414" s="235"/>
      <c r="I414" s="1061"/>
      <c r="J414" s="1062"/>
      <c r="K414" s="1063"/>
      <c r="L414" s="245"/>
      <c r="M414" s="246" t="s">
        <v>135</v>
      </c>
      <c r="N414" s="245"/>
      <c r="O414" s="247">
        <f t="shared" si="31"/>
        <v>0</v>
      </c>
      <c r="P414" s="228"/>
    </row>
    <row r="415" spans="1:16" s="229" customFormat="1" ht="20.25" customHeight="1">
      <c r="A415" s="1061"/>
      <c r="B415" s="1062"/>
      <c r="C415" s="1063"/>
      <c r="D415" s="245"/>
      <c r="E415" s="246" t="s">
        <v>135</v>
      </c>
      <c r="F415" s="245"/>
      <c r="G415" s="247">
        <f t="shared" si="30"/>
        <v>0</v>
      </c>
      <c r="H415" s="235"/>
      <c r="I415" s="1061"/>
      <c r="J415" s="1062"/>
      <c r="K415" s="1063"/>
      <c r="L415" s="245"/>
      <c r="M415" s="246" t="s">
        <v>135</v>
      </c>
      <c r="N415" s="245"/>
      <c r="O415" s="247">
        <f t="shared" si="31"/>
        <v>0</v>
      </c>
      <c r="P415" s="228"/>
    </row>
    <row r="416" spans="1:16" s="229" customFormat="1" ht="20.25" customHeight="1">
      <c r="A416" s="1082"/>
      <c r="B416" s="1083"/>
      <c r="C416" s="1084"/>
      <c r="D416" s="440"/>
      <c r="E416" s="248" t="s">
        <v>135</v>
      </c>
      <c r="F416" s="249"/>
      <c r="G416" s="250">
        <f t="shared" si="30"/>
        <v>0</v>
      </c>
      <c r="H416" s="235"/>
      <c r="I416" s="1082"/>
      <c r="J416" s="1083"/>
      <c r="K416" s="1084"/>
      <c r="L416" s="440"/>
      <c r="M416" s="248" t="s">
        <v>135</v>
      </c>
      <c r="N416" s="249"/>
      <c r="O416" s="250">
        <f t="shared" si="31"/>
        <v>0</v>
      </c>
      <c r="P416" s="228"/>
    </row>
    <row r="417" spans="1:16" s="229" customFormat="1" ht="20.25" customHeight="1">
      <c r="A417" s="1043" t="s">
        <v>354</v>
      </c>
      <c r="B417" s="1044"/>
      <c r="C417" s="1045"/>
      <c r="D417" s="466" t="s">
        <v>350</v>
      </c>
      <c r="E417" s="1049" t="s">
        <v>351</v>
      </c>
      <c r="F417" s="1050"/>
      <c r="G417" s="441" t="s">
        <v>353</v>
      </c>
      <c r="H417" s="235"/>
      <c r="I417" s="1043" t="s">
        <v>354</v>
      </c>
      <c r="J417" s="1044"/>
      <c r="K417" s="1045"/>
      <c r="L417" s="466" t="s">
        <v>350</v>
      </c>
      <c r="M417" s="1049" t="s">
        <v>351</v>
      </c>
      <c r="N417" s="1050"/>
      <c r="O417" s="441" t="s">
        <v>353</v>
      </c>
      <c r="P417" s="228"/>
    </row>
    <row r="418" spans="1:16" s="229" customFormat="1" ht="20.25" customHeight="1">
      <c r="A418" s="1046"/>
      <c r="B418" s="1047"/>
      <c r="C418" s="1048"/>
      <c r="D418" s="454"/>
      <c r="E418" s="1080"/>
      <c r="F418" s="1081"/>
      <c r="G418" s="455"/>
      <c r="H418" s="235"/>
      <c r="I418" s="1046"/>
      <c r="J418" s="1047"/>
      <c r="K418" s="1048"/>
      <c r="L418" s="454"/>
      <c r="M418" s="1080"/>
      <c r="N418" s="1081"/>
      <c r="O418" s="455"/>
      <c r="P418" s="228"/>
    </row>
    <row r="419" spans="1:16" s="229" customFormat="1" ht="20.25" customHeight="1">
      <c r="A419" s="1051" t="s">
        <v>138</v>
      </c>
      <c r="B419" s="1052"/>
      <c r="C419" s="1053"/>
      <c r="D419" s="442"/>
      <c r="E419" s="443" t="s">
        <v>135</v>
      </c>
      <c r="F419" s="1158"/>
      <c r="G419" s="1159"/>
      <c r="H419" s="235"/>
      <c r="I419" s="1051" t="s">
        <v>138</v>
      </c>
      <c r="J419" s="1052"/>
      <c r="K419" s="1053"/>
      <c r="L419" s="442"/>
      <c r="M419" s="443" t="s">
        <v>135</v>
      </c>
      <c r="N419" s="1158"/>
      <c r="O419" s="1159"/>
      <c r="P419" s="228"/>
    </row>
    <row r="420" spans="1:16" s="229" customFormat="1" ht="20.25" customHeight="1">
      <c r="A420" s="1039" t="s">
        <v>139</v>
      </c>
      <c r="B420" s="1040"/>
      <c r="C420" s="1040"/>
      <c r="D420" s="1040"/>
      <c r="E420" s="1040"/>
      <c r="F420" s="1042"/>
      <c r="G420" s="251">
        <f>SUM(G407:G416)</f>
        <v>0</v>
      </c>
      <c r="H420" s="235"/>
      <c r="I420" s="1039" t="s">
        <v>139</v>
      </c>
      <c r="J420" s="1040"/>
      <c r="K420" s="1040"/>
      <c r="L420" s="1040"/>
      <c r="M420" s="1040"/>
      <c r="N420" s="1042"/>
      <c r="O420" s="251">
        <f>SUM(O407:O416)</f>
        <v>0</v>
      </c>
      <c r="P420" s="228"/>
    </row>
    <row r="421" spans="1:16" s="229" customFormat="1" ht="20.25" customHeight="1">
      <c r="A421" s="1142" t="s">
        <v>140</v>
      </c>
      <c r="B421" s="1143"/>
      <c r="C421" s="1143"/>
      <c r="D421" s="1143"/>
      <c r="E421" s="1143"/>
      <c r="F421" s="1144"/>
      <c r="G421" s="252"/>
      <c r="H421" s="235"/>
      <c r="I421" s="1142" t="s">
        <v>140</v>
      </c>
      <c r="J421" s="1143"/>
      <c r="K421" s="1143"/>
      <c r="L421" s="1143"/>
      <c r="M421" s="1143"/>
      <c r="N421" s="1144"/>
      <c r="O421" s="252"/>
      <c r="P421" s="228"/>
    </row>
    <row r="422" spans="1:16" s="229" customFormat="1" ht="20.25" customHeight="1">
      <c r="A422" s="1039" t="s">
        <v>141</v>
      </c>
      <c r="B422" s="1040"/>
      <c r="C422" s="1040"/>
      <c r="D422" s="1040"/>
      <c r="E422" s="1040"/>
      <c r="F422" s="1042"/>
      <c r="G422" s="251">
        <f>G420+G421</f>
        <v>0</v>
      </c>
      <c r="H422" s="235"/>
      <c r="I422" s="1039" t="s">
        <v>141</v>
      </c>
      <c r="J422" s="1040"/>
      <c r="K422" s="1040"/>
      <c r="L422" s="1040"/>
      <c r="M422" s="1040"/>
      <c r="N422" s="1042"/>
      <c r="O422" s="251">
        <f>O420+O421</f>
        <v>0</v>
      </c>
      <c r="P422" s="228"/>
    </row>
    <row r="423" spans="1:16" s="229" customFormat="1" ht="20.25" customHeight="1">
      <c r="A423" s="228"/>
      <c r="B423" s="228"/>
      <c r="C423" s="228"/>
      <c r="D423" s="228"/>
      <c r="E423" s="228"/>
      <c r="F423" s="228"/>
      <c r="G423" s="228">
        <v>33</v>
      </c>
      <c r="H423" s="228"/>
      <c r="I423" s="228"/>
      <c r="J423" s="228"/>
      <c r="K423" s="228"/>
      <c r="L423" s="228"/>
      <c r="M423" s="228"/>
      <c r="N423" s="228"/>
      <c r="O423" s="228">
        <v>34</v>
      </c>
      <c r="P423" s="228"/>
    </row>
    <row r="424" spans="1:16" s="229" customFormat="1" ht="20.25" customHeight="1">
      <c r="A424" s="1073" t="s">
        <v>348</v>
      </c>
      <c r="B424" s="1074"/>
      <c r="C424" s="1155"/>
      <c r="D424" s="1156"/>
      <c r="E424" s="1156"/>
      <c r="F424" s="1156"/>
      <c r="G424" s="1157"/>
      <c r="H424" s="235"/>
      <c r="I424" s="1073" t="s">
        <v>348</v>
      </c>
      <c r="J424" s="1074"/>
      <c r="K424" s="1155"/>
      <c r="L424" s="1156"/>
      <c r="M424" s="1156"/>
      <c r="N424" s="1156"/>
      <c r="O424" s="1157"/>
      <c r="P424" s="228"/>
    </row>
    <row r="425" spans="1:16" s="229" customFormat="1" ht="20.25" customHeight="1">
      <c r="A425" s="1119" t="s">
        <v>128</v>
      </c>
      <c r="B425" s="1120"/>
      <c r="C425" s="1152"/>
      <c r="D425" s="1153"/>
      <c r="E425" s="1153"/>
      <c r="F425" s="1153"/>
      <c r="G425" s="1154"/>
      <c r="H425" s="235"/>
      <c r="I425" s="1119" t="s">
        <v>128</v>
      </c>
      <c r="J425" s="1120"/>
      <c r="K425" s="1152"/>
      <c r="L425" s="1153"/>
      <c r="M425" s="1153"/>
      <c r="N425" s="1153"/>
      <c r="O425" s="1154"/>
      <c r="P425" s="228"/>
    </row>
    <row r="426" spans="1:16" s="229" customFormat="1" ht="20.25" customHeight="1">
      <c r="A426" s="1069" t="s">
        <v>129</v>
      </c>
      <c r="B426" s="1070"/>
      <c r="C426" s="1071"/>
      <c r="D426" s="1072"/>
      <c r="E426" s="1054" t="s">
        <v>345</v>
      </c>
      <c r="F426" s="1055"/>
      <c r="G426" s="452"/>
      <c r="H426" s="235"/>
      <c r="I426" s="1069" t="s">
        <v>129</v>
      </c>
      <c r="J426" s="1070"/>
      <c r="K426" s="1071"/>
      <c r="L426" s="1072"/>
      <c r="M426" s="1054" t="s">
        <v>345</v>
      </c>
      <c r="N426" s="1068"/>
      <c r="O426" s="451"/>
      <c r="P426" s="228"/>
    </row>
    <row r="427" spans="1:16" s="229" customFormat="1" ht="20.25" customHeight="1">
      <c r="A427" s="1073" t="s">
        <v>130</v>
      </c>
      <c r="B427" s="1074"/>
      <c r="C427" s="1075">
        <f>C426-G426</f>
        <v>0</v>
      </c>
      <c r="D427" s="1076"/>
      <c r="E427" s="1056" t="s">
        <v>346</v>
      </c>
      <c r="F427" s="1057"/>
      <c r="G427" s="463"/>
      <c r="H427" s="228"/>
      <c r="I427" s="1073" t="s">
        <v>130</v>
      </c>
      <c r="J427" s="1074"/>
      <c r="K427" s="1075">
        <f>K426-O426</f>
        <v>0</v>
      </c>
      <c r="L427" s="1076"/>
      <c r="M427" s="1056" t="s">
        <v>346</v>
      </c>
      <c r="N427" s="1057"/>
      <c r="O427" s="463"/>
      <c r="P427" s="228"/>
    </row>
    <row r="428" spans="1:16" s="229" customFormat="1" ht="20.25" customHeight="1">
      <c r="A428" s="1031" t="s">
        <v>347</v>
      </c>
      <c r="B428" s="1032"/>
      <c r="C428" s="1032"/>
      <c r="D428" s="1033"/>
      <c r="E428" s="1034" t="str">
        <f>IF(C427*G427=0,"",C427*G427)</f>
        <v/>
      </c>
      <c r="F428" s="1035"/>
      <c r="G428" s="1036"/>
      <c r="H428" s="235"/>
      <c r="I428" s="1031" t="s">
        <v>347</v>
      </c>
      <c r="J428" s="1032"/>
      <c r="K428" s="1032"/>
      <c r="L428" s="1033"/>
      <c r="M428" s="1034" t="str">
        <f>IF(K427*O427=0,"",K427*O427)</f>
        <v/>
      </c>
      <c r="N428" s="1035"/>
      <c r="O428" s="1036"/>
      <c r="P428" s="228"/>
    </row>
    <row r="429" spans="1:16" s="229" customFormat="1" ht="20.25" customHeight="1">
      <c r="A429" s="1039" t="s">
        <v>131</v>
      </c>
      <c r="B429" s="1042"/>
      <c r="C429" s="1066" t="str">
        <f>IF(G427="","",SUM(F433:F442))</f>
        <v/>
      </c>
      <c r="D429" s="1067"/>
      <c r="E429" s="1037" t="s">
        <v>132</v>
      </c>
      <c r="F429" s="1038"/>
      <c r="G429" s="238" t="str">
        <f>IF(E428="","",C429/E428)</f>
        <v/>
      </c>
      <c r="H429" s="235"/>
      <c r="I429" s="1039" t="s">
        <v>131</v>
      </c>
      <c r="J429" s="1042"/>
      <c r="K429" s="1066" t="str">
        <f>IF(O427="","",SUM(N433:N442))</f>
        <v/>
      </c>
      <c r="L429" s="1067"/>
      <c r="M429" s="1037" t="s">
        <v>132</v>
      </c>
      <c r="N429" s="1038"/>
      <c r="O429" s="238" t="str">
        <f>IF(M428="","",K429/M428)</f>
        <v/>
      </c>
      <c r="P429" s="228"/>
    </row>
    <row r="430" spans="1:16" s="229" customFormat="1" ht="20.25" customHeight="1">
      <c r="A430" s="1039" t="s">
        <v>361</v>
      </c>
      <c r="B430" s="1042"/>
      <c r="C430" s="1066" t="str">
        <f>IF(G427="","",SUM(F433:F445))</f>
        <v/>
      </c>
      <c r="D430" s="1067"/>
      <c r="E430" s="1064" t="s">
        <v>362</v>
      </c>
      <c r="F430" s="1065"/>
      <c r="G430" s="239" t="str">
        <f>IF(E428="","",C430/E428)</f>
        <v/>
      </c>
      <c r="H430" s="235"/>
      <c r="I430" s="1039" t="s">
        <v>361</v>
      </c>
      <c r="J430" s="1042"/>
      <c r="K430" s="1066" t="str">
        <f>IF(O427="","",SUM(N433:N445))</f>
        <v/>
      </c>
      <c r="L430" s="1067"/>
      <c r="M430" s="1064" t="s">
        <v>362</v>
      </c>
      <c r="N430" s="1065"/>
      <c r="O430" s="239" t="str">
        <f>IF(M428="","",K430/M428)</f>
        <v/>
      </c>
      <c r="P430" s="228"/>
    </row>
    <row r="431" spans="1:16" s="229" customFormat="1" ht="20.25" customHeight="1">
      <c r="A431" s="1039" t="s">
        <v>133</v>
      </c>
      <c r="B431" s="1040"/>
      <c r="C431" s="1040"/>
      <c r="D431" s="1040"/>
      <c r="E431" s="1040"/>
      <c r="F431" s="1040"/>
      <c r="G431" s="1041"/>
      <c r="H431" s="235"/>
      <c r="I431" s="1039" t="s">
        <v>133</v>
      </c>
      <c r="J431" s="1040"/>
      <c r="K431" s="1040"/>
      <c r="L431" s="1040"/>
      <c r="M431" s="1040"/>
      <c r="N431" s="1040"/>
      <c r="O431" s="1041"/>
      <c r="P431" s="228"/>
    </row>
    <row r="432" spans="1:16" s="229" customFormat="1" ht="20.25" customHeight="1">
      <c r="A432" s="1039" t="s">
        <v>134</v>
      </c>
      <c r="B432" s="1040"/>
      <c r="C432" s="1042"/>
      <c r="D432" s="223" t="s">
        <v>106</v>
      </c>
      <c r="E432" s="237" t="s">
        <v>135</v>
      </c>
      <c r="F432" s="237" t="s">
        <v>136</v>
      </c>
      <c r="G432" s="240" t="s">
        <v>137</v>
      </c>
      <c r="H432" s="235"/>
      <c r="I432" s="1039" t="s">
        <v>134</v>
      </c>
      <c r="J432" s="1040"/>
      <c r="K432" s="1042"/>
      <c r="L432" s="223" t="s">
        <v>106</v>
      </c>
      <c r="M432" s="237" t="s">
        <v>135</v>
      </c>
      <c r="N432" s="237" t="s">
        <v>136</v>
      </c>
      <c r="O432" s="240" t="s">
        <v>137</v>
      </c>
      <c r="P432" s="228"/>
    </row>
    <row r="433" spans="1:16" s="229" customFormat="1" ht="20.25" customHeight="1">
      <c r="A433" s="1058"/>
      <c r="B433" s="1059"/>
      <c r="C433" s="1060"/>
      <c r="D433" s="241"/>
      <c r="E433" s="242" t="s">
        <v>135</v>
      </c>
      <c r="F433" s="243"/>
      <c r="G433" s="244">
        <f>D433*F433</f>
        <v>0</v>
      </c>
      <c r="H433" s="235"/>
      <c r="I433" s="1058"/>
      <c r="J433" s="1059"/>
      <c r="K433" s="1060"/>
      <c r="L433" s="241"/>
      <c r="M433" s="242" t="s">
        <v>135</v>
      </c>
      <c r="N433" s="243"/>
      <c r="O433" s="244">
        <f>L433*N433</f>
        <v>0</v>
      </c>
      <c r="P433" s="228"/>
    </row>
    <row r="434" spans="1:16" s="229" customFormat="1" ht="20.25" customHeight="1">
      <c r="A434" s="1061"/>
      <c r="B434" s="1062"/>
      <c r="C434" s="1063"/>
      <c r="D434" s="245"/>
      <c r="E434" s="246" t="s">
        <v>135</v>
      </c>
      <c r="F434" s="245"/>
      <c r="G434" s="247">
        <f t="shared" ref="G434:G442" si="32">D434*F434</f>
        <v>0</v>
      </c>
      <c r="H434" s="235"/>
      <c r="I434" s="1061"/>
      <c r="J434" s="1062"/>
      <c r="K434" s="1063"/>
      <c r="L434" s="245"/>
      <c r="M434" s="246" t="s">
        <v>135</v>
      </c>
      <c r="N434" s="245"/>
      <c r="O434" s="247">
        <f t="shared" ref="O434:O442" si="33">L434*N434</f>
        <v>0</v>
      </c>
      <c r="P434" s="228"/>
    </row>
    <row r="435" spans="1:16" s="229" customFormat="1" ht="20.25" customHeight="1">
      <c r="A435" s="1061"/>
      <c r="B435" s="1062"/>
      <c r="C435" s="1063"/>
      <c r="D435" s="245"/>
      <c r="E435" s="246" t="s">
        <v>135</v>
      </c>
      <c r="F435" s="245"/>
      <c r="G435" s="247">
        <f t="shared" si="32"/>
        <v>0</v>
      </c>
      <c r="H435" s="235"/>
      <c r="I435" s="1061"/>
      <c r="J435" s="1062"/>
      <c r="K435" s="1063"/>
      <c r="L435" s="245"/>
      <c r="M435" s="246" t="s">
        <v>135</v>
      </c>
      <c r="N435" s="245"/>
      <c r="O435" s="247">
        <f t="shared" si="33"/>
        <v>0</v>
      </c>
      <c r="P435" s="228"/>
    </row>
    <row r="436" spans="1:16" s="229" customFormat="1" ht="20.25" customHeight="1">
      <c r="A436" s="1061"/>
      <c r="B436" s="1062"/>
      <c r="C436" s="1063"/>
      <c r="D436" s="245"/>
      <c r="E436" s="246" t="s">
        <v>135</v>
      </c>
      <c r="F436" s="245"/>
      <c r="G436" s="247">
        <f t="shared" si="32"/>
        <v>0</v>
      </c>
      <c r="H436" s="235"/>
      <c r="I436" s="1061"/>
      <c r="J436" s="1062"/>
      <c r="K436" s="1063"/>
      <c r="L436" s="245"/>
      <c r="M436" s="246" t="s">
        <v>135</v>
      </c>
      <c r="N436" s="245"/>
      <c r="O436" s="247">
        <f t="shared" si="33"/>
        <v>0</v>
      </c>
      <c r="P436" s="228"/>
    </row>
    <row r="437" spans="1:16" s="229" customFormat="1" ht="20.25" customHeight="1">
      <c r="A437" s="1061"/>
      <c r="B437" s="1062"/>
      <c r="C437" s="1063"/>
      <c r="D437" s="245"/>
      <c r="E437" s="246" t="s">
        <v>135</v>
      </c>
      <c r="F437" s="245"/>
      <c r="G437" s="247">
        <f t="shared" si="32"/>
        <v>0</v>
      </c>
      <c r="H437" s="235"/>
      <c r="I437" s="1061"/>
      <c r="J437" s="1062"/>
      <c r="K437" s="1063"/>
      <c r="L437" s="245"/>
      <c r="M437" s="246" t="s">
        <v>135</v>
      </c>
      <c r="N437" s="245"/>
      <c r="O437" s="247">
        <f t="shared" si="33"/>
        <v>0</v>
      </c>
      <c r="P437" s="228"/>
    </row>
    <row r="438" spans="1:16" s="229" customFormat="1" ht="20.25" customHeight="1">
      <c r="A438" s="1061"/>
      <c r="B438" s="1062"/>
      <c r="C438" s="1063"/>
      <c r="D438" s="245"/>
      <c r="E438" s="246" t="s">
        <v>135</v>
      </c>
      <c r="F438" s="245"/>
      <c r="G438" s="247">
        <f t="shared" si="32"/>
        <v>0</v>
      </c>
      <c r="H438" s="235"/>
      <c r="I438" s="1061"/>
      <c r="J438" s="1062"/>
      <c r="K438" s="1063"/>
      <c r="L438" s="245"/>
      <c r="M438" s="246" t="s">
        <v>135</v>
      </c>
      <c r="N438" s="245"/>
      <c r="O438" s="247">
        <f t="shared" si="33"/>
        <v>0</v>
      </c>
      <c r="P438" s="228"/>
    </row>
    <row r="439" spans="1:16" s="229" customFormat="1" ht="20.25" customHeight="1">
      <c r="A439" s="1061"/>
      <c r="B439" s="1062"/>
      <c r="C439" s="1063"/>
      <c r="D439" s="245"/>
      <c r="E439" s="246" t="s">
        <v>135</v>
      </c>
      <c r="F439" s="245"/>
      <c r="G439" s="247">
        <f t="shared" si="32"/>
        <v>0</v>
      </c>
      <c r="H439" s="235"/>
      <c r="I439" s="1061"/>
      <c r="J439" s="1062"/>
      <c r="K439" s="1063"/>
      <c r="L439" s="245"/>
      <c r="M439" s="246" t="s">
        <v>135</v>
      </c>
      <c r="N439" s="245"/>
      <c r="O439" s="247">
        <f t="shared" si="33"/>
        <v>0</v>
      </c>
      <c r="P439" s="228"/>
    </row>
    <row r="440" spans="1:16" s="229" customFormat="1" ht="20.25" customHeight="1">
      <c r="A440" s="1061"/>
      <c r="B440" s="1062"/>
      <c r="C440" s="1063"/>
      <c r="D440" s="245"/>
      <c r="E440" s="246" t="s">
        <v>135</v>
      </c>
      <c r="F440" s="245"/>
      <c r="G440" s="247">
        <f t="shared" si="32"/>
        <v>0</v>
      </c>
      <c r="H440" s="235"/>
      <c r="I440" s="1061"/>
      <c r="J440" s="1062"/>
      <c r="K440" s="1063"/>
      <c r="L440" s="245"/>
      <c r="M440" s="246" t="s">
        <v>135</v>
      </c>
      <c r="N440" s="245"/>
      <c r="O440" s="247">
        <f t="shared" si="33"/>
        <v>0</v>
      </c>
      <c r="P440" s="228"/>
    </row>
    <row r="441" spans="1:16" s="229" customFormat="1" ht="20.25" customHeight="1">
      <c r="A441" s="1061"/>
      <c r="B441" s="1062"/>
      <c r="C441" s="1063"/>
      <c r="D441" s="245"/>
      <c r="E441" s="246" t="s">
        <v>135</v>
      </c>
      <c r="F441" s="245"/>
      <c r="G441" s="247">
        <f t="shared" si="32"/>
        <v>0</v>
      </c>
      <c r="H441" s="235"/>
      <c r="I441" s="1061"/>
      <c r="J441" s="1062"/>
      <c r="K441" s="1063"/>
      <c r="L441" s="245"/>
      <c r="M441" s="246" t="s">
        <v>135</v>
      </c>
      <c r="N441" s="245"/>
      <c r="O441" s="247">
        <f t="shared" si="33"/>
        <v>0</v>
      </c>
      <c r="P441" s="228"/>
    </row>
    <row r="442" spans="1:16" s="229" customFormat="1" ht="20.25" customHeight="1">
      <c r="A442" s="1082"/>
      <c r="B442" s="1083"/>
      <c r="C442" s="1084"/>
      <c r="D442" s="440"/>
      <c r="E442" s="248" t="s">
        <v>135</v>
      </c>
      <c r="F442" s="249"/>
      <c r="G442" s="250">
        <f t="shared" si="32"/>
        <v>0</v>
      </c>
      <c r="H442" s="235"/>
      <c r="I442" s="1082"/>
      <c r="J442" s="1083"/>
      <c r="K442" s="1084"/>
      <c r="L442" s="440"/>
      <c r="M442" s="248" t="s">
        <v>135</v>
      </c>
      <c r="N442" s="249"/>
      <c r="O442" s="250">
        <f t="shared" si="33"/>
        <v>0</v>
      </c>
      <c r="P442" s="228"/>
    </row>
    <row r="443" spans="1:16" s="229" customFormat="1" ht="20.25" customHeight="1">
      <c r="A443" s="1043" t="s">
        <v>354</v>
      </c>
      <c r="B443" s="1044"/>
      <c r="C443" s="1045"/>
      <c r="D443" s="466" t="s">
        <v>350</v>
      </c>
      <c r="E443" s="1049" t="s">
        <v>351</v>
      </c>
      <c r="F443" s="1050"/>
      <c r="G443" s="441" t="s">
        <v>353</v>
      </c>
      <c r="H443" s="235"/>
      <c r="I443" s="1043" t="s">
        <v>354</v>
      </c>
      <c r="J443" s="1044"/>
      <c r="K443" s="1045"/>
      <c r="L443" s="466" t="s">
        <v>350</v>
      </c>
      <c r="M443" s="1049" t="s">
        <v>351</v>
      </c>
      <c r="N443" s="1050"/>
      <c r="O443" s="441" t="s">
        <v>353</v>
      </c>
      <c r="P443" s="228"/>
    </row>
    <row r="444" spans="1:16" s="229" customFormat="1" ht="20.25" customHeight="1">
      <c r="A444" s="1046"/>
      <c r="B444" s="1047"/>
      <c r="C444" s="1048"/>
      <c r="D444" s="454"/>
      <c r="E444" s="1080"/>
      <c r="F444" s="1081"/>
      <c r="G444" s="455"/>
      <c r="H444" s="235"/>
      <c r="I444" s="1046"/>
      <c r="J444" s="1047"/>
      <c r="K444" s="1048"/>
      <c r="L444" s="454"/>
      <c r="M444" s="1080"/>
      <c r="N444" s="1081"/>
      <c r="O444" s="455"/>
      <c r="P444" s="228"/>
    </row>
    <row r="445" spans="1:16" s="229" customFormat="1" ht="20.25" customHeight="1">
      <c r="A445" s="1051" t="s">
        <v>138</v>
      </c>
      <c r="B445" s="1052"/>
      <c r="C445" s="1053"/>
      <c r="D445" s="442"/>
      <c r="E445" s="443" t="s">
        <v>135</v>
      </c>
      <c r="F445" s="1158"/>
      <c r="G445" s="1159"/>
      <c r="H445" s="235"/>
      <c r="I445" s="1051" t="s">
        <v>138</v>
      </c>
      <c r="J445" s="1052"/>
      <c r="K445" s="1053"/>
      <c r="L445" s="442"/>
      <c r="M445" s="443" t="s">
        <v>135</v>
      </c>
      <c r="N445" s="1158"/>
      <c r="O445" s="1159"/>
      <c r="P445" s="228"/>
    </row>
    <row r="446" spans="1:16" s="229" customFormat="1" ht="20.25" customHeight="1">
      <c r="A446" s="1039" t="s">
        <v>139</v>
      </c>
      <c r="B446" s="1040"/>
      <c r="C446" s="1040"/>
      <c r="D446" s="1040"/>
      <c r="E446" s="1040"/>
      <c r="F446" s="1042"/>
      <c r="G446" s="251">
        <f>SUM(G433:G442)</f>
        <v>0</v>
      </c>
      <c r="H446" s="235"/>
      <c r="I446" s="1039" t="s">
        <v>139</v>
      </c>
      <c r="J446" s="1040"/>
      <c r="K446" s="1040"/>
      <c r="L446" s="1040"/>
      <c r="M446" s="1040"/>
      <c r="N446" s="1042"/>
      <c r="O446" s="251">
        <f>SUM(O433:O442)</f>
        <v>0</v>
      </c>
      <c r="P446" s="228"/>
    </row>
    <row r="447" spans="1:16" s="229" customFormat="1" ht="20.25" customHeight="1">
      <c r="A447" s="1142" t="s">
        <v>140</v>
      </c>
      <c r="B447" s="1143"/>
      <c r="C447" s="1143"/>
      <c r="D447" s="1143"/>
      <c r="E447" s="1143"/>
      <c r="F447" s="1144"/>
      <c r="G447" s="252"/>
      <c r="H447" s="235"/>
      <c r="I447" s="1142" t="s">
        <v>140</v>
      </c>
      <c r="J447" s="1143"/>
      <c r="K447" s="1143"/>
      <c r="L447" s="1143"/>
      <c r="M447" s="1143"/>
      <c r="N447" s="1144"/>
      <c r="O447" s="252"/>
      <c r="P447" s="228"/>
    </row>
    <row r="448" spans="1:16" s="229" customFormat="1" ht="20.25" customHeight="1">
      <c r="A448" s="1039" t="s">
        <v>141</v>
      </c>
      <c r="B448" s="1040"/>
      <c r="C448" s="1040"/>
      <c r="D448" s="1040"/>
      <c r="E448" s="1040"/>
      <c r="F448" s="1042"/>
      <c r="G448" s="251">
        <f>G446+G447</f>
        <v>0</v>
      </c>
      <c r="H448" s="235"/>
      <c r="I448" s="1039" t="s">
        <v>141</v>
      </c>
      <c r="J448" s="1040"/>
      <c r="K448" s="1040"/>
      <c r="L448" s="1040"/>
      <c r="M448" s="1040"/>
      <c r="N448" s="1042"/>
      <c r="O448" s="251">
        <f>O446+O447</f>
        <v>0</v>
      </c>
      <c r="P448" s="228"/>
    </row>
    <row r="449" spans="1:16" s="229" customFormat="1" ht="20.25" customHeight="1">
      <c r="A449" s="228"/>
      <c r="B449" s="228"/>
      <c r="C449" s="228"/>
      <c r="D449" s="228"/>
      <c r="E449" s="228"/>
      <c r="F449" s="228"/>
      <c r="G449" s="228">
        <v>35</v>
      </c>
      <c r="H449" s="228"/>
      <c r="I449" s="228"/>
      <c r="J449" s="228"/>
      <c r="K449" s="228"/>
      <c r="L449" s="228"/>
      <c r="M449" s="228"/>
      <c r="N449" s="228"/>
      <c r="O449" s="228">
        <v>36</v>
      </c>
      <c r="P449" s="228"/>
    </row>
    <row r="450" spans="1:16" s="229" customFormat="1" ht="20.25" customHeight="1">
      <c r="A450" s="1073" t="s">
        <v>348</v>
      </c>
      <c r="B450" s="1074"/>
      <c r="C450" s="1155"/>
      <c r="D450" s="1156"/>
      <c r="E450" s="1156"/>
      <c r="F450" s="1156"/>
      <c r="G450" s="1157"/>
      <c r="H450" s="235"/>
      <c r="I450" s="1073" t="s">
        <v>348</v>
      </c>
      <c r="J450" s="1074"/>
      <c r="K450" s="1155"/>
      <c r="L450" s="1156"/>
      <c r="M450" s="1156"/>
      <c r="N450" s="1156"/>
      <c r="O450" s="1157"/>
      <c r="P450" s="228"/>
    </row>
    <row r="451" spans="1:16" s="229" customFormat="1" ht="20.25" customHeight="1">
      <c r="A451" s="1119" t="s">
        <v>128</v>
      </c>
      <c r="B451" s="1120"/>
      <c r="C451" s="1152"/>
      <c r="D451" s="1153"/>
      <c r="E451" s="1153"/>
      <c r="F451" s="1153"/>
      <c r="G451" s="1154"/>
      <c r="H451" s="235"/>
      <c r="I451" s="1119" t="s">
        <v>128</v>
      </c>
      <c r="J451" s="1120"/>
      <c r="K451" s="1152"/>
      <c r="L451" s="1153"/>
      <c r="M451" s="1153"/>
      <c r="N451" s="1153"/>
      <c r="O451" s="1154"/>
      <c r="P451" s="228"/>
    </row>
    <row r="452" spans="1:16" s="229" customFormat="1" ht="20.25" customHeight="1">
      <c r="A452" s="1069" t="s">
        <v>129</v>
      </c>
      <c r="B452" s="1070"/>
      <c r="C452" s="1071"/>
      <c r="D452" s="1072"/>
      <c r="E452" s="1054" t="s">
        <v>345</v>
      </c>
      <c r="F452" s="1055"/>
      <c r="G452" s="452"/>
      <c r="H452" s="235"/>
      <c r="I452" s="1069" t="s">
        <v>129</v>
      </c>
      <c r="J452" s="1070"/>
      <c r="K452" s="1071"/>
      <c r="L452" s="1072"/>
      <c r="M452" s="1054" t="s">
        <v>345</v>
      </c>
      <c r="N452" s="1055"/>
      <c r="O452" s="452"/>
      <c r="P452" s="228"/>
    </row>
    <row r="453" spans="1:16" s="229" customFormat="1" ht="20.25" customHeight="1">
      <c r="A453" s="1073" t="s">
        <v>130</v>
      </c>
      <c r="B453" s="1074"/>
      <c r="C453" s="1075">
        <f>C452-G452</f>
        <v>0</v>
      </c>
      <c r="D453" s="1076"/>
      <c r="E453" s="1056" t="s">
        <v>346</v>
      </c>
      <c r="F453" s="1057"/>
      <c r="G453" s="463"/>
      <c r="H453" s="228"/>
      <c r="I453" s="1073" t="s">
        <v>130</v>
      </c>
      <c r="J453" s="1074"/>
      <c r="K453" s="1075">
        <f>K452-O452</f>
        <v>0</v>
      </c>
      <c r="L453" s="1076"/>
      <c r="M453" s="1056" t="s">
        <v>346</v>
      </c>
      <c r="N453" s="1057"/>
      <c r="O453" s="463"/>
      <c r="P453" s="228"/>
    </row>
    <row r="454" spans="1:16" s="229" customFormat="1" ht="20.25" customHeight="1">
      <c r="A454" s="1031" t="s">
        <v>347</v>
      </c>
      <c r="B454" s="1032"/>
      <c r="C454" s="1032"/>
      <c r="D454" s="1033"/>
      <c r="E454" s="1034" t="str">
        <f>IF(C453*G453=0,"",C453*G453)</f>
        <v/>
      </c>
      <c r="F454" s="1035"/>
      <c r="G454" s="1036"/>
      <c r="H454" s="235"/>
      <c r="I454" s="1031" t="s">
        <v>347</v>
      </c>
      <c r="J454" s="1032"/>
      <c r="K454" s="1032"/>
      <c r="L454" s="1033"/>
      <c r="M454" s="1034" t="str">
        <f>IF(K453*O453=0,"",K453*O453)</f>
        <v/>
      </c>
      <c r="N454" s="1035"/>
      <c r="O454" s="1036"/>
      <c r="P454" s="228"/>
    </row>
    <row r="455" spans="1:16" s="229" customFormat="1" ht="20.25" customHeight="1">
      <c r="A455" s="1039" t="s">
        <v>131</v>
      </c>
      <c r="B455" s="1042"/>
      <c r="C455" s="1066" t="str">
        <f>IF(G453="","",SUM(F459:F468))</f>
        <v/>
      </c>
      <c r="D455" s="1067"/>
      <c r="E455" s="1037" t="s">
        <v>132</v>
      </c>
      <c r="F455" s="1038"/>
      <c r="G455" s="238" t="str">
        <f>IF(E454="","",C455/E454)</f>
        <v/>
      </c>
      <c r="H455" s="235"/>
      <c r="I455" s="1039" t="s">
        <v>131</v>
      </c>
      <c r="J455" s="1042"/>
      <c r="K455" s="1066" t="str">
        <f>IF(O453="","",SUM(N459:N468))</f>
        <v/>
      </c>
      <c r="L455" s="1067"/>
      <c r="M455" s="1037" t="s">
        <v>132</v>
      </c>
      <c r="N455" s="1038"/>
      <c r="O455" s="238" t="str">
        <f>IF(M454="","",K455/M454)</f>
        <v/>
      </c>
      <c r="P455" s="228"/>
    </row>
    <row r="456" spans="1:16" s="229" customFormat="1" ht="20.25" customHeight="1">
      <c r="A456" s="1039" t="s">
        <v>361</v>
      </c>
      <c r="B456" s="1042"/>
      <c r="C456" s="1066" t="str">
        <f>IF(G453="","",SUM(F459:F471))</f>
        <v/>
      </c>
      <c r="D456" s="1067"/>
      <c r="E456" s="1064" t="s">
        <v>362</v>
      </c>
      <c r="F456" s="1065"/>
      <c r="G456" s="239" t="str">
        <f>IF(E454="","",C456/E454)</f>
        <v/>
      </c>
      <c r="H456" s="235"/>
      <c r="I456" s="1039" t="s">
        <v>361</v>
      </c>
      <c r="J456" s="1042"/>
      <c r="K456" s="1066" t="str">
        <f>IF(O453="","",SUM(N459:N471))</f>
        <v/>
      </c>
      <c r="L456" s="1067"/>
      <c r="M456" s="1064" t="s">
        <v>362</v>
      </c>
      <c r="N456" s="1065"/>
      <c r="O456" s="239" t="str">
        <f>IF(M454="","",K456/M454)</f>
        <v/>
      </c>
      <c r="P456" s="228"/>
    </row>
    <row r="457" spans="1:16" s="229" customFormat="1" ht="20.25" customHeight="1">
      <c r="A457" s="1039" t="s">
        <v>133</v>
      </c>
      <c r="B457" s="1040"/>
      <c r="C457" s="1040"/>
      <c r="D457" s="1040"/>
      <c r="E457" s="1040"/>
      <c r="F457" s="1040"/>
      <c r="G457" s="1041"/>
      <c r="H457" s="235"/>
      <c r="I457" s="1039" t="s">
        <v>133</v>
      </c>
      <c r="J457" s="1040"/>
      <c r="K457" s="1040"/>
      <c r="L457" s="1040"/>
      <c r="M457" s="1040"/>
      <c r="N457" s="1040"/>
      <c r="O457" s="1041"/>
      <c r="P457" s="228"/>
    </row>
    <row r="458" spans="1:16" s="229" customFormat="1" ht="20.25" customHeight="1">
      <c r="A458" s="1039" t="s">
        <v>134</v>
      </c>
      <c r="B458" s="1040"/>
      <c r="C458" s="1042"/>
      <c r="D458" s="223" t="s">
        <v>106</v>
      </c>
      <c r="E458" s="237" t="s">
        <v>135</v>
      </c>
      <c r="F458" s="237" t="s">
        <v>136</v>
      </c>
      <c r="G458" s="240" t="s">
        <v>137</v>
      </c>
      <c r="H458" s="235"/>
      <c r="I458" s="1039" t="s">
        <v>134</v>
      </c>
      <c r="J458" s="1040"/>
      <c r="K458" s="1042"/>
      <c r="L458" s="223" t="s">
        <v>106</v>
      </c>
      <c r="M458" s="237" t="s">
        <v>135</v>
      </c>
      <c r="N458" s="237" t="s">
        <v>136</v>
      </c>
      <c r="O458" s="240" t="s">
        <v>137</v>
      </c>
      <c r="P458" s="228"/>
    </row>
    <row r="459" spans="1:16" s="229" customFormat="1" ht="20.25" customHeight="1">
      <c r="A459" s="1058"/>
      <c r="B459" s="1059"/>
      <c r="C459" s="1060"/>
      <c r="D459" s="241"/>
      <c r="E459" s="242" t="s">
        <v>135</v>
      </c>
      <c r="F459" s="243"/>
      <c r="G459" s="244">
        <f>D459*F459</f>
        <v>0</v>
      </c>
      <c r="H459" s="235"/>
      <c r="I459" s="1058"/>
      <c r="J459" s="1059"/>
      <c r="K459" s="1060"/>
      <c r="L459" s="241"/>
      <c r="M459" s="242" t="s">
        <v>135</v>
      </c>
      <c r="N459" s="243"/>
      <c r="O459" s="244">
        <f>L459*N459</f>
        <v>0</v>
      </c>
      <c r="P459" s="228"/>
    </row>
    <row r="460" spans="1:16" s="229" customFormat="1" ht="20.25" customHeight="1">
      <c r="A460" s="1061"/>
      <c r="B460" s="1062"/>
      <c r="C460" s="1063"/>
      <c r="D460" s="245"/>
      <c r="E460" s="246" t="s">
        <v>135</v>
      </c>
      <c r="F460" s="245"/>
      <c r="G460" s="247">
        <f t="shared" ref="G460:G468" si="34">D460*F460</f>
        <v>0</v>
      </c>
      <c r="H460" s="235"/>
      <c r="I460" s="1061"/>
      <c r="J460" s="1062"/>
      <c r="K460" s="1063"/>
      <c r="L460" s="245"/>
      <c r="M460" s="246" t="s">
        <v>135</v>
      </c>
      <c r="N460" s="245"/>
      <c r="O460" s="247">
        <f t="shared" ref="O460:O468" si="35">L460*N460</f>
        <v>0</v>
      </c>
      <c r="P460" s="228"/>
    </row>
    <row r="461" spans="1:16" s="229" customFormat="1" ht="20.25" customHeight="1">
      <c r="A461" s="1061"/>
      <c r="B461" s="1062"/>
      <c r="C461" s="1063"/>
      <c r="D461" s="245"/>
      <c r="E461" s="246" t="s">
        <v>135</v>
      </c>
      <c r="F461" s="245"/>
      <c r="G461" s="247">
        <f t="shared" si="34"/>
        <v>0</v>
      </c>
      <c r="H461" s="235"/>
      <c r="I461" s="1061"/>
      <c r="J461" s="1062"/>
      <c r="K461" s="1063"/>
      <c r="L461" s="245"/>
      <c r="M461" s="246" t="s">
        <v>135</v>
      </c>
      <c r="N461" s="245"/>
      <c r="O461" s="247">
        <f t="shared" si="35"/>
        <v>0</v>
      </c>
      <c r="P461" s="228"/>
    </row>
    <row r="462" spans="1:16" s="229" customFormat="1" ht="20.25" customHeight="1">
      <c r="A462" s="1061"/>
      <c r="B462" s="1062"/>
      <c r="C462" s="1063"/>
      <c r="D462" s="245"/>
      <c r="E462" s="246" t="s">
        <v>135</v>
      </c>
      <c r="F462" s="245"/>
      <c r="G462" s="247">
        <f t="shared" si="34"/>
        <v>0</v>
      </c>
      <c r="H462" s="235"/>
      <c r="I462" s="1061"/>
      <c r="J462" s="1062"/>
      <c r="K462" s="1063"/>
      <c r="L462" s="245"/>
      <c r="M462" s="246" t="s">
        <v>135</v>
      </c>
      <c r="N462" s="245"/>
      <c r="O462" s="247">
        <f t="shared" si="35"/>
        <v>0</v>
      </c>
      <c r="P462" s="228"/>
    </row>
    <row r="463" spans="1:16" s="229" customFormat="1" ht="20.25" customHeight="1">
      <c r="A463" s="1061"/>
      <c r="B463" s="1062"/>
      <c r="C463" s="1063"/>
      <c r="D463" s="245"/>
      <c r="E463" s="246" t="s">
        <v>135</v>
      </c>
      <c r="F463" s="245"/>
      <c r="G463" s="247">
        <f t="shared" si="34"/>
        <v>0</v>
      </c>
      <c r="H463" s="235"/>
      <c r="I463" s="1061"/>
      <c r="J463" s="1062"/>
      <c r="K463" s="1063"/>
      <c r="L463" s="245"/>
      <c r="M463" s="246" t="s">
        <v>135</v>
      </c>
      <c r="N463" s="245"/>
      <c r="O463" s="247">
        <f t="shared" si="35"/>
        <v>0</v>
      </c>
      <c r="P463" s="228"/>
    </row>
    <row r="464" spans="1:16" s="229" customFormat="1" ht="20.25" customHeight="1">
      <c r="A464" s="1061"/>
      <c r="B464" s="1062"/>
      <c r="C464" s="1063"/>
      <c r="D464" s="245"/>
      <c r="E464" s="246" t="s">
        <v>135</v>
      </c>
      <c r="F464" s="245"/>
      <c r="G464" s="247">
        <f t="shared" si="34"/>
        <v>0</v>
      </c>
      <c r="H464" s="235"/>
      <c r="I464" s="1061"/>
      <c r="J464" s="1062"/>
      <c r="K464" s="1063"/>
      <c r="L464" s="245"/>
      <c r="M464" s="246" t="s">
        <v>135</v>
      </c>
      <c r="N464" s="245"/>
      <c r="O464" s="247">
        <f t="shared" si="35"/>
        <v>0</v>
      </c>
      <c r="P464" s="228"/>
    </row>
    <row r="465" spans="1:16" s="229" customFormat="1" ht="20.25" customHeight="1">
      <c r="A465" s="1061"/>
      <c r="B465" s="1062"/>
      <c r="C465" s="1063"/>
      <c r="D465" s="245"/>
      <c r="E465" s="246" t="s">
        <v>135</v>
      </c>
      <c r="F465" s="245"/>
      <c r="G465" s="247">
        <f t="shared" si="34"/>
        <v>0</v>
      </c>
      <c r="H465" s="235"/>
      <c r="I465" s="1061"/>
      <c r="J465" s="1062"/>
      <c r="K465" s="1063"/>
      <c r="L465" s="245"/>
      <c r="M465" s="246" t="s">
        <v>135</v>
      </c>
      <c r="N465" s="245"/>
      <c r="O465" s="247">
        <f t="shared" si="35"/>
        <v>0</v>
      </c>
      <c r="P465" s="228"/>
    </row>
    <row r="466" spans="1:16" s="229" customFormat="1" ht="20.25" customHeight="1">
      <c r="A466" s="1061"/>
      <c r="B466" s="1062"/>
      <c r="C466" s="1063"/>
      <c r="D466" s="245"/>
      <c r="E466" s="246" t="s">
        <v>135</v>
      </c>
      <c r="F466" s="245"/>
      <c r="G466" s="247">
        <f t="shared" si="34"/>
        <v>0</v>
      </c>
      <c r="H466" s="235"/>
      <c r="I466" s="1061"/>
      <c r="J466" s="1062"/>
      <c r="K466" s="1063"/>
      <c r="L466" s="245"/>
      <c r="M466" s="246" t="s">
        <v>135</v>
      </c>
      <c r="N466" s="245"/>
      <c r="O466" s="247">
        <f t="shared" si="35"/>
        <v>0</v>
      </c>
      <c r="P466" s="228"/>
    </row>
    <row r="467" spans="1:16" s="229" customFormat="1" ht="20.25" customHeight="1">
      <c r="A467" s="1061"/>
      <c r="B467" s="1062"/>
      <c r="C467" s="1063"/>
      <c r="D467" s="245"/>
      <c r="E467" s="246" t="s">
        <v>135</v>
      </c>
      <c r="F467" s="245"/>
      <c r="G467" s="247">
        <f t="shared" si="34"/>
        <v>0</v>
      </c>
      <c r="H467" s="235"/>
      <c r="I467" s="1061"/>
      <c r="J467" s="1062"/>
      <c r="K467" s="1063"/>
      <c r="L467" s="245"/>
      <c r="M467" s="246" t="s">
        <v>135</v>
      </c>
      <c r="N467" s="245"/>
      <c r="O467" s="247">
        <f t="shared" si="35"/>
        <v>0</v>
      </c>
      <c r="P467" s="228"/>
    </row>
    <row r="468" spans="1:16" s="229" customFormat="1" ht="20.25" customHeight="1">
      <c r="A468" s="1082"/>
      <c r="B468" s="1083"/>
      <c r="C468" s="1084"/>
      <c r="D468" s="440"/>
      <c r="E468" s="248" t="s">
        <v>135</v>
      </c>
      <c r="F468" s="249"/>
      <c r="G468" s="250">
        <f t="shared" si="34"/>
        <v>0</v>
      </c>
      <c r="H468" s="235"/>
      <c r="I468" s="1082"/>
      <c r="J468" s="1083"/>
      <c r="K468" s="1084"/>
      <c r="L468" s="440"/>
      <c r="M468" s="248" t="s">
        <v>135</v>
      </c>
      <c r="N468" s="249"/>
      <c r="O468" s="250">
        <f t="shared" si="35"/>
        <v>0</v>
      </c>
      <c r="P468" s="228"/>
    </row>
    <row r="469" spans="1:16" s="229" customFormat="1" ht="20.25" customHeight="1">
      <c r="A469" s="1043" t="s">
        <v>354</v>
      </c>
      <c r="B469" s="1044"/>
      <c r="C469" s="1045"/>
      <c r="D469" s="466" t="s">
        <v>350</v>
      </c>
      <c r="E469" s="1049" t="s">
        <v>351</v>
      </c>
      <c r="F469" s="1050"/>
      <c r="G469" s="441" t="s">
        <v>353</v>
      </c>
      <c r="H469" s="235"/>
      <c r="I469" s="1043" t="s">
        <v>354</v>
      </c>
      <c r="J469" s="1044"/>
      <c r="K469" s="1045"/>
      <c r="L469" s="466" t="s">
        <v>350</v>
      </c>
      <c r="M469" s="1049" t="s">
        <v>351</v>
      </c>
      <c r="N469" s="1050"/>
      <c r="O469" s="441" t="s">
        <v>353</v>
      </c>
      <c r="P469" s="228"/>
    </row>
    <row r="470" spans="1:16" s="229" customFormat="1" ht="20.25" customHeight="1">
      <c r="A470" s="1046"/>
      <c r="B470" s="1047"/>
      <c r="C470" s="1048"/>
      <c r="D470" s="454"/>
      <c r="E470" s="1080"/>
      <c r="F470" s="1081"/>
      <c r="G470" s="455"/>
      <c r="H470" s="235"/>
      <c r="I470" s="1046"/>
      <c r="J470" s="1047"/>
      <c r="K470" s="1048"/>
      <c r="L470" s="454"/>
      <c r="M470" s="1080"/>
      <c r="N470" s="1081"/>
      <c r="O470" s="455"/>
      <c r="P470" s="228"/>
    </row>
    <row r="471" spans="1:16" s="229" customFormat="1" ht="20.25" customHeight="1">
      <c r="A471" s="1051" t="s">
        <v>138</v>
      </c>
      <c r="B471" s="1052"/>
      <c r="C471" s="1053"/>
      <c r="D471" s="442"/>
      <c r="E471" s="443" t="s">
        <v>135</v>
      </c>
      <c r="F471" s="1158"/>
      <c r="G471" s="1159"/>
      <c r="H471" s="235"/>
      <c r="I471" s="1051" t="s">
        <v>138</v>
      </c>
      <c r="J471" s="1052"/>
      <c r="K471" s="1053"/>
      <c r="L471" s="442"/>
      <c r="M471" s="443" t="s">
        <v>135</v>
      </c>
      <c r="N471" s="1158"/>
      <c r="O471" s="1159"/>
      <c r="P471" s="228"/>
    </row>
    <row r="472" spans="1:16" s="229" customFormat="1" ht="20.25" customHeight="1">
      <c r="A472" s="1039" t="s">
        <v>139</v>
      </c>
      <c r="B472" s="1040"/>
      <c r="C472" s="1040"/>
      <c r="D472" s="1040"/>
      <c r="E472" s="1040"/>
      <c r="F472" s="1042"/>
      <c r="G472" s="251">
        <f>SUM(G459:G468)</f>
        <v>0</v>
      </c>
      <c r="H472" s="235"/>
      <c r="I472" s="1039" t="s">
        <v>139</v>
      </c>
      <c r="J472" s="1040"/>
      <c r="K472" s="1040"/>
      <c r="L472" s="1040"/>
      <c r="M472" s="1040"/>
      <c r="N472" s="1042"/>
      <c r="O472" s="251">
        <f>SUM(O459:O468)</f>
        <v>0</v>
      </c>
      <c r="P472" s="228"/>
    </row>
    <row r="473" spans="1:16" s="229" customFormat="1" ht="20.25" customHeight="1">
      <c r="A473" s="1142" t="s">
        <v>140</v>
      </c>
      <c r="B473" s="1143"/>
      <c r="C473" s="1143"/>
      <c r="D473" s="1143"/>
      <c r="E473" s="1143"/>
      <c r="F473" s="1144"/>
      <c r="G473" s="252"/>
      <c r="H473" s="235"/>
      <c r="I473" s="1142" t="s">
        <v>140</v>
      </c>
      <c r="J473" s="1143"/>
      <c r="K473" s="1143"/>
      <c r="L473" s="1143"/>
      <c r="M473" s="1143"/>
      <c r="N473" s="1144"/>
      <c r="O473" s="252"/>
      <c r="P473" s="228"/>
    </row>
    <row r="474" spans="1:16" s="229" customFormat="1" ht="20.25" customHeight="1">
      <c r="A474" s="1039" t="s">
        <v>141</v>
      </c>
      <c r="B474" s="1040"/>
      <c r="C474" s="1040"/>
      <c r="D474" s="1040"/>
      <c r="E474" s="1040"/>
      <c r="F474" s="1042"/>
      <c r="G474" s="251">
        <f>G472+G473</f>
        <v>0</v>
      </c>
      <c r="H474" s="235"/>
      <c r="I474" s="1039" t="s">
        <v>141</v>
      </c>
      <c r="J474" s="1040"/>
      <c r="K474" s="1040"/>
      <c r="L474" s="1040"/>
      <c r="M474" s="1040"/>
      <c r="N474" s="1042"/>
      <c r="O474" s="251">
        <f>O472+O473</f>
        <v>0</v>
      </c>
      <c r="P474" s="228"/>
    </row>
    <row r="475" spans="1:16" s="229" customFormat="1" ht="20.25" customHeight="1">
      <c r="A475" s="228"/>
      <c r="B475" s="228"/>
      <c r="C475" s="228"/>
      <c r="D475" s="228"/>
      <c r="E475" s="228"/>
      <c r="F475" s="228"/>
      <c r="G475" s="228"/>
      <c r="H475" s="228"/>
      <c r="I475" s="228"/>
      <c r="J475" s="228"/>
      <c r="K475" s="228"/>
      <c r="L475" s="228"/>
      <c r="M475" s="228"/>
      <c r="N475" s="228"/>
      <c r="O475" s="228"/>
      <c r="P475" s="228"/>
    </row>
  </sheetData>
  <mergeCells count="1383">
    <mergeCell ref="I3:I4"/>
    <mergeCell ref="I5:I6"/>
    <mergeCell ref="J3:O4"/>
    <mergeCell ref="J5:O6"/>
    <mergeCell ref="A463:C463"/>
    <mergeCell ref="I463:K463"/>
    <mergeCell ref="A459:C459"/>
    <mergeCell ref="I459:K459"/>
    <mergeCell ref="A460:C460"/>
    <mergeCell ref="I460:K460"/>
    <mergeCell ref="M456:N456"/>
    <mergeCell ref="F29:G29"/>
    <mergeCell ref="N29:O29"/>
    <mergeCell ref="F55:G55"/>
    <mergeCell ref="N55:O55"/>
    <mergeCell ref="F81:G81"/>
    <mergeCell ref="N81:O81"/>
    <mergeCell ref="F107:G107"/>
    <mergeCell ref="N107:O107"/>
    <mergeCell ref="F133:G133"/>
    <mergeCell ref="N133:O133"/>
    <mergeCell ref="F159:G159"/>
    <mergeCell ref="N159:O159"/>
    <mergeCell ref="F185:G185"/>
    <mergeCell ref="N185:O185"/>
    <mergeCell ref="F211:G211"/>
    <mergeCell ref="N211:O211"/>
    <mergeCell ref="F237:G237"/>
    <mergeCell ref="N237:O237"/>
    <mergeCell ref="F263:G263"/>
    <mergeCell ref="N263:O263"/>
    <mergeCell ref="F289:G289"/>
    <mergeCell ref="F315:G315"/>
    <mergeCell ref="N315:O315"/>
    <mergeCell ref="F341:G341"/>
    <mergeCell ref="E158:F158"/>
    <mergeCell ref="M158:N158"/>
    <mergeCell ref="E184:F184"/>
    <mergeCell ref="M184:N184"/>
    <mergeCell ref="A170:B170"/>
    <mergeCell ref="C170:D170"/>
    <mergeCell ref="E170:F170"/>
    <mergeCell ref="I170:J170"/>
    <mergeCell ref="A175:C175"/>
    <mergeCell ref="I175:K175"/>
    <mergeCell ref="A176:C176"/>
    <mergeCell ref="A462:C462"/>
    <mergeCell ref="M262:N262"/>
    <mergeCell ref="E288:F288"/>
    <mergeCell ref="M288:N288"/>
    <mergeCell ref="A386:C386"/>
    <mergeCell ref="I386:K386"/>
    <mergeCell ref="A387:C387"/>
    <mergeCell ref="I387:K387"/>
    <mergeCell ref="A388:C388"/>
    <mergeCell ref="I388:K388"/>
    <mergeCell ref="M418:N418"/>
    <mergeCell ref="E444:F444"/>
    <mergeCell ref="M444:N444"/>
    <mergeCell ref="E340:F340"/>
    <mergeCell ref="M340:N340"/>
    <mergeCell ref="E366:F366"/>
    <mergeCell ref="I462:K462"/>
    <mergeCell ref="N341:O341"/>
    <mergeCell ref="F367:G367"/>
    <mergeCell ref="N367:O367"/>
    <mergeCell ref="F393:G393"/>
    <mergeCell ref="A473:F473"/>
    <mergeCell ref="I473:N473"/>
    <mergeCell ref="A474:F474"/>
    <mergeCell ref="I474:N474"/>
    <mergeCell ref="A467:C467"/>
    <mergeCell ref="I467:K467"/>
    <mergeCell ref="A468:C468"/>
    <mergeCell ref="I468:K468"/>
    <mergeCell ref="A464:C464"/>
    <mergeCell ref="I464:K464"/>
    <mergeCell ref="A465:C465"/>
    <mergeCell ref="I465:K465"/>
    <mergeCell ref="A466:C466"/>
    <mergeCell ref="I466:K466"/>
    <mergeCell ref="A469:C470"/>
    <mergeCell ref="E469:F469"/>
    <mergeCell ref="A471:C471"/>
    <mergeCell ref="A472:F472"/>
    <mergeCell ref="I469:K470"/>
    <mergeCell ref="I471:K471"/>
    <mergeCell ref="I472:N472"/>
    <mergeCell ref="E470:F470"/>
    <mergeCell ref="M470:N470"/>
    <mergeCell ref="M469:N469"/>
    <mergeCell ref="F471:G471"/>
    <mergeCell ref="N471:O471"/>
    <mergeCell ref="A455:B455"/>
    <mergeCell ref="C455:D455"/>
    <mergeCell ref="I455:J455"/>
    <mergeCell ref="K455:L455"/>
    <mergeCell ref="A456:B456"/>
    <mergeCell ref="C456:D456"/>
    <mergeCell ref="E456:F456"/>
    <mergeCell ref="I456:J456"/>
    <mergeCell ref="K456:L456"/>
    <mergeCell ref="A453:B453"/>
    <mergeCell ref="C453:D453"/>
    <mergeCell ref="I453:J453"/>
    <mergeCell ref="K453:L453"/>
    <mergeCell ref="E455:F455"/>
    <mergeCell ref="M455:N455"/>
    <mergeCell ref="A461:C461"/>
    <mergeCell ref="I461:K461"/>
    <mergeCell ref="A457:G457"/>
    <mergeCell ref="A458:C458"/>
    <mergeCell ref="I457:O457"/>
    <mergeCell ref="I458:K458"/>
    <mergeCell ref="A443:C444"/>
    <mergeCell ref="E443:F443"/>
    <mergeCell ref="A451:B451"/>
    <mergeCell ref="C451:G451"/>
    <mergeCell ref="I451:J451"/>
    <mergeCell ref="K451:O451"/>
    <mergeCell ref="A452:B452"/>
    <mergeCell ref="C452:D452"/>
    <mergeCell ref="I452:J452"/>
    <mergeCell ref="K452:L452"/>
    <mergeCell ref="A450:B450"/>
    <mergeCell ref="C450:G450"/>
    <mergeCell ref="I450:J450"/>
    <mergeCell ref="K450:O450"/>
    <mergeCell ref="A447:F447"/>
    <mergeCell ref="I447:N447"/>
    <mergeCell ref="A448:F448"/>
    <mergeCell ref="I448:N448"/>
    <mergeCell ref="A445:C445"/>
    <mergeCell ref="A446:F446"/>
    <mergeCell ref="F445:G445"/>
    <mergeCell ref="N445:O445"/>
    <mergeCell ref="K430:L430"/>
    <mergeCell ref="E429:F429"/>
    <mergeCell ref="A431:G431"/>
    <mergeCell ref="A432:C432"/>
    <mergeCell ref="A441:C441"/>
    <mergeCell ref="I441:K441"/>
    <mergeCell ref="A442:C442"/>
    <mergeCell ref="I442:K442"/>
    <mergeCell ref="A438:C438"/>
    <mergeCell ref="I438:K438"/>
    <mergeCell ref="A439:C439"/>
    <mergeCell ref="I439:K439"/>
    <mergeCell ref="A440:C440"/>
    <mergeCell ref="I440:K440"/>
    <mergeCell ref="A435:C435"/>
    <mergeCell ref="I435:K435"/>
    <mergeCell ref="A436:C436"/>
    <mergeCell ref="I436:K436"/>
    <mergeCell ref="A437:C437"/>
    <mergeCell ref="I437:K437"/>
    <mergeCell ref="A414:C414"/>
    <mergeCell ref="I414:K414"/>
    <mergeCell ref="A409:C409"/>
    <mergeCell ref="A424:B424"/>
    <mergeCell ref="E418:F418"/>
    <mergeCell ref="A425:B425"/>
    <mergeCell ref="C425:G425"/>
    <mergeCell ref="I425:J425"/>
    <mergeCell ref="K425:O425"/>
    <mergeCell ref="A426:B426"/>
    <mergeCell ref="C426:D426"/>
    <mergeCell ref="I426:J426"/>
    <mergeCell ref="K426:L426"/>
    <mergeCell ref="A427:B427"/>
    <mergeCell ref="C427:D427"/>
    <mergeCell ref="I427:J427"/>
    <mergeCell ref="K427:L427"/>
    <mergeCell ref="A417:C418"/>
    <mergeCell ref="E417:F417"/>
    <mergeCell ref="A419:C419"/>
    <mergeCell ref="A420:F420"/>
    <mergeCell ref="F419:G419"/>
    <mergeCell ref="N419:O419"/>
    <mergeCell ref="I403:J403"/>
    <mergeCell ref="K403:L403"/>
    <mergeCell ref="A404:B404"/>
    <mergeCell ref="C404:D404"/>
    <mergeCell ref="E404:F404"/>
    <mergeCell ref="I404:J404"/>
    <mergeCell ref="K404:L404"/>
    <mergeCell ref="M404:N404"/>
    <mergeCell ref="A403:B403"/>
    <mergeCell ref="E403:F403"/>
    <mergeCell ref="A405:G405"/>
    <mergeCell ref="A406:C406"/>
    <mergeCell ref="C424:G424"/>
    <mergeCell ref="I424:J424"/>
    <mergeCell ref="K424:O424"/>
    <mergeCell ref="A421:F421"/>
    <mergeCell ref="I421:N421"/>
    <mergeCell ref="A422:F422"/>
    <mergeCell ref="I422:N422"/>
    <mergeCell ref="A415:C415"/>
    <mergeCell ref="I415:K415"/>
    <mergeCell ref="A416:C416"/>
    <mergeCell ref="I416:K416"/>
    <mergeCell ref="I409:K409"/>
    <mergeCell ref="A410:C410"/>
    <mergeCell ref="I410:K410"/>
    <mergeCell ref="A411:C411"/>
    <mergeCell ref="I411:K411"/>
    <mergeCell ref="A412:C412"/>
    <mergeCell ref="I412:K412"/>
    <mergeCell ref="A413:C413"/>
    <mergeCell ref="I413:K413"/>
    <mergeCell ref="I382:K382"/>
    <mergeCell ref="M378:N378"/>
    <mergeCell ref="A398:B398"/>
    <mergeCell ref="C398:G398"/>
    <mergeCell ref="I398:J398"/>
    <mergeCell ref="K398:O398"/>
    <mergeCell ref="A395:F395"/>
    <mergeCell ref="I395:N395"/>
    <mergeCell ref="A396:F396"/>
    <mergeCell ref="I396:N396"/>
    <mergeCell ref="A389:C389"/>
    <mergeCell ref="I389:K389"/>
    <mergeCell ref="A390:C390"/>
    <mergeCell ref="I390:K390"/>
    <mergeCell ref="A399:B399"/>
    <mergeCell ref="C399:G399"/>
    <mergeCell ref="I399:J399"/>
    <mergeCell ref="K399:O399"/>
    <mergeCell ref="E392:F392"/>
    <mergeCell ref="M392:N392"/>
    <mergeCell ref="N393:O393"/>
    <mergeCell ref="A372:B372"/>
    <mergeCell ref="C372:G372"/>
    <mergeCell ref="I372:J372"/>
    <mergeCell ref="K372:O372"/>
    <mergeCell ref="A369:F369"/>
    <mergeCell ref="I369:N369"/>
    <mergeCell ref="A370:F370"/>
    <mergeCell ref="I370:N370"/>
    <mergeCell ref="A363:C363"/>
    <mergeCell ref="I363:K363"/>
    <mergeCell ref="A364:C364"/>
    <mergeCell ref="I364:K364"/>
    <mergeCell ref="A377:B377"/>
    <mergeCell ref="C377:D377"/>
    <mergeCell ref="I377:J377"/>
    <mergeCell ref="K377:L377"/>
    <mergeCell ref="A378:B378"/>
    <mergeCell ref="C378:D378"/>
    <mergeCell ref="E378:F378"/>
    <mergeCell ref="I378:J378"/>
    <mergeCell ref="K378:L378"/>
    <mergeCell ref="A373:B373"/>
    <mergeCell ref="C373:G373"/>
    <mergeCell ref="I373:J373"/>
    <mergeCell ref="K373:O373"/>
    <mergeCell ref="A374:B374"/>
    <mergeCell ref="C374:D374"/>
    <mergeCell ref="I374:J374"/>
    <mergeCell ref="K374:L374"/>
    <mergeCell ref="A375:B375"/>
    <mergeCell ref="C375:D375"/>
    <mergeCell ref="I375:J375"/>
    <mergeCell ref="A347:B347"/>
    <mergeCell ref="C347:G347"/>
    <mergeCell ref="I347:J347"/>
    <mergeCell ref="K347:O347"/>
    <mergeCell ref="A348:B348"/>
    <mergeCell ref="C348:D348"/>
    <mergeCell ref="I348:J348"/>
    <mergeCell ref="K348:L348"/>
    <mergeCell ref="A350:D350"/>
    <mergeCell ref="E350:G350"/>
    <mergeCell ref="E351:F351"/>
    <mergeCell ref="A349:B349"/>
    <mergeCell ref="C349:D349"/>
    <mergeCell ref="I349:J349"/>
    <mergeCell ref="K349:L349"/>
    <mergeCell ref="A360:C360"/>
    <mergeCell ref="I360:K360"/>
    <mergeCell ref="A357:C357"/>
    <mergeCell ref="I357:K357"/>
    <mergeCell ref="A358:C358"/>
    <mergeCell ref="I358:K358"/>
    <mergeCell ref="A359:C359"/>
    <mergeCell ref="I359:K359"/>
    <mergeCell ref="A355:C355"/>
    <mergeCell ref="I355:K355"/>
    <mergeCell ref="A356:C356"/>
    <mergeCell ref="I356:K356"/>
    <mergeCell ref="M352:N352"/>
    <mergeCell ref="A351:B351"/>
    <mergeCell ref="A353:G353"/>
    <mergeCell ref="A354:C354"/>
    <mergeCell ref="K326:L326"/>
    <mergeCell ref="A325:B325"/>
    <mergeCell ref="C325:D325"/>
    <mergeCell ref="I325:J325"/>
    <mergeCell ref="A327:G327"/>
    <mergeCell ref="A328:C328"/>
    <mergeCell ref="A346:B346"/>
    <mergeCell ref="C346:G346"/>
    <mergeCell ref="I346:J346"/>
    <mergeCell ref="K346:O346"/>
    <mergeCell ref="A326:B326"/>
    <mergeCell ref="C326:D326"/>
    <mergeCell ref="E326:F326"/>
    <mergeCell ref="I326:J326"/>
    <mergeCell ref="A343:F343"/>
    <mergeCell ref="I343:N343"/>
    <mergeCell ref="A344:F344"/>
    <mergeCell ref="I344:N344"/>
    <mergeCell ref="A337:C337"/>
    <mergeCell ref="I337:K337"/>
    <mergeCell ref="A338:C338"/>
    <mergeCell ref="I338:K338"/>
    <mergeCell ref="A334:C334"/>
    <mergeCell ref="I334:K334"/>
    <mergeCell ref="A335:C335"/>
    <mergeCell ref="I335:K335"/>
    <mergeCell ref="A336:C336"/>
    <mergeCell ref="I336:K336"/>
    <mergeCell ref="A331:C331"/>
    <mergeCell ref="I331:K331"/>
    <mergeCell ref="A332:C332"/>
    <mergeCell ref="I332:K332"/>
    <mergeCell ref="I318:N318"/>
    <mergeCell ref="A311:C311"/>
    <mergeCell ref="I311:K311"/>
    <mergeCell ref="A312:C312"/>
    <mergeCell ref="I312:K312"/>
    <mergeCell ref="A317:F317"/>
    <mergeCell ref="I317:N317"/>
    <mergeCell ref="A318:F318"/>
    <mergeCell ref="K325:L325"/>
    <mergeCell ref="E314:F314"/>
    <mergeCell ref="M314:N314"/>
    <mergeCell ref="A313:C314"/>
    <mergeCell ref="E313:F313"/>
    <mergeCell ref="A315:C315"/>
    <mergeCell ref="A316:F316"/>
    <mergeCell ref="I313:K314"/>
    <mergeCell ref="M313:N313"/>
    <mergeCell ref="I315:K315"/>
    <mergeCell ref="I316:N316"/>
    <mergeCell ref="E322:F322"/>
    <mergeCell ref="E323:F323"/>
    <mergeCell ref="A324:D324"/>
    <mergeCell ref="E324:G324"/>
    <mergeCell ref="E325:F325"/>
    <mergeCell ref="A320:B320"/>
    <mergeCell ref="C320:G320"/>
    <mergeCell ref="I320:J320"/>
    <mergeCell ref="K320:O320"/>
    <mergeCell ref="A321:B321"/>
    <mergeCell ref="C321:G321"/>
    <mergeCell ref="I321:J321"/>
    <mergeCell ref="K321:O321"/>
    <mergeCell ref="I305:K305"/>
    <mergeCell ref="A306:C306"/>
    <mergeCell ref="I306:K306"/>
    <mergeCell ref="A307:C307"/>
    <mergeCell ref="I307:K307"/>
    <mergeCell ref="A303:C303"/>
    <mergeCell ref="I303:K303"/>
    <mergeCell ref="A304:C304"/>
    <mergeCell ref="I304:K304"/>
    <mergeCell ref="A308:C308"/>
    <mergeCell ref="I308:K308"/>
    <mergeCell ref="A309:C309"/>
    <mergeCell ref="I309:K309"/>
    <mergeCell ref="A310:C310"/>
    <mergeCell ref="I310:K310"/>
    <mergeCell ref="A305:C305"/>
    <mergeCell ref="A302:C302"/>
    <mergeCell ref="I302:K302"/>
    <mergeCell ref="C299:D299"/>
    <mergeCell ref="I299:J299"/>
    <mergeCell ref="K299:L299"/>
    <mergeCell ref="A300:B300"/>
    <mergeCell ref="C300:D300"/>
    <mergeCell ref="E300:F300"/>
    <mergeCell ref="I300:J300"/>
    <mergeCell ref="K300:L300"/>
    <mergeCell ref="M300:N300"/>
    <mergeCell ref="A299:B299"/>
    <mergeCell ref="A298:D298"/>
    <mergeCell ref="E298:G298"/>
    <mergeCell ref="E299:F299"/>
    <mergeCell ref="A301:G301"/>
    <mergeCell ref="I298:L298"/>
    <mergeCell ref="M298:O298"/>
    <mergeCell ref="M299:N299"/>
    <mergeCell ref="I301:O301"/>
    <mergeCell ref="A295:B295"/>
    <mergeCell ref="C295:G295"/>
    <mergeCell ref="I295:J295"/>
    <mergeCell ref="K295:O295"/>
    <mergeCell ref="A296:B296"/>
    <mergeCell ref="C296:D296"/>
    <mergeCell ref="I296:J296"/>
    <mergeCell ref="K296:L296"/>
    <mergeCell ref="A297:B297"/>
    <mergeCell ref="C297:D297"/>
    <mergeCell ref="I297:J297"/>
    <mergeCell ref="K297:L297"/>
    <mergeCell ref="A294:B294"/>
    <mergeCell ref="C294:G294"/>
    <mergeCell ref="I294:J294"/>
    <mergeCell ref="K294:O294"/>
    <mergeCell ref="E296:F296"/>
    <mergeCell ref="E297:F297"/>
    <mergeCell ref="M296:N296"/>
    <mergeCell ref="M297:N297"/>
    <mergeCell ref="C274:D274"/>
    <mergeCell ref="E274:F274"/>
    <mergeCell ref="I274:J274"/>
    <mergeCell ref="A291:F291"/>
    <mergeCell ref="I291:N291"/>
    <mergeCell ref="A292:F292"/>
    <mergeCell ref="I292:N292"/>
    <mergeCell ref="A285:C285"/>
    <mergeCell ref="I285:K285"/>
    <mergeCell ref="A286:C286"/>
    <mergeCell ref="I286:K286"/>
    <mergeCell ref="A282:C282"/>
    <mergeCell ref="I282:K282"/>
    <mergeCell ref="A283:C283"/>
    <mergeCell ref="I283:K283"/>
    <mergeCell ref="A284:C284"/>
    <mergeCell ref="I284:K284"/>
    <mergeCell ref="A279:C279"/>
    <mergeCell ref="I279:K279"/>
    <mergeCell ref="A280:C280"/>
    <mergeCell ref="I280:K280"/>
    <mergeCell ref="A281:C281"/>
    <mergeCell ref="I281:K281"/>
    <mergeCell ref="A277:C277"/>
    <mergeCell ref="I277:K277"/>
    <mergeCell ref="N289:O289"/>
    <mergeCell ref="I266:N266"/>
    <mergeCell ref="A259:C259"/>
    <mergeCell ref="I259:K259"/>
    <mergeCell ref="A260:C260"/>
    <mergeCell ref="I260:K260"/>
    <mergeCell ref="A265:F265"/>
    <mergeCell ref="I265:N265"/>
    <mergeCell ref="A266:F266"/>
    <mergeCell ref="K273:L273"/>
    <mergeCell ref="A261:C262"/>
    <mergeCell ref="E261:F261"/>
    <mergeCell ref="A263:C263"/>
    <mergeCell ref="A264:F264"/>
    <mergeCell ref="I261:K262"/>
    <mergeCell ref="M261:N261"/>
    <mergeCell ref="I263:K263"/>
    <mergeCell ref="I264:N264"/>
    <mergeCell ref="E270:F270"/>
    <mergeCell ref="E271:F271"/>
    <mergeCell ref="A268:B268"/>
    <mergeCell ref="C268:G268"/>
    <mergeCell ref="I268:J268"/>
    <mergeCell ref="K268:O268"/>
    <mergeCell ref="A269:B269"/>
    <mergeCell ref="C269:G269"/>
    <mergeCell ref="I269:J269"/>
    <mergeCell ref="K269:O269"/>
    <mergeCell ref="A270:B270"/>
    <mergeCell ref="C270:D270"/>
    <mergeCell ref="I270:J270"/>
    <mergeCell ref="K270:L270"/>
    <mergeCell ref="E262:F262"/>
    <mergeCell ref="I253:K253"/>
    <mergeCell ref="A254:C254"/>
    <mergeCell ref="I254:K254"/>
    <mergeCell ref="A255:C255"/>
    <mergeCell ref="I255:K255"/>
    <mergeCell ref="A251:C251"/>
    <mergeCell ref="I251:K251"/>
    <mergeCell ref="A252:C252"/>
    <mergeCell ref="I252:K252"/>
    <mergeCell ref="A256:C256"/>
    <mergeCell ref="I256:K256"/>
    <mergeCell ref="A257:C257"/>
    <mergeCell ref="I257:K257"/>
    <mergeCell ref="A258:C258"/>
    <mergeCell ref="I258:K258"/>
    <mergeCell ref="A253:C253"/>
    <mergeCell ref="A250:C250"/>
    <mergeCell ref="I250:K250"/>
    <mergeCell ref="C247:D247"/>
    <mergeCell ref="I247:J247"/>
    <mergeCell ref="K247:L247"/>
    <mergeCell ref="A248:B248"/>
    <mergeCell ref="C248:D248"/>
    <mergeCell ref="E248:F248"/>
    <mergeCell ref="I248:J248"/>
    <mergeCell ref="K248:L248"/>
    <mergeCell ref="M248:N248"/>
    <mergeCell ref="A247:B247"/>
    <mergeCell ref="A246:D246"/>
    <mergeCell ref="E246:G246"/>
    <mergeCell ref="E247:F247"/>
    <mergeCell ref="A249:G249"/>
    <mergeCell ref="I246:L246"/>
    <mergeCell ref="M246:O246"/>
    <mergeCell ref="M247:N247"/>
    <mergeCell ref="I249:O249"/>
    <mergeCell ref="A243:B243"/>
    <mergeCell ref="C243:G243"/>
    <mergeCell ref="I243:J243"/>
    <mergeCell ref="K243:O243"/>
    <mergeCell ref="A244:B244"/>
    <mergeCell ref="C244:D244"/>
    <mergeCell ref="I244:J244"/>
    <mergeCell ref="K244:L244"/>
    <mergeCell ref="A245:B245"/>
    <mergeCell ref="C245:D245"/>
    <mergeCell ref="I245:J245"/>
    <mergeCell ref="K245:L245"/>
    <mergeCell ref="A242:B242"/>
    <mergeCell ref="C242:G242"/>
    <mergeCell ref="I242:J242"/>
    <mergeCell ref="K242:O242"/>
    <mergeCell ref="E244:F244"/>
    <mergeCell ref="E245:F245"/>
    <mergeCell ref="M244:N244"/>
    <mergeCell ref="M245:N245"/>
    <mergeCell ref="A222:B222"/>
    <mergeCell ref="C222:D222"/>
    <mergeCell ref="E222:F222"/>
    <mergeCell ref="I222:J222"/>
    <mergeCell ref="A239:F239"/>
    <mergeCell ref="I239:N239"/>
    <mergeCell ref="A240:F240"/>
    <mergeCell ref="I240:N240"/>
    <mergeCell ref="A233:C233"/>
    <mergeCell ref="I233:K233"/>
    <mergeCell ref="A234:C234"/>
    <mergeCell ref="I234:K234"/>
    <mergeCell ref="A230:C230"/>
    <mergeCell ref="I230:K230"/>
    <mergeCell ref="A231:C231"/>
    <mergeCell ref="I231:K231"/>
    <mergeCell ref="A232:C232"/>
    <mergeCell ref="I232:K232"/>
    <mergeCell ref="A227:C227"/>
    <mergeCell ref="I227:K227"/>
    <mergeCell ref="A228:C228"/>
    <mergeCell ref="I228:K228"/>
    <mergeCell ref="A229:C229"/>
    <mergeCell ref="I229:K229"/>
    <mergeCell ref="A225:C225"/>
    <mergeCell ref="I225:K225"/>
    <mergeCell ref="E236:F236"/>
    <mergeCell ref="M236:N236"/>
    <mergeCell ref="I214:N214"/>
    <mergeCell ref="A207:C207"/>
    <mergeCell ref="I207:K207"/>
    <mergeCell ref="A208:C208"/>
    <mergeCell ref="I208:K208"/>
    <mergeCell ref="A213:F213"/>
    <mergeCell ref="I213:N213"/>
    <mergeCell ref="A214:F214"/>
    <mergeCell ref="I221:J221"/>
    <mergeCell ref="K221:L221"/>
    <mergeCell ref="E210:F210"/>
    <mergeCell ref="M210:N210"/>
    <mergeCell ref="A209:C210"/>
    <mergeCell ref="E209:F209"/>
    <mergeCell ref="A211:C211"/>
    <mergeCell ref="A212:F212"/>
    <mergeCell ref="A226:C226"/>
    <mergeCell ref="I226:K226"/>
    <mergeCell ref="K222:L222"/>
    <mergeCell ref="A216:B216"/>
    <mergeCell ref="C216:G216"/>
    <mergeCell ref="I216:J216"/>
    <mergeCell ref="K216:O216"/>
    <mergeCell ref="M222:N222"/>
    <mergeCell ref="A217:B217"/>
    <mergeCell ref="C217:G217"/>
    <mergeCell ref="I217:J217"/>
    <mergeCell ref="K217:O217"/>
    <mergeCell ref="A218:B218"/>
    <mergeCell ref="C218:D218"/>
    <mergeCell ref="I218:J218"/>
    <mergeCell ref="K218:L218"/>
    <mergeCell ref="I201:K201"/>
    <mergeCell ref="A202:C202"/>
    <mergeCell ref="I202:K202"/>
    <mergeCell ref="A203:C203"/>
    <mergeCell ref="I203:K203"/>
    <mergeCell ref="A199:C199"/>
    <mergeCell ref="I199:K199"/>
    <mergeCell ref="A200:C200"/>
    <mergeCell ref="I200:K200"/>
    <mergeCell ref="A204:C204"/>
    <mergeCell ref="I204:K204"/>
    <mergeCell ref="A205:C205"/>
    <mergeCell ref="I205:K205"/>
    <mergeCell ref="A206:C206"/>
    <mergeCell ref="I206:K206"/>
    <mergeCell ref="A201:C201"/>
    <mergeCell ref="A198:C198"/>
    <mergeCell ref="I198:K198"/>
    <mergeCell ref="C195:D195"/>
    <mergeCell ref="I195:J195"/>
    <mergeCell ref="K195:L195"/>
    <mergeCell ref="A196:B196"/>
    <mergeCell ref="C196:D196"/>
    <mergeCell ref="E196:F196"/>
    <mergeCell ref="I196:J196"/>
    <mergeCell ref="K196:L196"/>
    <mergeCell ref="M196:N196"/>
    <mergeCell ref="A195:B195"/>
    <mergeCell ref="A194:D194"/>
    <mergeCell ref="E194:G194"/>
    <mergeCell ref="E195:F195"/>
    <mergeCell ref="A197:G197"/>
    <mergeCell ref="I194:L194"/>
    <mergeCell ref="M194:O194"/>
    <mergeCell ref="M195:N195"/>
    <mergeCell ref="I197:O197"/>
    <mergeCell ref="A191:B191"/>
    <mergeCell ref="C191:G191"/>
    <mergeCell ref="I191:J191"/>
    <mergeCell ref="K191:O191"/>
    <mergeCell ref="A192:B192"/>
    <mergeCell ref="C192:D192"/>
    <mergeCell ref="I192:J192"/>
    <mergeCell ref="K192:L192"/>
    <mergeCell ref="A193:B193"/>
    <mergeCell ref="C193:D193"/>
    <mergeCell ref="I193:J193"/>
    <mergeCell ref="K193:L193"/>
    <mergeCell ref="A190:B190"/>
    <mergeCell ref="C190:G190"/>
    <mergeCell ref="I190:J190"/>
    <mergeCell ref="K190:O190"/>
    <mergeCell ref="E192:F192"/>
    <mergeCell ref="E193:F193"/>
    <mergeCell ref="M192:N192"/>
    <mergeCell ref="M193:N193"/>
    <mergeCell ref="C164:G164"/>
    <mergeCell ref="I164:J164"/>
    <mergeCell ref="K164:O164"/>
    <mergeCell ref="M170:N170"/>
    <mergeCell ref="A165:B165"/>
    <mergeCell ref="C165:G165"/>
    <mergeCell ref="I165:J165"/>
    <mergeCell ref="K165:O165"/>
    <mergeCell ref="A166:B166"/>
    <mergeCell ref="C166:D166"/>
    <mergeCell ref="I166:J166"/>
    <mergeCell ref="K166:L166"/>
    <mergeCell ref="A187:F187"/>
    <mergeCell ref="I187:N187"/>
    <mergeCell ref="A188:F188"/>
    <mergeCell ref="I188:N188"/>
    <mergeCell ref="A181:C181"/>
    <mergeCell ref="I181:K181"/>
    <mergeCell ref="A182:C182"/>
    <mergeCell ref="I182:K182"/>
    <mergeCell ref="A178:C178"/>
    <mergeCell ref="I178:K178"/>
    <mergeCell ref="A179:C179"/>
    <mergeCell ref="I179:K179"/>
    <mergeCell ref="A180:C180"/>
    <mergeCell ref="I180:K180"/>
    <mergeCell ref="I176:K176"/>
    <mergeCell ref="A177:C177"/>
    <mergeCell ref="I177:K177"/>
    <mergeCell ref="A173:C173"/>
    <mergeCell ref="I173:K173"/>
    <mergeCell ref="A168:D168"/>
    <mergeCell ref="A154:C154"/>
    <mergeCell ref="I154:K154"/>
    <mergeCell ref="A149:C149"/>
    <mergeCell ref="A146:C146"/>
    <mergeCell ref="I146:K146"/>
    <mergeCell ref="A167:B167"/>
    <mergeCell ref="C167:D167"/>
    <mergeCell ref="I167:J167"/>
    <mergeCell ref="K167:L167"/>
    <mergeCell ref="A169:B169"/>
    <mergeCell ref="C169:D169"/>
    <mergeCell ref="I162:N162"/>
    <mergeCell ref="A155:C155"/>
    <mergeCell ref="I155:K155"/>
    <mergeCell ref="A156:C156"/>
    <mergeCell ref="I156:K156"/>
    <mergeCell ref="A161:F161"/>
    <mergeCell ref="I161:N161"/>
    <mergeCell ref="A162:F162"/>
    <mergeCell ref="I169:J169"/>
    <mergeCell ref="K169:L169"/>
    <mergeCell ref="A157:C158"/>
    <mergeCell ref="E157:F157"/>
    <mergeCell ref="A159:C159"/>
    <mergeCell ref="A160:F160"/>
    <mergeCell ref="I157:K158"/>
    <mergeCell ref="M157:N157"/>
    <mergeCell ref="I159:K159"/>
    <mergeCell ref="I160:N160"/>
    <mergeCell ref="E166:F166"/>
    <mergeCell ref="E167:F167"/>
    <mergeCell ref="A164:B164"/>
    <mergeCell ref="A145:G145"/>
    <mergeCell ref="I142:L142"/>
    <mergeCell ref="M142:O142"/>
    <mergeCell ref="M143:N143"/>
    <mergeCell ref="I145:O145"/>
    <mergeCell ref="I149:K149"/>
    <mergeCell ref="A150:C150"/>
    <mergeCell ref="I150:K150"/>
    <mergeCell ref="A151:C151"/>
    <mergeCell ref="I151:K151"/>
    <mergeCell ref="A147:C147"/>
    <mergeCell ref="I147:K147"/>
    <mergeCell ref="A148:C148"/>
    <mergeCell ref="I148:K148"/>
    <mergeCell ref="A152:C152"/>
    <mergeCell ref="I152:K152"/>
    <mergeCell ref="A153:C153"/>
    <mergeCell ref="I153:K153"/>
    <mergeCell ref="A141:B141"/>
    <mergeCell ref="C141:D141"/>
    <mergeCell ref="I141:J141"/>
    <mergeCell ref="K141:L141"/>
    <mergeCell ref="A138:B138"/>
    <mergeCell ref="C138:G138"/>
    <mergeCell ref="I138:J138"/>
    <mergeCell ref="K138:O138"/>
    <mergeCell ref="E140:F140"/>
    <mergeCell ref="E141:F141"/>
    <mergeCell ref="M140:N140"/>
    <mergeCell ref="M141:N141"/>
    <mergeCell ref="C143:D143"/>
    <mergeCell ref="I143:J143"/>
    <mergeCell ref="K143:L143"/>
    <mergeCell ref="A144:B144"/>
    <mergeCell ref="C144:D144"/>
    <mergeCell ref="E144:F144"/>
    <mergeCell ref="I144:J144"/>
    <mergeCell ref="K144:L144"/>
    <mergeCell ref="M144:N144"/>
    <mergeCell ref="A143:B143"/>
    <mergeCell ref="A142:D142"/>
    <mergeCell ref="E142:G142"/>
    <mergeCell ref="E143:F143"/>
    <mergeCell ref="A125:C125"/>
    <mergeCell ref="I125:K125"/>
    <mergeCell ref="A121:C121"/>
    <mergeCell ref="I121:K121"/>
    <mergeCell ref="A139:B139"/>
    <mergeCell ref="C139:G139"/>
    <mergeCell ref="I139:J139"/>
    <mergeCell ref="K139:O139"/>
    <mergeCell ref="A140:B140"/>
    <mergeCell ref="C140:D140"/>
    <mergeCell ref="I140:J140"/>
    <mergeCell ref="K140:L140"/>
    <mergeCell ref="A122:C122"/>
    <mergeCell ref="A136:F136"/>
    <mergeCell ref="I122:K122"/>
    <mergeCell ref="I136:N136"/>
    <mergeCell ref="A135:F135"/>
    <mergeCell ref="I135:N135"/>
    <mergeCell ref="E132:F132"/>
    <mergeCell ref="M132:N132"/>
    <mergeCell ref="A117:B117"/>
    <mergeCell ref="C117:D117"/>
    <mergeCell ref="I110:N110"/>
    <mergeCell ref="A103:C103"/>
    <mergeCell ref="I103:K103"/>
    <mergeCell ref="A104:C104"/>
    <mergeCell ref="I104:K104"/>
    <mergeCell ref="A109:F109"/>
    <mergeCell ref="I109:N109"/>
    <mergeCell ref="A110:F110"/>
    <mergeCell ref="I117:J117"/>
    <mergeCell ref="K117:L117"/>
    <mergeCell ref="E117:F117"/>
    <mergeCell ref="A112:B112"/>
    <mergeCell ref="C112:G112"/>
    <mergeCell ref="I112:J112"/>
    <mergeCell ref="K112:O112"/>
    <mergeCell ref="A113:B113"/>
    <mergeCell ref="C113:G113"/>
    <mergeCell ref="I113:J113"/>
    <mergeCell ref="K113:O113"/>
    <mergeCell ref="A114:B114"/>
    <mergeCell ref="C114:D114"/>
    <mergeCell ref="I114:J114"/>
    <mergeCell ref="K114:L114"/>
    <mergeCell ref="M117:N117"/>
    <mergeCell ref="A105:C106"/>
    <mergeCell ref="E105:F105"/>
    <mergeCell ref="E106:F106"/>
    <mergeCell ref="M106:N106"/>
    <mergeCell ref="I91:J91"/>
    <mergeCell ref="K91:L91"/>
    <mergeCell ref="A92:B92"/>
    <mergeCell ref="C92:D92"/>
    <mergeCell ref="E92:F92"/>
    <mergeCell ref="I92:J92"/>
    <mergeCell ref="K92:L92"/>
    <mergeCell ref="M92:N92"/>
    <mergeCell ref="A91:B91"/>
    <mergeCell ref="A96:C96"/>
    <mergeCell ref="I96:K96"/>
    <mergeCell ref="A93:G93"/>
    <mergeCell ref="A94:C94"/>
    <mergeCell ref="A115:B115"/>
    <mergeCell ref="C115:D115"/>
    <mergeCell ref="I115:J115"/>
    <mergeCell ref="K115:L115"/>
    <mergeCell ref="I97:K97"/>
    <mergeCell ref="A98:C98"/>
    <mergeCell ref="I98:K98"/>
    <mergeCell ref="A99:C99"/>
    <mergeCell ref="I99:K99"/>
    <mergeCell ref="A95:C95"/>
    <mergeCell ref="I95:K95"/>
    <mergeCell ref="A100:C100"/>
    <mergeCell ref="I100:K100"/>
    <mergeCell ref="A107:C107"/>
    <mergeCell ref="A108:F108"/>
    <mergeCell ref="A86:B86"/>
    <mergeCell ref="C86:G86"/>
    <mergeCell ref="I86:J86"/>
    <mergeCell ref="K86:O86"/>
    <mergeCell ref="A83:F83"/>
    <mergeCell ref="I83:N83"/>
    <mergeCell ref="A84:F84"/>
    <mergeCell ref="I84:N84"/>
    <mergeCell ref="A77:C77"/>
    <mergeCell ref="I77:K77"/>
    <mergeCell ref="A78:C78"/>
    <mergeCell ref="I78:K78"/>
    <mergeCell ref="A79:C80"/>
    <mergeCell ref="E79:F79"/>
    <mergeCell ref="A81:C81"/>
    <mergeCell ref="A82:F82"/>
    <mergeCell ref="A87:B87"/>
    <mergeCell ref="C87:G87"/>
    <mergeCell ref="I87:J87"/>
    <mergeCell ref="K87:O87"/>
    <mergeCell ref="E80:F80"/>
    <mergeCell ref="M80:N80"/>
    <mergeCell ref="A66:B66"/>
    <mergeCell ref="C66:D66"/>
    <mergeCell ref="E66:F66"/>
    <mergeCell ref="I66:J66"/>
    <mergeCell ref="K66:L66"/>
    <mergeCell ref="A64:D64"/>
    <mergeCell ref="E64:G64"/>
    <mergeCell ref="E65:F65"/>
    <mergeCell ref="A67:G67"/>
    <mergeCell ref="A74:C74"/>
    <mergeCell ref="I74:K74"/>
    <mergeCell ref="A75:C75"/>
    <mergeCell ref="I75:K75"/>
    <mergeCell ref="A76:C76"/>
    <mergeCell ref="I76:K76"/>
    <mergeCell ref="A71:C71"/>
    <mergeCell ref="I71:K71"/>
    <mergeCell ref="A72:C72"/>
    <mergeCell ref="I72:K72"/>
    <mergeCell ref="A73:C73"/>
    <mergeCell ref="I73:K73"/>
    <mergeCell ref="A69:C69"/>
    <mergeCell ref="I69:K69"/>
    <mergeCell ref="A70:C70"/>
    <mergeCell ref="I70:K70"/>
    <mergeCell ref="A68:C68"/>
    <mergeCell ref="A57:F57"/>
    <mergeCell ref="I57:N57"/>
    <mergeCell ref="A58:F58"/>
    <mergeCell ref="I58:N58"/>
    <mergeCell ref="A51:C51"/>
    <mergeCell ref="I51:K51"/>
    <mergeCell ref="A52:C52"/>
    <mergeCell ref="I52:K52"/>
    <mergeCell ref="A48:C48"/>
    <mergeCell ref="I48:K48"/>
    <mergeCell ref="A49:C49"/>
    <mergeCell ref="I49:K49"/>
    <mergeCell ref="A50:C50"/>
    <mergeCell ref="I50:K50"/>
    <mergeCell ref="A61:B61"/>
    <mergeCell ref="C61:G61"/>
    <mergeCell ref="I61:J61"/>
    <mergeCell ref="K61:O61"/>
    <mergeCell ref="A60:B60"/>
    <mergeCell ref="C60:G60"/>
    <mergeCell ref="I60:J60"/>
    <mergeCell ref="K60:O60"/>
    <mergeCell ref="A53:C54"/>
    <mergeCell ref="E53:F53"/>
    <mergeCell ref="A55:C55"/>
    <mergeCell ref="A56:F56"/>
    <mergeCell ref="E54:F54"/>
    <mergeCell ref="M54:N54"/>
    <mergeCell ref="A35:B35"/>
    <mergeCell ref="C35:G35"/>
    <mergeCell ref="I35:J35"/>
    <mergeCell ref="K35:O35"/>
    <mergeCell ref="A36:B36"/>
    <mergeCell ref="C36:D36"/>
    <mergeCell ref="I36:J36"/>
    <mergeCell ref="K36:L36"/>
    <mergeCell ref="A37:B37"/>
    <mergeCell ref="C37:D37"/>
    <mergeCell ref="I37:J37"/>
    <mergeCell ref="K37:L37"/>
    <mergeCell ref="E36:F36"/>
    <mergeCell ref="A45:C45"/>
    <mergeCell ref="I45:K45"/>
    <mergeCell ref="A46:C46"/>
    <mergeCell ref="I46:K46"/>
    <mergeCell ref="A43:C43"/>
    <mergeCell ref="I43:K43"/>
    <mergeCell ref="A44:C44"/>
    <mergeCell ref="I44:K44"/>
    <mergeCell ref="M40:N40"/>
    <mergeCell ref="E37:F37"/>
    <mergeCell ref="A38:D38"/>
    <mergeCell ref="E38:G38"/>
    <mergeCell ref="E39:F39"/>
    <mergeCell ref="A41:G41"/>
    <mergeCell ref="A42:C42"/>
    <mergeCell ref="M36:N36"/>
    <mergeCell ref="M37:N37"/>
    <mergeCell ref="I38:L38"/>
    <mergeCell ref="M38:O38"/>
    <mergeCell ref="A32:F32"/>
    <mergeCell ref="I32:N32"/>
    <mergeCell ref="A34:B34"/>
    <mergeCell ref="C34:G34"/>
    <mergeCell ref="I34:J34"/>
    <mergeCell ref="K34:O34"/>
    <mergeCell ref="A30:F30"/>
    <mergeCell ref="I30:N30"/>
    <mergeCell ref="A31:F31"/>
    <mergeCell ref="I31:N31"/>
    <mergeCell ref="A13:B13"/>
    <mergeCell ref="C13:D13"/>
    <mergeCell ref="E13:F13"/>
    <mergeCell ref="I13:J13"/>
    <mergeCell ref="K13:L13"/>
    <mergeCell ref="A24:C24"/>
    <mergeCell ref="I24:K24"/>
    <mergeCell ref="A25:C25"/>
    <mergeCell ref="I25:K25"/>
    <mergeCell ref="A26:C26"/>
    <mergeCell ref="I26:K26"/>
    <mergeCell ref="A21:C21"/>
    <mergeCell ref="I21:K21"/>
    <mergeCell ref="A22:C22"/>
    <mergeCell ref="I22:K22"/>
    <mergeCell ref="A23:C23"/>
    <mergeCell ref="I23:K23"/>
    <mergeCell ref="A18:C18"/>
    <mergeCell ref="I18:K18"/>
    <mergeCell ref="A19:C19"/>
    <mergeCell ref="I19:K19"/>
    <mergeCell ref="A20:C20"/>
    <mergeCell ref="A9:B9"/>
    <mergeCell ref="C9:G9"/>
    <mergeCell ref="I9:J9"/>
    <mergeCell ref="K9:O9"/>
    <mergeCell ref="A10:B10"/>
    <mergeCell ref="C10:D10"/>
    <mergeCell ref="I10:J10"/>
    <mergeCell ref="K10:L10"/>
    <mergeCell ref="A15:G15"/>
    <mergeCell ref="I15:O15"/>
    <mergeCell ref="A16:C16"/>
    <mergeCell ref="I16:K16"/>
    <mergeCell ref="A17:C17"/>
    <mergeCell ref="I17:K17"/>
    <mergeCell ref="M13:N13"/>
    <mergeCell ref="A14:B14"/>
    <mergeCell ref="C14:D14"/>
    <mergeCell ref="E14:F14"/>
    <mergeCell ref="I14:J14"/>
    <mergeCell ref="E11:F11"/>
    <mergeCell ref="I11:J11"/>
    <mergeCell ref="K11:L11"/>
    <mergeCell ref="A12:D12"/>
    <mergeCell ref="I12:L12"/>
    <mergeCell ref="M12:O12"/>
    <mergeCell ref="A29:C29"/>
    <mergeCell ref="I29:K29"/>
    <mergeCell ref="I27:K28"/>
    <mergeCell ref="M27:N27"/>
    <mergeCell ref="I20:K20"/>
    <mergeCell ref="A27:C28"/>
    <mergeCell ref="E27:F27"/>
    <mergeCell ref="E28:F28"/>
    <mergeCell ref="M28:N28"/>
    <mergeCell ref="E10:F10"/>
    <mergeCell ref="M10:N10"/>
    <mergeCell ref="E12:G12"/>
    <mergeCell ref="A3:D3"/>
    <mergeCell ref="E3:G3"/>
    <mergeCell ref="A4:B4"/>
    <mergeCell ref="C4:D4"/>
    <mergeCell ref="E4:F4"/>
    <mergeCell ref="K14:L14"/>
    <mergeCell ref="M14:N14"/>
    <mergeCell ref="M11:N11"/>
    <mergeCell ref="A8:B8"/>
    <mergeCell ref="C8:G8"/>
    <mergeCell ref="I8:J8"/>
    <mergeCell ref="K8:O8"/>
    <mergeCell ref="A5:B5"/>
    <mergeCell ref="C5:D5"/>
    <mergeCell ref="E5:F5"/>
    <mergeCell ref="A6:B6"/>
    <mergeCell ref="C6:D6"/>
    <mergeCell ref="E6:F6"/>
    <mergeCell ref="A11:B11"/>
    <mergeCell ref="C11:D11"/>
    <mergeCell ref="M39:N39"/>
    <mergeCell ref="I41:O41"/>
    <mergeCell ref="I42:K42"/>
    <mergeCell ref="I53:K54"/>
    <mergeCell ref="M53:N53"/>
    <mergeCell ref="I55:K55"/>
    <mergeCell ref="I56:N56"/>
    <mergeCell ref="A39:B39"/>
    <mergeCell ref="C39:D39"/>
    <mergeCell ref="I39:J39"/>
    <mergeCell ref="K39:L39"/>
    <mergeCell ref="A40:B40"/>
    <mergeCell ref="C40:D40"/>
    <mergeCell ref="E40:F40"/>
    <mergeCell ref="I40:J40"/>
    <mergeCell ref="K40:L40"/>
    <mergeCell ref="A47:C47"/>
    <mergeCell ref="I47:K47"/>
    <mergeCell ref="M62:N62"/>
    <mergeCell ref="M63:N63"/>
    <mergeCell ref="I64:L64"/>
    <mergeCell ref="M64:O64"/>
    <mergeCell ref="M65:N65"/>
    <mergeCell ref="I67:O67"/>
    <mergeCell ref="I68:K68"/>
    <mergeCell ref="I79:K80"/>
    <mergeCell ref="M79:N79"/>
    <mergeCell ref="I81:K81"/>
    <mergeCell ref="I82:N82"/>
    <mergeCell ref="E91:F91"/>
    <mergeCell ref="M91:N91"/>
    <mergeCell ref="E88:F88"/>
    <mergeCell ref="E89:F89"/>
    <mergeCell ref="A90:D90"/>
    <mergeCell ref="E90:G90"/>
    <mergeCell ref="A62:B62"/>
    <mergeCell ref="C62:D62"/>
    <mergeCell ref="I62:J62"/>
    <mergeCell ref="K62:L62"/>
    <mergeCell ref="A63:B63"/>
    <mergeCell ref="C63:D63"/>
    <mergeCell ref="I63:J63"/>
    <mergeCell ref="K63:L63"/>
    <mergeCell ref="E62:F62"/>
    <mergeCell ref="E63:F63"/>
    <mergeCell ref="M66:N66"/>
    <mergeCell ref="A65:B65"/>
    <mergeCell ref="C65:D65"/>
    <mergeCell ref="I65:J65"/>
    <mergeCell ref="K65:L65"/>
    <mergeCell ref="A119:G119"/>
    <mergeCell ref="A120:C120"/>
    <mergeCell ref="A131:C132"/>
    <mergeCell ref="E131:F131"/>
    <mergeCell ref="A133:C133"/>
    <mergeCell ref="A134:F134"/>
    <mergeCell ref="I119:O119"/>
    <mergeCell ref="I120:K120"/>
    <mergeCell ref="I131:K132"/>
    <mergeCell ref="M131:N131"/>
    <mergeCell ref="I133:K133"/>
    <mergeCell ref="I134:N134"/>
    <mergeCell ref="K118:L118"/>
    <mergeCell ref="M118:N118"/>
    <mergeCell ref="A118:B118"/>
    <mergeCell ref="C118:D118"/>
    <mergeCell ref="E118:F118"/>
    <mergeCell ref="I118:J118"/>
    <mergeCell ref="A129:C129"/>
    <mergeCell ref="I129:K129"/>
    <mergeCell ref="A130:C130"/>
    <mergeCell ref="I130:K130"/>
    <mergeCell ref="A126:C126"/>
    <mergeCell ref="I126:K126"/>
    <mergeCell ref="A127:C127"/>
    <mergeCell ref="I127:K127"/>
    <mergeCell ref="A128:C128"/>
    <mergeCell ref="I128:K128"/>
    <mergeCell ref="A123:C123"/>
    <mergeCell ref="I123:K123"/>
    <mergeCell ref="A124:C124"/>
    <mergeCell ref="I124:K124"/>
    <mergeCell ref="M88:N88"/>
    <mergeCell ref="M89:N89"/>
    <mergeCell ref="I90:L90"/>
    <mergeCell ref="M90:O90"/>
    <mergeCell ref="I93:O93"/>
    <mergeCell ref="I94:K94"/>
    <mergeCell ref="I105:K106"/>
    <mergeCell ref="M105:N105"/>
    <mergeCell ref="I107:K107"/>
    <mergeCell ref="I108:N108"/>
    <mergeCell ref="E114:F114"/>
    <mergeCell ref="E115:F115"/>
    <mergeCell ref="A116:D116"/>
    <mergeCell ref="E116:G116"/>
    <mergeCell ref="M114:N114"/>
    <mergeCell ref="M115:N115"/>
    <mergeCell ref="I116:L116"/>
    <mergeCell ref="M116:O116"/>
    <mergeCell ref="A88:B88"/>
    <mergeCell ref="C88:D88"/>
    <mergeCell ref="I88:J88"/>
    <mergeCell ref="K88:L88"/>
    <mergeCell ref="A89:B89"/>
    <mergeCell ref="C89:D89"/>
    <mergeCell ref="I89:J89"/>
    <mergeCell ref="K89:L89"/>
    <mergeCell ref="A101:C101"/>
    <mergeCell ref="I101:K101"/>
    <mergeCell ref="A102:C102"/>
    <mergeCell ref="I102:K102"/>
    <mergeCell ref="A97:C97"/>
    <mergeCell ref="C91:D91"/>
    <mergeCell ref="E168:G168"/>
    <mergeCell ref="E169:F169"/>
    <mergeCell ref="A171:G171"/>
    <mergeCell ref="A172:C172"/>
    <mergeCell ref="A183:C184"/>
    <mergeCell ref="E183:F183"/>
    <mergeCell ref="A185:C185"/>
    <mergeCell ref="A186:F186"/>
    <mergeCell ref="M166:N166"/>
    <mergeCell ref="M167:N167"/>
    <mergeCell ref="I168:L168"/>
    <mergeCell ref="M168:O168"/>
    <mergeCell ref="M169:N169"/>
    <mergeCell ref="I171:O171"/>
    <mergeCell ref="I172:K172"/>
    <mergeCell ref="I183:K184"/>
    <mergeCell ref="M183:N183"/>
    <mergeCell ref="I185:K185"/>
    <mergeCell ref="I186:N186"/>
    <mergeCell ref="A174:C174"/>
    <mergeCell ref="I174:K174"/>
    <mergeCell ref="K170:L170"/>
    <mergeCell ref="I209:K210"/>
    <mergeCell ref="M209:N209"/>
    <mergeCell ref="I211:K211"/>
    <mergeCell ref="I212:N212"/>
    <mergeCell ref="E218:F218"/>
    <mergeCell ref="E219:F219"/>
    <mergeCell ref="A220:D220"/>
    <mergeCell ref="E220:G220"/>
    <mergeCell ref="E221:F221"/>
    <mergeCell ref="A223:G223"/>
    <mergeCell ref="A224:C224"/>
    <mergeCell ref="A235:C236"/>
    <mergeCell ref="E235:F235"/>
    <mergeCell ref="A237:C237"/>
    <mergeCell ref="A238:F238"/>
    <mergeCell ref="M218:N218"/>
    <mergeCell ref="M219:N219"/>
    <mergeCell ref="I220:L220"/>
    <mergeCell ref="M220:O220"/>
    <mergeCell ref="M221:N221"/>
    <mergeCell ref="I223:O223"/>
    <mergeCell ref="I224:K224"/>
    <mergeCell ref="I235:K236"/>
    <mergeCell ref="M235:N235"/>
    <mergeCell ref="I237:K237"/>
    <mergeCell ref="I238:N238"/>
    <mergeCell ref="A219:B219"/>
    <mergeCell ref="C219:D219"/>
    <mergeCell ref="I219:J219"/>
    <mergeCell ref="K219:L219"/>
    <mergeCell ref="A221:B221"/>
    <mergeCell ref="C221:D221"/>
    <mergeCell ref="A272:D272"/>
    <mergeCell ref="E272:G272"/>
    <mergeCell ref="E273:F273"/>
    <mergeCell ref="A275:G275"/>
    <mergeCell ref="A276:C276"/>
    <mergeCell ref="A287:C288"/>
    <mergeCell ref="E287:F287"/>
    <mergeCell ref="A289:C289"/>
    <mergeCell ref="A290:F290"/>
    <mergeCell ref="M270:N270"/>
    <mergeCell ref="M271:N271"/>
    <mergeCell ref="I272:L272"/>
    <mergeCell ref="M272:O272"/>
    <mergeCell ref="M273:N273"/>
    <mergeCell ref="I275:O275"/>
    <mergeCell ref="I276:K276"/>
    <mergeCell ref="I287:K288"/>
    <mergeCell ref="M287:N287"/>
    <mergeCell ref="I289:K289"/>
    <mergeCell ref="I290:N290"/>
    <mergeCell ref="A271:B271"/>
    <mergeCell ref="C271:D271"/>
    <mergeCell ref="I271:J271"/>
    <mergeCell ref="K271:L271"/>
    <mergeCell ref="A273:B273"/>
    <mergeCell ref="C273:D273"/>
    <mergeCell ref="I273:J273"/>
    <mergeCell ref="A278:C278"/>
    <mergeCell ref="I278:K278"/>
    <mergeCell ref="M274:N274"/>
    <mergeCell ref="K274:L274"/>
    <mergeCell ref="A274:B274"/>
    <mergeCell ref="A339:C340"/>
    <mergeCell ref="E339:F339"/>
    <mergeCell ref="A341:C341"/>
    <mergeCell ref="A342:F342"/>
    <mergeCell ref="M322:N322"/>
    <mergeCell ref="M323:N323"/>
    <mergeCell ref="I324:L324"/>
    <mergeCell ref="M324:O324"/>
    <mergeCell ref="M325:N325"/>
    <mergeCell ref="I327:O327"/>
    <mergeCell ref="I328:K328"/>
    <mergeCell ref="I339:K340"/>
    <mergeCell ref="M339:N339"/>
    <mergeCell ref="I341:K341"/>
    <mergeCell ref="I342:N342"/>
    <mergeCell ref="E348:F348"/>
    <mergeCell ref="E349:F349"/>
    <mergeCell ref="A322:B322"/>
    <mergeCell ref="C322:D322"/>
    <mergeCell ref="I322:J322"/>
    <mergeCell ref="K322:L322"/>
    <mergeCell ref="A323:B323"/>
    <mergeCell ref="C323:D323"/>
    <mergeCell ref="I323:J323"/>
    <mergeCell ref="K323:L323"/>
    <mergeCell ref="A333:C333"/>
    <mergeCell ref="I333:K333"/>
    <mergeCell ref="A329:C329"/>
    <mergeCell ref="I329:K329"/>
    <mergeCell ref="A330:C330"/>
    <mergeCell ref="I330:K330"/>
    <mergeCell ref="M326:N326"/>
    <mergeCell ref="A365:C366"/>
    <mergeCell ref="E365:F365"/>
    <mergeCell ref="A367:C367"/>
    <mergeCell ref="A368:F368"/>
    <mergeCell ref="M348:N348"/>
    <mergeCell ref="M349:N349"/>
    <mergeCell ref="I350:L350"/>
    <mergeCell ref="M350:O350"/>
    <mergeCell ref="M351:N351"/>
    <mergeCell ref="I353:O353"/>
    <mergeCell ref="I354:K354"/>
    <mergeCell ref="I365:K366"/>
    <mergeCell ref="M365:N365"/>
    <mergeCell ref="I367:K367"/>
    <mergeCell ref="I368:N368"/>
    <mergeCell ref="C351:D351"/>
    <mergeCell ref="I351:J351"/>
    <mergeCell ref="K351:L351"/>
    <mergeCell ref="A352:B352"/>
    <mergeCell ref="C352:D352"/>
    <mergeCell ref="E352:F352"/>
    <mergeCell ref="I352:J352"/>
    <mergeCell ref="K352:L352"/>
    <mergeCell ref="A361:C361"/>
    <mergeCell ref="I361:K361"/>
    <mergeCell ref="A362:C362"/>
    <mergeCell ref="I362:K362"/>
    <mergeCell ref="M366:N366"/>
    <mergeCell ref="E375:F375"/>
    <mergeCell ref="A376:D376"/>
    <mergeCell ref="E376:G376"/>
    <mergeCell ref="E377:F377"/>
    <mergeCell ref="A379:G379"/>
    <mergeCell ref="A380:C380"/>
    <mergeCell ref="A391:C392"/>
    <mergeCell ref="E391:F391"/>
    <mergeCell ref="A393:C393"/>
    <mergeCell ref="A394:F394"/>
    <mergeCell ref="M374:N374"/>
    <mergeCell ref="M375:N375"/>
    <mergeCell ref="I376:L376"/>
    <mergeCell ref="M376:O376"/>
    <mergeCell ref="M377:N377"/>
    <mergeCell ref="I379:O379"/>
    <mergeCell ref="I380:K380"/>
    <mergeCell ref="I391:K392"/>
    <mergeCell ref="M391:N391"/>
    <mergeCell ref="I393:K393"/>
    <mergeCell ref="I394:N394"/>
    <mergeCell ref="K375:L375"/>
    <mergeCell ref="E374:F374"/>
    <mergeCell ref="A383:C383"/>
    <mergeCell ref="I383:K383"/>
    <mergeCell ref="A384:C384"/>
    <mergeCell ref="I384:K384"/>
    <mergeCell ref="A385:C385"/>
    <mergeCell ref="I385:K385"/>
    <mergeCell ref="A381:C381"/>
    <mergeCell ref="I381:K381"/>
    <mergeCell ref="A382:C382"/>
    <mergeCell ref="M400:N400"/>
    <mergeCell ref="M401:N401"/>
    <mergeCell ref="I402:L402"/>
    <mergeCell ref="M402:O402"/>
    <mergeCell ref="M403:N403"/>
    <mergeCell ref="I405:O405"/>
    <mergeCell ref="I406:K406"/>
    <mergeCell ref="I417:K418"/>
    <mergeCell ref="M417:N417"/>
    <mergeCell ref="I419:K419"/>
    <mergeCell ref="I420:N420"/>
    <mergeCell ref="E426:F426"/>
    <mergeCell ref="E427:F427"/>
    <mergeCell ref="A400:B400"/>
    <mergeCell ref="C400:D400"/>
    <mergeCell ref="I400:J400"/>
    <mergeCell ref="K400:L400"/>
    <mergeCell ref="A401:B401"/>
    <mergeCell ref="C401:D401"/>
    <mergeCell ref="I401:J401"/>
    <mergeCell ref="K401:L401"/>
    <mergeCell ref="E400:F400"/>
    <mergeCell ref="E401:F401"/>
    <mergeCell ref="A402:D402"/>
    <mergeCell ref="E402:G402"/>
    <mergeCell ref="A407:C407"/>
    <mergeCell ref="I407:K407"/>
    <mergeCell ref="A408:C408"/>
    <mergeCell ref="M426:N426"/>
    <mergeCell ref="M427:N427"/>
    <mergeCell ref="I408:K408"/>
    <mergeCell ref="C403:D403"/>
    <mergeCell ref="I428:L428"/>
    <mergeCell ref="M428:O428"/>
    <mergeCell ref="M429:N429"/>
    <mergeCell ref="I431:O431"/>
    <mergeCell ref="I432:K432"/>
    <mergeCell ref="I443:K444"/>
    <mergeCell ref="M443:N443"/>
    <mergeCell ref="I445:K445"/>
    <mergeCell ref="I446:N446"/>
    <mergeCell ref="E452:F452"/>
    <mergeCell ref="E453:F453"/>
    <mergeCell ref="A454:D454"/>
    <mergeCell ref="E454:G454"/>
    <mergeCell ref="M452:N452"/>
    <mergeCell ref="M453:N453"/>
    <mergeCell ref="I454:L454"/>
    <mergeCell ref="M454:O454"/>
    <mergeCell ref="A428:D428"/>
    <mergeCell ref="E428:G428"/>
    <mergeCell ref="A433:C433"/>
    <mergeCell ref="I433:K433"/>
    <mergeCell ref="A434:C434"/>
    <mergeCell ref="I434:K434"/>
    <mergeCell ref="M430:N430"/>
    <mergeCell ref="A429:B429"/>
    <mergeCell ref="C429:D429"/>
    <mergeCell ref="I429:J429"/>
    <mergeCell ref="K429:L429"/>
    <mergeCell ref="A430:B430"/>
    <mergeCell ref="C430:D430"/>
    <mergeCell ref="E430:F430"/>
    <mergeCell ref="I430:J430"/>
  </mergeCells>
  <phoneticPr fontId="9"/>
  <conditionalFormatting sqref="F17 A17:B26 A27">
    <cfRule type="expression" dxfId="36" priority="184" stopIfTrue="1">
      <formula>#REF!=TRUE</formula>
    </cfRule>
  </conditionalFormatting>
  <conditionalFormatting sqref="F43:F44 A43:B53 A53:A54">
    <cfRule type="expression" dxfId="35" priority="100" stopIfTrue="1">
      <formula>#REF!=TRUE</formula>
    </cfRule>
  </conditionalFormatting>
  <conditionalFormatting sqref="F69:F70 A69:B79 A79:A80">
    <cfRule type="expression" dxfId="34" priority="94" stopIfTrue="1">
      <formula>#REF!=TRUE</formula>
    </cfRule>
  </conditionalFormatting>
  <conditionalFormatting sqref="F95:F96 A95:B105 A105:A106">
    <cfRule type="expression" dxfId="33" priority="88" stopIfTrue="1">
      <formula>#REF!=TRUE</formula>
    </cfRule>
  </conditionalFormatting>
  <conditionalFormatting sqref="F121:F122 A121:B131 A131:A132">
    <cfRule type="expression" dxfId="32" priority="82" stopIfTrue="1">
      <formula>#REF!=TRUE</formula>
    </cfRule>
  </conditionalFormatting>
  <conditionalFormatting sqref="F147:F148 A147:B157 A157:A158">
    <cfRule type="expression" dxfId="31" priority="76" stopIfTrue="1">
      <formula>#REF!=TRUE</formula>
    </cfRule>
  </conditionalFormatting>
  <conditionalFormatting sqref="F173:F174 A173:B183 A183:A184">
    <cfRule type="expression" dxfId="30" priority="70" stopIfTrue="1">
      <formula>#REF!=TRUE</formula>
    </cfRule>
  </conditionalFormatting>
  <conditionalFormatting sqref="F199:F200 A199:B209 A209:A210">
    <cfRule type="expression" dxfId="29" priority="64" stopIfTrue="1">
      <formula>#REF!=TRUE</formula>
    </cfRule>
  </conditionalFormatting>
  <conditionalFormatting sqref="F225:F226 A225:B235 A235:A236">
    <cfRule type="expression" dxfId="28" priority="58" stopIfTrue="1">
      <formula>#REF!=TRUE</formula>
    </cfRule>
  </conditionalFormatting>
  <conditionalFormatting sqref="F251:F252 A251:B261 A261:A262">
    <cfRule type="expression" dxfId="27" priority="52" stopIfTrue="1">
      <formula>#REF!=TRUE</formula>
    </cfRule>
  </conditionalFormatting>
  <conditionalFormatting sqref="F277:F278 A277:B287 A287:A288">
    <cfRule type="expression" dxfId="26" priority="46" stopIfTrue="1">
      <formula>#REF!=TRUE</formula>
    </cfRule>
  </conditionalFormatting>
  <conditionalFormatting sqref="F303:F304 A303:B313 A313:A314">
    <cfRule type="expression" dxfId="25" priority="40" stopIfTrue="1">
      <formula>#REF!=TRUE</formula>
    </cfRule>
  </conditionalFormatting>
  <conditionalFormatting sqref="F329:F330 A329:B339 A339:A340">
    <cfRule type="expression" dxfId="24" priority="34" stopIfTrue="1">
      <formula>#REF!=TRUE</formula>
    </cfRule>
  </conditionalFormatting>
  <conditionalFormatting sqref="F355:F356 A355:B365 A365:A366">
    <cfRule type="expression" dxfId="23" priority="28" stopIfTrue="1">
      <formula>#REF!=TRUE</formula>
    </cfRule>
  </conditionalFormatting>
  <conditionalFormatting sqref="F381:F382 A381:B391 A391:A392">
    <cfRule type="expression" dxfId="22" priority="22" stopIfTrue="1">
      <formula>#REF!=TRUE</formula>
    </cfRule>
  </conditionalFormatting>
  <conditionalFormatting sqref="F407:F408 A407:B417 A417:A418">
    <cfRule type="expression" dxfId="21" priority="16" stopIfTrue="1">
      <formula>#REF!=TRUE</formula>
    </cfRule>
  </conditionalFormatting>
  <conditionalFormatting sqref="F433:F434 A433:B443 A443:A444">
    <cfRule type="expression" dxfId="20" priority="10" stopIfTrue="1">
      <formula>#REF!=TRUE</formula>
    </cfRule>
  </conditionalFormatting>
  <conditionalFormatting sqref="F459:F460 A459:B469 A469:A470">
    <cfRule type="expression" dxfId="19" priority="4" stopIfTrue="1">
      <formula>#REF!=TRUE</formula>
    </cfRule>
  </conditionalFormatting>
  <conditionalFormatting sqref="N17 I17:J26 I27">
    <cfRule type="expression" dxfId="18" priority="101" stopIfTrue="1">
      <formula>#REF!=TRUE</formula>
    </cfRule>
  </conditionalFormatting>
  <conditionalFormatting sqref="N43:N44 I43:J53 I53:I54">
    <cfRule type="expression" dxfId="17" priority="97" stopIfTrue="1">
      <formula>#REF!=TRUE</formula>
    </cfRule>
  </conditionalFormatting>
  <conditionalFormatting sqref="N69:N70 I69:J79 I79:I80">
    <cfRule type="expression" dxfId="16" priority="91" stopIfTrue="1">
      <formula>#REF!=TRUE</formula>
    </cfRule>
  </conditionalFormatting>
  <conditionalFormatting sqref="N95:N96 I95:J105 I105:I106">
    <cfRule type="expression" dxfId="15" priority="85" stopIfTrue="1">
      <formula>#REF!=TRUE</formula>
    </cfRule>
  </conditionalFormatting>
  <conditionalFormatting sqref="N121:N122 I121:J131 I131:I132">
    <cfRule type="expression" dxfId="14" priority="79" stopIfTrue="1">
      <formula>#REF!=TRUE</formula>
    </cfRule>
  </conditionalFormatting>
  <conditionalFormatting sqref="N147:N148 I147:J157 I157:I158">
    <cfRule type="expression" dxfId="13" priority="73" stopIfTrue="1">
      <formula>#REF!=TRUE</formula>
    </cfRule>
  </conditionalFormatting>
  <conditionalFormatting sqref="N173:N174 I173:J183 I183:I184">
    <cfRule type="expression" dxfId="12" priority="67" stopIfTrue="1">
      <formula>#REF!=TRUE</formula>
    </cfRule>
  </conditionalFormatting>
  <conditionalFormatting sqref="N199:N200 I199:J209 I209:I210">
    <cfRule type="expression" dxfId="11" priority="61" stopIfTrue="1">
      <formula>#REF!=TRUE</formula>
    </cfRule>
  </conditionalFormatting>
  <conditionalFormatting sqref="N225:N226 I225:J235 I235:I236">
    <cfRule type="expression" dxfId="10" priority="55" stopIfTrue="1">
      <formula>#REF!=TRUE</formula>
    </cfRule>
  </conditionalFormatting>
  <conditionalFormatting sqref="N251:N252 I251:J261 I261:I262">
    <cfRule type="expression" dxfId="9" priority="49" stopIfTrue="1">
      <formula>#REF!=TRUE</formula>
    </cfRule>
  </conditionalFormatting>
  <conditionalFormatting sqref="N277:N278 I277:J287 I287:I288">
    <cfRule type="expression" dxfId="8" priority="43" stopIfTrue="1">
      <formula>#REF!=TRUE</formula>
    </cfRule>
  </conditionalFormatting>
  <conditionalFormatting sqref="N303:N304 I303:J313 I313:I314">
    <cfRule type="expression" dxfId="7" priority="37" stopIfTrue="1">
      <formula>#REF!=TRUE</formula>
    </cfRule>
  </conditionalFormatting>
  <conditionalFormatting sqref="N329:N330 I329:J339 I339:I340">
    <cfRule type="expression" dxfId="6" priority="31" stopIfTrue="1">
      <formula>#REF!=TRUE</formula>
    </cfRule>
  </conditionalFormatting>
  <conditionalFormatting sqref="N355:N356 I355:J365 I365:I366">
    <cfRule type="expression" dxfId="5" priority="25" stopIfTrue="1">
      <formula>#REF!=TRUE</formula>
    </cfRule>
  </conditionalFormatting>
  <conditionalFormatting sqref="N381:N382 I381:J391 I391:I392">
    <cfRule type="expression" dxfId="4" priority="19" stopIfTrue="1">
      <formula>#REF!=TRUE</formula>
    </cfRule>
  </conditionalFormatting>
  <conditionalFormatting sqref="N407:N408 I407:J417 I417:I418">
    <cfRule type="expression" dxfId="3" priority="13" stopIfTrue="1">
      <formula>#REF!=TRUE</formula>
    </cfRule>
  </conditionalFormatting>
  <conditionalFormatting sqref="N433:N434 I433:J443 I443:I444">
    <cfRule type="expression" dxfId="2" priority="7" stopIfTrue="1">
      <formula>#REF!=TRUE</formula>
    </cfRule>
  </conditionalFormatting>
  <conditionalFormatting sqref="N459:N460 I459:J469 I469:I470">
    <cfRule type="expression" dxfId="1" priority="1" stopIfTrue="1">
      <formula>#REF!=TRUE</formula>
    </cfRule>
  </conditionalFormatting>
  <dataValidations count="2">
    <dataValidation type="whole" operator="lessThanOrEqual" allowBlank="1" showInputMessage="1" showErrorMessage="1" sqref="G31 O265 G213 O31 G57 G265 G473 O57 O83 O109 G447 O447 G83 G109 G421 O421 O135 O161 G135 G161 G239 O239 G187 O213 G395 O395 G369 O369 G343 O343 G317 O317 G291 O291 O187 O473" xr:uid="{8B979270-E318-46F5-BF1C-E81365B80A3A}">
      <formula1>0</formula1>
    </dataValidation>
    <dataValidation allowBlank="1" showInputMessage="1" showErrorMessage="1" prompt="会場の席数に関する備考欄" sqref="M322 E192 E452 M88 E166 M192 E10 M10 M166 E244 M140 E270 E36 M218 M244 E296 E218 E322 M270 E426 M426 M114 M36 E62 M62 E88 M348 E114 E400 M400 E140 M296 E348 E374 M374 M452" xr:uid="{A003253D-ECE9-4E56-B2FF-9C4E269F834D}"/>
  </dataValidations>
  <printOptions horizontalCentered="1"/>
  <pageMargins left="0.59055118110236227" right="0.59055118110236227" top="0.59055118110236227" bottom="0.59055118110236227" header="0.31496062992125984" footer="0.31496062992125984"/>
  <pageSetup paperSize="9" scale="63" fitToHeight="0" orientation="portrait" r:id="rId1"/>
  <headerFooter>
    <oddFooter>&amp;R整理番号：（事務局記入欄）</oddFooter>
  </headerFooter>
  <rowBreaks count="1" manualBreakCount="1">
    <brk id="58" max="14"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57D38-9911-409C-8186-186DC7855669}">
  <sheetPr>
    <tabColor theme="4" tint="0.59999389629810485"/>
    <pageSetUpPr fitToPage="1"/>
  </sheetPr>
  <dimension ref="B2:Q317"/>
  <sheetViews>
    <sheetView view="pageBreakPreview" zoomScaleNormal="100" zoomScaleSheetLayoutView="100" workbookViewId="0"/>
  </sheetViews>
  <sheetFormatPr defaultColWidth="9" defaultRowHeight="13.2"/>
  <cols>
    <col min="1" max="1" width="3.3984375" style="481" customWidth="1"/>
    <col min="2" max="2" width="10.69921875" style="481" customWidth="1"/>
    <col min="3" max="10" width="10" style="481" customWidth="1"/>
    <col min="11" max="11" width="3.5" style="481" customWidth="1"/>
    <col min="12" max="16384" width="9" style="481"/>
  </cols>
  <sheetData>
    <row r="2" spans="2:17" ht="19.2">
      <c r="F2" s="482" t="s">
        <v>429</v>
      </c>
      <c r="J2" s="483"/>
    </row>
    <row r="3" spans="2:17" ht="26.25" customHeight="1">
      <c r="F3" s="484" t="s">
        <v>381</v>
      </c>
      <c r="J3" s="483"/>
      <c r="L3" s="485" t="s">
        <v>382</v>
      </c>
    </row>
    <row r="4" spans="2:17" ht="15" customHeight="1">
      <c r="D4" s="486"/>
      <c r="E4" s="486"/>
      <c r="F4" s="486"/>
      <c r="G4" s="486"/>
      <c r="H4" s="486"/>
    </row>
    <row r="5" spans="2:17" ht="15" customHeight="1">
      <c r="B5" s="487" t="s">
        <v>383</v>
      </c>
    </row>
    <row r="6" spans="2:17" ht="15" customHeight="1"/>
    <row r="7" spans="2:17" s="487" customFormat="1" ht="31.8" customHeight="1">
      <c r="F7" s="488" t="s">
        <v>384</v>
      </c>
      <c r="G7" s="1169" t="str">
        <f>IF(総表!C14="","",総表!C14)</f>
        <v/>
      </c>
      <c r="H7" s="1170"/>
      <c r="I7" s="1170"/>
      <c r="J7" s="1171"/>
      <c r="L7" s="489"/>
    </row>
    <row r="8" spans="2:17" s="487" customFormat="1" ht="15" customHeight="1">
      <c r="F8" s="488" t="s">
        <v>385</v>
      </c>
      <c r="G8" s="1169" t="str">
        <f>IF(総表!C18="","",総表!C18)</f>
        <v/>
      </c>
      <c r="H8" s="1170"/>
      <c r="I8" s="1170"/>
      <c r="J8" s="1171"/>
      <c r="L8" s="489"/>
    </row>
    <row r="9" spans="2:17" s="487" customFormat="1" ht="15" customHeight="1">
      <c r="F9" s="488" t="s">
        <v>386</v>
      </c>
      <c r="G9" s="1169" t="str">
        <f>IF(総表!C19="","",総表!C19)</f>
        <v/>
      </c>
      <c r="H9" s="1170"/>
      <c r="I9" s="1170"/>
      <c r="J9" s="1171"/>
      <c r="L9" s="489"/>
    </row>
    <row r="10" spans="2:17" s="487" customFormat="1" ht="15" customHeight="1"/>
    <row r="11" spans="2:17" s="487" customFormat="1" ht="15" customHeight="1">
      <c r="B11" s="1172" t="s">
        <v>387</v>
      </c>
      <c r="C11" s="1172"/>
      <c r="D11" s="1173" t="s">
        <v>388</v>
      </c>
      <c r="E11" s="1174"/>
      <c r="F11" s="1174"/>
      <c r="G11" s="1174"/>
      <c r="H11" s="1174"/>
      <c r="I11" s="1174"/>
      <c r="J11" s="1175"/>
    </row>
    <row r="12" spans="2:17" s="486" customFormat="1" ht="15" customHeight="1">
      <c r="B12" s="1176" t="s">
        <v>2</v>
      </c>
      <c r="C12" s="1176"/>
      <c r="D12" s="1177" t="str">
        <f>IF(総表!C12="","",総表!C12)</f>
        <v/>
      </c>
      <c r="E12" s="1178"/>
      <c r="F12" s="1178"/>
      <c r="G12" s="1178"/>
      <c r="H12" s="1178"/>
      <c r="I12" s="1178"/>
      <c r="J12" s="1179"/>
      <c r="L12" s="492"/>
    </row>
    <row r="13" spans="2:17" s="486" customFormat="1" ht="15" customHeight="1">
      <c r="B13" s="491"/>
      <c r="C13" s="491"/>
      <c r="D13" s="491"/>
      <c r="E13" s="491"/>
      <c r="F13" s="491"/>
      <c r="G13" s="491"/>
      <c r="H13" s="491"/>
      <c r="I13" s="491"/>
      <c r="J13" s="491"/>
      <c r="L13" s="489"/>
    </row>
    <row r="14" spans="2:17" s="487" customFormat="1" ht="32.1" customHeight="1">
      <c r="B14" s="1180" t="s">
        <v>389</v>
      </c>
      <c r="C14" s="1180"/>
      <c r="D14" s="1169" t="str">
        <f>IF(総表!C28="","",総表!C28)</f>
        <v/>
      </c>
      <c r="E14" s="1170"/>
      <c r="F14" s="1170"/>
      <c r="G14" s="1170"/>
      <c r="H14" s="1170"/>
      <c r="I14" s="1170"/>
      <c r="J14" s="1171"/>
      <c r="L14" s="1168" t="s">
        <v>461</v>
      </c>
      <c r="M14" s="1168"/>
      <c r="N14" s="1168"/>
      <c r="O14" s="1168"/>
      <c r="P14" s="1168"/>
      <c r="Q14" s="1168"/>
    </row>
    <row r="15" spans="2:17" s="487" customFormat="1" ht="15" customHeight="1"/>
    <row r="16" spans="2:17" s="487" customFormat="1" ht="15" customHeight="1">
      <c r="B16" s="490">
        <v>1</v>
      </c>
    </row>
    <row r="17" spans="2:10" s="487" customFormat="1" ht="16.5" customHeight="1">
      <c r="B17" s="487" t="s">
        <v>391</v>
      </c>
      <c r="C17" s="1162"/>
      <c r="D17" s="1163"/>
      <c r="E17" s="1163"/>
      <c r="F17" s="1163"/>
      <c r="G17" s="1163"/>
      <c r="H17" s="1163"/>
      <c r="I17" s="1163"/>
      <c r="J17" s="1164"/>
    </row>
    <row r="18" spans="2:10" s="487" customFormat="1" ht="16.5" customHeight="1">
      <c r="B18" s="487" t="s">
        <v>392</v>
      </c>
      <c r="C18" s="1162"/>
      <c r="D18" s="1163"/>
      <c r="E18" s="1163"/>
      <c r="F18" s="1163"/>
      <c r="G18" s="1163"/>
      <c r="H18" s="1163"/>
      <c r="I18" s="1163"/>
      <c r="J18" s="1164"/>
    </row>
    <row r="19" spans="2:10" s="487" customFormat="1" ht="16.5" customHeight="1">
      <c r="B19" s="487" t="s">
        <v>393</v>
      </c>
      <c r="C19" s="1162"/>
      <c r="D19" s="1163"/>
      <c r="E19" s="1163"/>
      <c r="F19" s="1163"/>
      <c r="G19" s="1163"/>
      <c r="H19" s="1163"/>
      <c r="I19" s="1163"/>
      <c r="J19" s="1164"/>
    </row>
    <row r="20" spans="2:10" s="487" customFormat="1" ht="32.25" customHeight="1">
      <c r="B20" s="487" t="s">
        <v>394</v>
      </c>
      <c r="C20" s="1165"/>
      <c r="D20" s="1166"/>
      <c r="E20" s="1166"/>
      <c r="F20" s="1166"/>
      <c r="G20" s="1166"/>
      <c r="H20" s="1166"/>
      <c r="I20" s="1166"/>
      <c r="J20" s="1167"/>
    </row>
    <row r="21" spans="2:10" s="487" customFormat="1" ht="14.4">
      <c r="C21" s="493"/>
      <c r="D21" s="493"/>
      <c r="E21" s="493"/>
      <c r="F21" s="493"/>
      <c r="G21" s="493"/>
      <c r="H21" s="493"/>
      <c r="I21" s="493"/>
      <c r="J21" s="493"/>
    </row>
    <row r="22" spans="2:10" s="487" customFormat="1" ht="15" customHeight="1">
      <c r="B22" s="490">
        <v>2</v>
      </c>
      <c r="C22" s="493"/>
      <c r="D22" s="493"/>
      <c r="E22" s="493"/>
      <c r="F22" s="493"/>
      <c r="G22" s="493"/>
      <c r="H22" s="493"/>
      <c r="I22" s="493"/>
      <c r="J22" s="493"/>
    </row>
    <row r="23" spans="2:10" s="487" customFormat="1" ht="16.5" customHeight="1">
      <c r="B23" s="487" t="s">
        <v>391</v>
      </c>
      <c r="C23" s="1162"/>
      <c r="D23" s="1163"/>
      <c r="E23" s="1163"/>
      <c r="F23" s="1163"/>
      <c r="G23" s="1163"/>
      <c r="H23" s="1163"/>
      <c r="I23" s="1163"/>
      <c r="J23" s="1164"/>
    </row>
    <row r="24" spans="2:10" s="487" customFormat="1" ht="16.5" customHeight="1">
      <c r="B24" s="487" t="s">
        <v>392</v>
      </c>
      <c r="C24" s="1162"/>
      <c r="D24" s="1163"/>
      <c r="E24" s="1163"/>
      <c r="F24" s="1163"/>
      <c r="G24" s="1163"/>
      <c r="H24" s="1163"/>
      <c r="I24" s="1163"/>
      <c r="J24" s="1164"/>
    </row>
    <row r="25" spans="2:10" s="487" customFormat="1" ht="16.5" customHeight="1">
      <c r="B25" s="487" t="s">
        <v>393</v>
      </c>
      <c r="C25" s="1162"/>
      <c r="D25" s="1163"/>
      <c r="E25" s="1163"/>
      <c r="F25" s="1163"/>
      <c r="G25" s="1163"/>
      <c r="H25" s="1163"/>
      <c r="I25" s="1163"/>
      <c r="J25" s="1164"/>
    </row>
    <row r="26" spans="2:10" s="487" customFormat="1" ht="32.25" customHeight="1">
      <c r="B26" s="487" t="s">
        <v>394</v>
      </c>
      <c r="C26" s="1165"/>
      <c r="D26" s="1166"/>
      <c r="E26" s="1166"/>
      <c r="F26" s="1166"/>
      <c r="G26" s="1166"/>
      <c r="H26" s="1166"/>
      <c r="I26" s="1166"/>
      <c r="J26" s="1167"/>
    </row>
    <row r="27" spans="2:10" s="487" customFormat="1" ht="14.4">
      <c r="C27" s="493"/>
      <c r="D27" s="493"/>
      <c r="E27" s="493"/>
      <c r="F27" s="493"/>
      <c r="G27" s="493"/>
      <c r="H27" s="493"/>
      <c r="I27" s="493"/>
      <c r="J27" s="493"/>
    </row>
    <row r="28" spans="2:10" s="487" customFormat="1" ht="15" customHeight="1">
      <c r="B28" s="490">
        <v>3</v>
      </c>
      <c r="C28" s="493"/>
      <c r="D28" s="493"/>
      <c r="E28" s="493"/>
      <c r="F28" s="493"/>
      <c r="G28" s="493"/>
      <c r="H28" s="493"/>
      <c r="I28" s="493"/>
      <c r="J28" s="493"/>
    </row>
    <row r="29" spans="2:10" s="487" customFormat="1" ht="16.5" customHeight="1">
      <c r="B29" s="487" t="s">
        <v>391</v>
      </c>
      <c r="C29" s="1162"/>
      <c r="D29" s="1163"/>
      <c r="E29" s="1163"/>
      <c r="F29" s="1163"/>
      <c r="G29" s="1163"/>
      <c r="H29" s="1163"/>
      <c r="I29" s="1163"/>
      <c r="J29" s="1164"/>
    </row>
    <row r="30" spans="2:10" s="487" customFormat="1" ht="16.5" customHeight="1">
      <c r="B30" s="487" t="s">
        <v>392</v>
      </c>
      <c r="C30" s="1162"/>
      <c r="D30" s="1163"/>
      <c r="E30" s="1163"/>
      <c r="F30" s="1163"/>
      <c r="G30" s="1163"/>
      <c r="H30" s="1163"/>
      <c r="I30" s="1163"/>
      <c r="J30" s="1164"/>
    </row>
    <row r="31" spans="2:10" s="487" customFormat="1" ht="16.5" customHeight="1">
      <c r="B31" s="487" t="s">
        <v>393</v>
      </c>
      <c r="C31" s="1162"/>
      <c r="D31" s="1163"/>
      <c r="E31" s="1163"/>
      <c r="F31" s="1163"/>
      <c r="G31" s="1163"/>
      <c r="H31" s="1163"/>
      <c r="I31" s="1163"/>
      <c r="J31" s="1164"/>
    </row>
    <row r="32" spans="2:10" s="487" customFormat="1" ht="32.25" customHeight="1">
      <c r="B32" s="487" t="s">
        <v>394</v>
      </c>
      <c r="C32" s="1165"/>
      <c r="D32" s="1166"/>
      <c r="E32" s="1166"/>
      <c r="F32" s="1166"/>
      <c r="G32" s="1166"/>
      <c r="H32" s="1166"/>
      <c r="I32" s="1166"/>
      <c r="J32" s="1167"/>
    </row>
    <row r="33" spans="2:10" s="487" customFormat="1" ht="14.4">
      <c r="C33" s="493"/>
      <c r="D33" s="493"/>
      <c r="E33" s="493"/>
      <c r="F33" s="493"/>
      <c r="G33" s="493"/>
      <c r="H33" s="493"/>
      <c r="I33" s="493"/>
      <c r="J33" s="493"/>
    </row>
    <row r="34" spans="2:10" s="487" customFormat="1" ht="15" customHeight="1">
      <c r="B34" s="490">
        <v>4</v>
      </c>
      <c r="C34" s="493"/>
      <c r="D34" s="493"/>
      <c r="E34" s="493"/>
      <c r="F34" s="493"/>
      <c r="G34" s="493"/>
      <c r="H34" s="493"/>
      <c r="I34" s="493"/>
      <c r="J34" s="493"/>
    </row>
    <row r="35" spans="2:10" s="487" customFormat="1" ht="16.5" customHeight="1">
      <c r="B35" s="487" t="s">
        <v>391</v>
      </c>
      <c r="C35" s="1162"/>
      <c r="D35" s="1163"/>
      <c r="E35" s="1163"/>
      <c r="F35" s="1163"/>
      <c r="G35" s="1163"/>
      <c r="H35" s="1163"/>
      <c r="I35" s="1163"/>
      <c r="J35" s="1164"/>
    </row>
    <row r="36" spans="2:10" s="487" customFormat="1" ht="16.5" customHeight="1">
      <c r="B36" s="487" t="s">
        <v>392</v>
      </c>
      <c r="C36" s="1162"/>
      <c r="D36" s="1163"/>
      <c r="E36" s="1163"/>
      <c r="F36" s="1163"/>
      <c r="G36" s="1163"/>
      <c r="H36" s="1163"/>
      <c r="I36" s="1163"/>
      <c r="J36" s="1164"/>
    </row>
    <row r="37" spans="2:10" s="487" customFormat="1" ht="16.5" customHeight="1">
      <c r="B37" s="487" t="s">
        <v>393</v>
      </c>
      <c r="C37" s="1162"/>
      <c r="D37" s="1163"/>
      <c r="E37" s="1163"/>
      <c r="F37" s="1163"/>
      <c r="G37" s="1163"/>
      <c r="H37" s="1163"/>
      <c r="I37" s="1163"/>
      <c r="J37" s="1164"/>
    </row>
    <row r="38" spans="2:10" s="487" customFormat="1" ht="32.25" customHeight="1">
      <c r="B38" s="487" t="s">
        <v>394</v>
      </c>
      <c r="C38" s="1165"/>
      <c r="D38" s="1166"/>
      <c r="E38" s="1166"/>
      <c r="F38" s="1166"/>
      <c r="G38" s="1166"/>
      <c r="H38" s="1166"/>
      <c r="I38" s="1166"/>
      <c r="J38" s="1167"/>
    </row>
    <row r="39" spans="2:10" s="487" customFormat="1" ht="14.4">
      <c r="C39" s="493"/>
      <c r="D39" s="493"/>
      <c r="E39" s="493"/>
      <c r="F39" s="493"/>
      <c r="G39" s="493"/>
      <c r="H39" s="493"/>
      <c r="I39" s="493"/>
      <c r="J39" s="493"/>
    </row>
    <row r="40" spans="2:10" s="487" customFormat="1" ht="15" customHeight="1">
      <c r="B40" s="490">
        <v>5</v>
      </c>
      <c r="C40" s="493"/>
      <c r="D40" s="493"/>
      <c r="E40" s="493"/>
      <c r="F40" s="493"/>
      <c r="G40" s="493"/>
      <c r="H40" s="493"/>
      <c r="I40" s="493"/>
      <c r="J40" s="493"/>
    </row>
    <row r="41" spans="2:10" s="487" customFormat="1" ht="16.5" customHeight="1">
      <c r="B41" s="487" t="s">
        <v>391</v>
      </c>
      <c r="C41" s="1162"/>
      <c r="D41" s="1163"/>
      <c r="E41" s="1163"/>
      <c r="F41" s="1163"/>
      <c r="G41" s="1163"/>
      <c r="H41" s="1163"/>
      <c r="I41" s="1163"/>
      <c r="J41" s="1164"/>
    </row>
    <row r="42" spans="2:10" s="487" customFormat="1" ht="16.5" customHeight="1">
      <c r="B42" s="487" t="s">
        <v>392</v>
      </c>
      <c r="C42" s="1162"/>
      <c r="D42" s="1163"/>
      <c r="E42" s="1163"/>
      <c r="F42" s="1163"/>
      <c r="G42" s="1163"/>
      <c r="H42" s="1163"/>
      <c r="I42" s="1163"/>
      <c r="J42" s="1164"/>
    </row>
    <row r="43" spans="2:10" s="487" customFormat="1" ht="16.5" customHeight="1">
      <c r="B43" s="487" t="s">
        <v>393</v>
      </c>
      <c r="C43" s="1162"/>
      <c r="D43" s="1163"/>
      <c r="E43" s="1163"/>
      <c r="F43" s="1163"/>
      <c r="G43" s="1163"/>
      <c r="H43" s="1163"/>
      <c r="I43" s="1163"/>
      <c r="J43" s="1164"/>
    </row>
    <row r="44" spans="2:10" s="487" customFormat="1" ht="32.25" customHeight="1">
      <c r="B44" s="487" t="s">
        <v>394</v>
      </c>
      <c r="C44" s="1165"/>
      <c r="D44" s="1166"/>
      <c r="E44" s="1166"/>
      <c r="F44" s="1166"/>
      <c r="G44" s="1166"/>
      <c r="H44" s="1166"/>
      <c r="I44" s="1166"/>
      <c r="J44" s="1167"/>
    </row>
    <row r="45" spans="2:10" s="487" customFormat="1" ht="14.4">
      <c r="C45" s="493"/>
      <c r="D45" s="493"/>
      <c r="E45" s="493"/>
      <c r="F45" s="493"/>
      <c r="G45" s="493"/>
      <c r="H45" s="493"/>
      <c r="I45" s="493"/>
      <c r="J45" s="493"/>
    </row>
    <row r="46" spans="2:10" s="487" customFormat="1" ht="15" customHeight="1">
      <c r="B46" s="490">
        <v>6</v>
      </c>
      <c r="C46" s="493"/>
      <c r="D46" s="493"/>
      <c r="E46" s="493"/>
      <c r="F46" s="493"/>
      <c r="G46" s="493"/>
      <c r="H46" s="493"/>
      <c r="I46" s="493"/>
      <c r="J46" s="493"/>
    </row>
    <row r="47" spans="2:10" s="487" customFormat="1" ht="16.5" customHeight="1">
      <c r="B47" s="487" t="s">
        <v>391</v>
      </c>
      <c r="C47" s="1162"/>
      <c r="D47" s="1163"/>
      <c r="E47" s="1163"/>
      <c r="F47" s="1163"/>
      <c r="G47" s="1163"/>
      <c r="H47" s="1163"/>
      <c r="I47" s="1163"/>
      <c r="J47" s="1164"/>
    </row>
    <row r="48" spans="2:10" s="487" customFormat="1" ht="16.5" customHeight="1">
      <c r="B48" s="487" t="s">
        <v>392</v>
      </c>
      <c r="C48" s="1162"/>
      <c r="D48" s="1163"/>
      <c r="E48" s="1163"/>
      <c r="F48" s="1163"/>
      <c r="G48" s="1163"/>
      <c r="H48" s="1163"/>
      <c r="I48" s="1163"/>
      <c r="J48" s="1164"/>
    </row>
    <row r="49" spans="2:10" s="487" customFormat="1" ht="16.5" customHeight="1">
      <c r="B49" s="487" t="s">
        <v>393</v>
      </c>
      <c r="C49" s="1162"/>
      <c r="D49" s="1163"/>
      <c r="E49" s="1163"/>
      <c r="F49" s="1163"/>
      <c r="G49" s="1163"/>
      <c r="H49" s="1163"/>
      <c r="I49" s="1163"/>
      <c r="J49" s="1164"/>
    </row>
    <row r="50" spans="2:10" s="487" customFormat="1" ht="32.25" customHeight="1">
      <c r="B50" s="487" t="s">
        <v>394</v>
      </c>
      <c r="C50" s="1165"/>
      <c r="D50" s="1166"/>
      <c r="E50" s="1166"/>
      <c r="F50" s="1166"/>
      <c r="G50" s="1166"/>
      <c r="H50" s="1166"/>
      <c r="I50" s="1166"/>
      <c r="J50" s="1167"/>
    </row>
    <row r="51" spans="2:10" s="487" customFormat="1" ht="14.4">
      <c r="C51" s="493"/>
      <c r="D51" s="493"/>
      <c r="E51" s="493"/>
      <c r="F51" s="493"/>
      <c r="G51" s="493"/>
      <c r="H51" s="493"/>
      <c r="I51" s="493"/>
      <c r="J51" s="493"/>
    </row>
    <row r="52" spans="2:10" s="487" customFormat="1" ht="15" customHeight="1">
      <c r="B52" s="490">
        <v>7</v>
      </c>
      <c r="C52" s="493"/>
      <c r="D52" s="493"/>
      <c r="E52" s="493"/>
      <c r="F52" s="493"/>
      <c r="G52" s="493"/>
      <c r="H52" s="493"/>
      <c r="I52" s="493"/>
      <c r="J52" s="493"/>
    </row>
    <row r="53" spans="2:10" s="487" customFormat="1" ht="16.5" customHeight="1">
      <c r="B53" s="487" t="s">
        <v>391</v>
      </c>
      <c r="C53" s="1162"/>
      <c r="D53" s="1163"/>
      <c r="E53" s="1163"/>
      <c r="F53" s="1163"/>
      <c r="G53" s="1163"/>
      <c r="H53" s="1163"/>
      <c r="I53" s="1163"/>
      <c r="J53" s="1164"/>
    </row>
    <row r="54" spans="2:10" s="487" customFormat="1" ht="16.5" customHeight="1">
      <c r="B54" s="487" t="s">
        <v>392</v>
      </c>
      <c r="C54" s="1162"/>
      <c r="D54" s="1163"/>
      <c r="E54" s="1163"/>
      <c r="F54" s="1163"/>
      <c r="G54" s="1163"/>
      <c r="H54" s="1163"/>
      <c r="I54" s="1163"/>
      <c r="J54" s="1164"/>
    </row>
    <row r="55" spans="2:10" s="487" customFormat="1" ht="16.5" customHeight="1">
      <c r="B55" s="487" t="s">
        <v>393</v>
      </c>
      <c r="C55" s="1162"/>
      <c r="D55" s="1163"/>
      <c r="E55" s="1163"/>
      <c r="F55" s="1163"/>
      <c r="G55" s="1163"/>
      <c r="H55" s="1163"/>
      <c r="I55" s="1163"/>
      <c r="J55" s="1164"/>
    </row>
    <row r="56" spans="2:10" s="487" customFormat="1" ht="32.25" customHeight="1">
      <c r="B56" s="487" t="s">
        <v>394</v>
      </c>
      <c r="C56" s="1165"/>
      <c r="D56" s="1166"/>
      <c r="E56" s="1166"/>
      <c r="F56" s="1166"/>
      <c r="G56" s="1166"/>
      <c r="H56" s="1166"/>
      <c r="I56" s="1166"/>
      <c r="J56" s="1167"/>
    </row>
    <row r="57" spans="2:10" s="487" customFormat="1" ht="14.4">
      <c r="C57" s="493"/>
      <c r="D57" s="493"/>
      <c r="E57" s="493"/>
      <c r="F57" s="493"/>
      <c r="G57" s="493"/>
      <c r="H57" s="493"/>
      <c r="I57" s="493"/>
      <c r="J57" s="493"/>
    </row>
    <row r="58" spans="2:10" s="487" customFormat="1" ht="15" customHeight="1">
      <c r="B58" s="490">
        <v>8</v>
      </c>
      <c r="C58" s="493"/>
      <c r="D58" s="493"/>
      <c r="E58" s="493"/>
      <c r="F58" s="493"/>
      <c r="G58" s="493"/>
      <c r="H58" s="493"/>
      <c r="I58" s="493"/>
      <c r="J58" s="493"/>
    </row>
    <row r="59" spans="2:10" s="487" customFormat="1" ht="16.5" customHeight="1">
      <c r="B59" s="487" t="s">
        <v>391</v>
      </c>
      <c r="C59" s="1162"/>
      <c r="D59" s="1163"/>
      <c r="E59" s="1163"/>
      <c r="F59" s="1163"/>
      <c r="G59" s="1163"/>
      <c r="H59" s="1163"/>
      <c r="I59" s="1163"/>
      <c r="J59" s="1164"/>
    </row>
    <row r="60" spans="2:10" s="487" customFormat="1" ht="16.5" customHeight="1">
      <c r="B60" s="487" t="s">
        <v>392</v>
      </c>
      <c r="C60" s="1162"/>
      <c r="D60" s="1163"/>
      <c r="E60" s="1163"/>
      <c r="F60" s="1163"/>
      <c r="G60" s="1163"/>
      <c r="H60" s="1163"/>
      <c r="I60" s="1163"/>
      <c r="J60" s="1164"/>
    </row>
    <row r="61" spans="2:10" s="487" customFormat="1" ht="16.5" customHeight="1">
      <c r="B61" s="487" t="s">
        <v>393</v>
      </c>
      <c r="C61" s="1162"/>
      <c r="D61" s="1163"/>
      <c r="E61" s="1163"/>
      <c r="F61" s="1163"/>
      <c r="G61" s="1163"/>
      <c r="H61" s="1163"/>
      <c r="I61" s="1163"/>
      <c r="J61" s="1164"/>
    </row>
    <row r="62" spans="2:10" s="487" customFormat="1" ht="32.25" customHeight="1">
      <c r="B62" s="487" t="s">
        <v>394</v>
      </c>
      <c r="C62" s="1165"/>
      <c r="D62" s="1166"/>
      <c r="E62" s="1166"/>
      <c r="F62" s="1166"/>
      <c r="G62" s="1166"/>
      <c r="H62" s="1166"/>
      <c r="I62" s="1166"/>
      <c r="J62" s="1167"/>
    </row>
    <row r="63" spans="2:10" s="487" customFormat="1" ht="14.4">
      <c r="C63" s="493"/>
      <c r="D63" s="493"/>
      <c r="E63" s="493"/>
      <c r="F63" s="493"/>
      <c r="G63" s="493"/>
      <c r="H63" s="493"/>
      <c r="I63" s="493"/>
      <c r="J63" s="493"/>
    </row>
    <row r="64" spans="2:10" s="487" customFormat="1" ht="15" customHeight="1">
      <c r="B64" s="490">
        <v>9</v>
      </c>
      <c r="C64" s="493"/>
      <c r="D64" s="493"/>
      <c r="E64" s="493"/>
      <c r="F64" s="493"/>
      <c r="G64" s="493"/>
      <c r="H64" s="493"/>
      <c r="I64" s="493"/>
      <c r="J64" s="493"/>
    </row>
    <row r="65" spans="2:10" s="487" customFormat="1" ht="16.5" customHeight="1">
      <c r="B65" s="487" t="s">
        <v>391</v>
      </c>
      <c r="C65" s="1162"/>
      <c r="D65" s="1163"/>
      <c r="E65" s="1163"/>
      <c r="F65" s="1163"/>
      <c r="G65" s="1163"/>
      <c r="H65" s="1163"/>
      <c r="I65" s="1163"/>
      <c r="J65" s="1164"/>
    </row>
    <row r="66" spans="2:10" s="487" customFormat="1" ht="16.5" customHeight="1">
      <c r="B66" s="487" t="s">
        <v>392</v>
      </c>
      <c r="C66" s="1162"/>
      <c r="D66" s="1163"/>
      <c r="E66" s="1163"/>
      <c r="F66" s="1163"/>
      <c r="G66" s="1163"/>
      <c r="H66" s="1163"/>
      <c r="I66" s="1163"/>
      <c r="J66" s="1164"/>
    </row>
    <row r="67" spans="2:10" s="487" customFormat="1" ht="16.5" customHeight="1">
      <c r="B67" s="487" t="s">
        <v>393</v>
      </c>
      <c r="C67" s="1162"/>
      <c r="D67" s="1163"/>
      <c r="E67" s="1163"/>
      <c r="F67" s="1163"/>
      <c r="G67" s="1163"/>
      <c r="H67" s="1163"/>
      <c r="I67" s="1163"/>
      <c r="J67" s="1164"/>
    </row>
    <row r="68" spans="2:10" s="487" customFormat="1" ht="32.25" customHeight="1">
      <c r="B68" s="487" t="s">
        <v>394</v>
      </c>
      <c r="C68" s="1165"/>
      <c r="D68" s="1166"/>
      <c r="E68" s="1166"/>
      <c r="F68" s="1166"/>
      <c r="G68" s="1166"/>
      <c r="H68" s="1166"/>
      <c r="I68" s="1166"/>
      <c r="J68" s="1167"/>
    </row>
    <row r="69" spans="2:10" s="487" customFormat="1" ht="14.4">
      <c r="C69" s="493"/>
      <c r="D69" s="493"/>
      <c r="E69" s="493"/>
      <c r="F69" s="493"/>
      <c r="G69" s="493"/>
      <c r="H69" s="493"/>
      <c r="I69" s="493"/>
      <c r="J69" s="493"/>
    </row>
    <row r="70" spans="2:10" s="487" customFormat="1" ht="15" customHeight="1">
      <c r="B70" s="490">
        <v>10</v>
      </c>
      <c r="C70" s="493"/>
      <c r="D70" s="493"/>
      <c r="E70" s="493"/>
      <c r="F70" s="493"/>
      <c r="G70" s="493"/>
      <c r="H70" s="493"/>
      <c r="I70" s="493"/>
      <c r="J70" s="493"/>
    </row>
    <row r="71" spans="2:10" s="487" customFormat="1" ht="16.5" customHeight="1">
      <c r="B71" s="487" t="s">
        <v>391</v>
      </c>
      <c r="C71" s="1162"/>
      <c r="D71" s="1163"/>
      <c r="E71" s="1163"/>
      <c r="F71" s="1163"/>
      <c r="G71" s="1163"/>
      <c r="H71" s="1163"/>
      <c r="I71" s="1163"/>
      <c r="J71" s="1164"/>
    </row>
    <row r="72" spans="2:10" s="487" customFormat="1" ht="16.5" customHeight="1">
      <c r="B72" s="487" t="s">
        <v>392</v>
      </c>
      <c r="C72" s="1162"/>
      <c r="D72" s="1163"/>
      <c r="E72" s="1163"/>
      <c r="F72" s="1163"/>
      <c r="G72" s="1163"/>
      <c r="H72" s="1163"/>
      <c r="I72" s="1163"/>
      <c r="J72" s="1164"/>
    </row>
    <row r="73" spans="2:10" s="487" customFormat="1" ht="16.5" customHeight="1">
      <c r="B73" s="487" t="s">
        <v>393</v>
      </c>
      <c r="C73" s="1162"/>
      <c r="D73" s="1163"/>
      <c r="E73" s="1163"/>
      <c r="F73" s="1163"/>
      <c r="G73" s="1163"/>
      <c r="H73" s="1163"/>
      <c r="I73" s="1163"/>
      <c r="J73" s="1164"/>
    </row>
    <row r="74" spans="2:10" s="487" customFormat="1" ht="32.25" customHeight="1">
      <c r="B74" s="487" t="s">
        <v>394</v>
      </c>
      <c r="C74" s="1165"/>
      <c r="D74" s="1166"/>
      <c r="E74" s="1166"/>
      <c r="F74" s="1166"/>
      <c r="G74" s="1166"/>
      <c r="H74" s="1166"/>
      <c r="I74" s="1166"/>
      <c r="J74" s="1167"/>
    </row>
    <row r="75" spans="2:10" s="487" customFormat="1" ht="14.4"/>
    <row r="76" spans="2:10" s="487" customFormat="1" ht="14.4">
      <c r="B76" s="487" t="s">
        <v>395</v>
      </c>
    </row>
    <row r="77" spans="2:10" s="487" customFormat="1" ht="14.4"/>
    <row r="78" spans="2:10" s="487" customFormat="1" ht="14.4"/>
    <row r="79" spans="2:10" s="487" customFormat="1" ht="14.4"/>
    <row r="80" spans="2:10" s="487" customFormat="1" ht="14.4"/>
    <row r="81" s="487" customFormat="1" ht="14.4"/>
    <row r="82" s="487" customFormat="1" ht="14.4"/>
    <row r="83" s="487" customFormat="1" ht="14.4"/>
    <row r="84" s="487" customFormat="1" ht="14.4"/>
    <row r="85" s="487" customFormat="1" ht="14.4"/>
    <row r="86" s="487" customFormat="1" ht="14.4"/>
    <row r="87" s="487" customFormat="1" ht="14.4"/>
    <row r="88" s="487" customFormat="1" ht="14.4"/>
    <row r="89" s="487" customFormat="1" ht="14.4"/>
    <row r="90" s="487" customFormat="1" ht="14.4"/>
    <row r="91" s="487" customFormat="1" ht="14.4"/>
    <row r="92" s="487" customFormat="1" ht="14.4"/>
    <row r="93" s="487" customFormat="1" ht="14.4"/>
    <row r="94" s="487" customFormat="1" ht="14.4"/>
    <row r="95" s="487" customFormat="1" ht="14.4"/>
    <row r="96" s="487" customFormat="1" ht="14.4"/>
    <row r="97" s="487" customFormat="1" ht="14.4"/>
    <row r="98" s="487" customFormat="1" ht="14.4"/>
    <row r="99" s="487" customFormat="1" ht="14.4"/>
    <row r="100" s="487" customFormat="1" ht="14.4"/>
    <row r="101" s="487" customFormat="1" ht="14.4"/>
    <row r="102" s="487" customFormat="1" ht="14.4"/>
    <row r="103" s="487" customFormat="1" ht="14.4"/>
    <row r="104" s="487" customFormat="1" ht="14.4"/>
    <row r="105" s="487" customFormat="1" ht="14.4"/>
    <row r="106" s="487" customFormat="1" ht="14.4"/>
    <row r="107" s="487" customFormat="1" ht="14.4"/>
    <row r="108" s="487" customFormat="1" ht="14.4"/>
    <row r="109" s="487" customFormat="1" ht="14.4"/>
    <row r="110" s="487" customFormat="1" ht="14.4"/>
    <row r="111" s="487" customFormat="1" ht="14.4"/>
    <row r="112" s="487" customFormat="1" ht="14.4"/>
    <row r="113" s="487" customFormat="1" ht="14.4"/>
    <row r="114" s="487" customFormat="1" ht="14.4"/>
    <row r="115" s="487" customFormat="1" ht="14.4"/>
    <row r="116" s="487" customFormat="1" ht="14.4"/>
    <row r="117" s="487" customFormat="1" ht="14.4"/>
    <row r="118" s="487" customFormat="1" ht="14.4"/>
    <row r="119" s="487" customFormat="1" ht="14.4"/>
    <row r="120" s="487" customFormat="1" ht="14.4"/>
    <row r="121" s="487" customFormat="1" ht="14.4"/>
    <row r="122" s="487" customFormat="1" ht="14.4"/>
    <row r="123" s="487" customFormat="1" ht="14.4"/>
    <row r="124" s="487" customFormat="1" ht="14.4"/>
    <row r="125" s="487" customFormat="1" ht="14.4"/>
    <row r="126" s="487" customFormat="1" ht="14.4"/>
    <row r="127" s="487" customFormat="1" ht="14.4"/>
    <row r="128" s="487" customFormat="1" ht="14.4"/>
    <row r="129" s="487" customFormat="1" ht="14.4"/>
    <row r="130" s="487" customFormat="1" ht="14.4"/>
    <row r="131" s="487" customFormat="1" ht="14.4"/>
    <row r="132" s="487" customFormat="1" ht="14.4"/>
    <row r="133" s="487" customFormat="1" ht="14.4"/>
    <row r="134" s="487" customFormat="1" ht="14.4"/>
    <row r="135" s="487" customFormat="1" ht="14.4"/>
    <row r="136" s="487" customFormat="1" ht="14.4"/>
    <row r="137" s="487" customFormat="1" ht="14.4"/>
    <row r="138" s="487" customFormat="1" ht="14.4"/>
    <row r="139" s="487" customFormat="1" ht="14.4"/>
    <row r="140" s="487" customFormat="1" ht="14.4"/>
    <row r="141" s="487" customFormat="1" ht="14.4"/>
    <row r="142" s="487" customFormat="1" ht="14.4"/>
    <row r="143" s="487" customFormat="1" ht="14.4"/>
    <row r="144" s="487" customFormat="1" ht="14.4"/>
    <row r="145" s="487" customFormat="1" ht="14.4"/>
    <row r="146" s="487" customFormat="1" ht="14.4"/>
    <row r="147" s="487" customFormat="1" ht="14.4"/>
    <row r="148" s="487" customFormat="1" ht="14.4"/>
    <row r="149" s="487" customFormat="1" ht="14.4"/>
    <row r="150" s="487" customFormat="1" ht="14.4"/>
    <row r="151" s="487" customFormat="1" ht="14.4"/>
    <row r="152" s="487" customFormat="1" ht="14.4"/>
    <row r="153" s="487" customFormat="1" ht="14.4"/>
    <row r="154" s="487" customFormat="1" ht="14.4"/>
    <row r="155" s="487" customFormat="1" ht="14.4"/>
    <row r="156" s="487" customFormat="1" ht="14.4"/>
    <row r="157" s="487" customFormat="1" ht="14.4"/>
    <row r="158" s="487" customFormat="1" ht="14.4"/>
    <row r="159" s="487" customFormat="1" ht="14.4"/>
    <row r="160" s="487" customFormat="1" ht="14.4"/>
    <row r="161" s="487" customFormat="1" ht="14.4"/>
    <row r="162" s="487" customFormat="1" ht="14.4"/>
    <row r="163" s="487" customFormat="1" ht="14.4"/>
    <row r="164" s="487" customFormat="1" ht="14.4"/>
    <row r="165" s="487" customFormat="1" ht="14.4"/>
    <row r="166" s="487" customFormat="1" ht="14.4"/>
    <row r="167" s="487" customFormat="1" ht="14.4"/>
    <row r="168" s="487" customFormat="1" ht="14.4"/>
    <row r="169" s="487" customFormat="1" ht="14.4"/>
    <row r="170" s="487" customFormat="1" ht="14.4"/>
    <row r="171" s="487" customFormat="1" ht="14.4"/>
    <row r="172" s="487" customFormat="1" ht="14.4"/>
    <row r="173" s="487" customFormat="1" ht="14.4"/>
    <row r="174" s="487" customFormat="1" ht="14.4"/>
    <row r="175" s="487" customFormat="1" ht="14.4"/>
    <row r="176" s="487" customFormat="1" ht="14.4"/>
    <row r="177" s="487" customFormat="1" ht="14.4"/>
    <row r="178" s="487" customFormat="1" ht="14.4"/>
    <row r="179" s="487" customFormat="1" ht="14.4"/>
    <row r="180" s="487" customFormat="1" ht="14.4"/>
    <row r="181" s="487" customFormat="1" ht="14.4"/>
    <row r="182" s="487" customFormat="1" ht="14.4"/>
    <row r="183" s="487" customFormat="1" ht="14.4"/>
    <row r="184" s="487" customFormat="1" ht="14.4"/>
    <row r="185" s="487" customFormat="1" ht="14.4"/>
    <row r="186" s="487" customFormat="1" ht="14.4"/>
    <row r="187" s="487" customFormat="1" ht="14.4"/>
    <row r="188" s="487" customFormat="1" ht="14.4"/>
    <row r="189" s="487" customFormat="1" ht="14.4"/>
    <row r="190" s="487" customFormat="1" ht="14.4"/>
    <row r="191" s="487" customFormat="1" ht="14.4"/>
    <row r="192" s="487" customFormat="1" ht="14.4"/>
    <row r="193" s="487" customFormat="1" ht="14.4"/>
    <row r="194" s="487" customFormat="1" ht="14.4"/>
    <row r="195" s="487" customFormat="1" ht="14.4"/>
    <row r="196" s="487" customFormat="1" ht="14.4"/>
    <row r="197" s="487" customFormat="1" ht="14.4"/>
    <row r="198" s="487" customFormat="1" ht="14.4"/>
    <row r="199" s="487" customFormat="1" ht="14.4"/>
    <row r="200" s="487" customFormat="1" ht="14.4"/>
    <row r="201" s="487" customFormat="1" ht="14.4"/>
    <row r="202" s="487" customFormat="1" ht="14.4"/>
    <row r="203" s="487" customFormat="1" ht="14.4"/>
    <row r="204" s="487" customFormat="1" ht="14.4"/>
    <row r="205" s="487" customFormat="1" ht="14.4"/>
    <row r="206" s="487" customFormat="1" ht="14.4"/>
    <row r="207" s="487" customFormat="1" ht="14.4"/>
    <row r="208" s="487" customFormat="1" ht="14.4"/>
    <row r="209" s="487" customFormat="1" ht="14.4"/>
    <row r="210" s="487" customFormat="1" ht="14.4"/>
    <row r="211" s="487" customFormat="1" ht="14.4"/>
    <row r="212" s="487" customFormat="1" ht="14.4"/>
    <row r="213" s="487" customFormat="1" ht="14.4"/>
    <row r="214" s="487" customFormat="1" ht="14.4"/>
    <row r="215" s="487" customFormat="1" ht="14.4"/>
    <row r="216" s="487" customFormat="1" ht="14.4"/>
    <row r="217" s="487" customFormat="1" ht="14.4"/>
    <row r="218" s="487" customFormat="1" ht="14.4"/>
    <row r="219" s="487" customFormat="1" ht="14.4"/>
    <row r="220" s="487" customFormat="1" ht="14.4"/>
    <row r="221" s="487" customFormat="1" ht="14.4"/>
    <row r="222" s="487" customFormat="1" ht="14.4"/>
    <row r="223" s="487" customFormat="1" ht="14.4"/>
    <row r="224" s="487" customFormat="1" ht="14.4"/>
    <row r="225" s="487" customFormat="1" ht="14.4"/>
    <row r="226" s="487" customFormat="1" ht="14.4"/>
    <row r="227" s="487" customFormat="1" ht="14.4"/>
    <row r="228" s="487" customFormat="1" ht="14.4"/>
    <row r="229" s="487" customFormat="1" ht="14.4"/>
    <row r="230" s="487" customFormat="1" ht="14.4"/>
    <row r="231" s="487" customFormat="1" ht="14.4"/>
    <row r="232" s="487" customFormat="1" ht="14.4"/>
    <row r="233" s="487" customFormat="1" ht="14.4"/>
    <row r="234" s="487" customFormat="1" ht="14.4"/>
    <row r="235" s="487" customFormat="1" ht="14.4"/>
    <row r="236" s="487" customFormat="1" ht="14.4"/>
    <row r="237" s="487" customFormat="1" ht="14.4"/>
    <row r="238" s="487" customFormat="1" ht="14.4"/>
    <row r="239" s="487" customFormat="1" ht="14.4"/>
    <row r="240" s="487" customFormat="1" ht="14.4"/>
    <row r="241" s="487" customFormat="1" ht="14.4"/>
    <row r="242" s="487" customFormat="1" ht="14.4"/>
    <row r="243" s="487" customFormat="1" ht="14.4"/>
    <row r="244" s="487" customFormat="1" ht="14.4"/>
    <row r="245" s="487" customFormat="1" ht="14.4"/>
    <row r="246" s="487" customFormat="1" ht="14.4"/>
    <row r="247" s="487" customFormat="1" ht="14.4"/>
    <row r="248" s="487" customFormat="1" ht="14.4"/>
    <row r="249" s="487" customFormat="1" ht="14.4"/>
    <row r="250" s="487" customFormat="1" ht="14.4"/>
    <row r="251" s="487" customFormat="1" ht="14.4"/>
    <row r="252" s="487" customFormat="1" ht="14.4"/>
    <row r="253" s="487" customFormat="1" ht="14.4"/>
    <row r="254" s="487" customFormat="1" ht="14.4"/>
    <row r="255" s="487" customFormat="1" ht="14.4"/>
    <row r="256" s="487" customFormat="1" ht="14.4"/>
    <row r="257" s="487" customFormat="1" ht="14.4"/>
    <row r="258" s="487" customFormat="1" ht="14.4"/>
    <row r="259" s="487" customFormat="1" ht="14.4"/>
    <row r="260" s="487" customFormat="1" ht="14.4"/>
    <row r="261" s="487" customFormat="1" ht="14.4"/>
    <row r="262" s="487" customFormat="1" ht="14.4"/>
    <row r="263" s="487" customFormat="1" ht="14.4"/>
    <row r="264" s="487" customFormat="1" ht="14.4"/>
    <row r="265" s="487" customFormat="1" ht="14.4"/>
    <row r="266" s="487" customFormat="1" ht="14.4"/>
    <row r="267" s="487" customFormat="1" ht="14.4"/>
    <row r="268" s="487" customFormat="1" ht="14.4"/>
    <row r="269" s="487" customFormat="1" ht="14.4"/>
    <row r="270" s="487" customFormat="1" ht="14.4"/>
    <row r="271" s="487" customFormat="1" ht="14.4"/>
    <row r="272" s="487" customFormat="1" ht="14.4"/>
    <row r="273" s="487" customFormat="1" ht="14.4"/>
    <row r="274" s="487" customFormat="1" ht="14.4"/>
    <row r="275" s="487" customFormat="1" ht="14.4"/>
    <row r="276" s="487" customFormat="1" ht="14.4"/>
    <row r="277" s="487" customFormat="1" ht="14.4"/>
    <row r="278" s="487" customFormat="1" ht="14.4"/>
    <row r="279" s="487" customFormat="1" ht="14.4"/>
    <row r="280" s="487" customFormat="1" ht="14.4"/>
    <row r="281" s="487" customFormat="1" ht="14.4"/>
    <row r="282" s="487" customFormat="1" ht="14.4"/>
    <row r="283" s="487" customFormat="1" ht="14.4"/>
    <row r="284" s="487" customFormat="1" ht="14.4"/>
    <row r="285" s="487" customFormat="1" ht="14.4"/>
    <row r="286" s="487" customFormat="1" ht="14.4"/>
    <row r="287" s="487" customFormat="1" ht="14.4"/>
    <row r="288" s="487" customFormat="1" ht="14.4"/>
    <row r="289" s="487" customFormat="1" ht="14.4"/>
    <row r="290" s="487" customFormat="1" ht="14.4"/>
    <row r="291" s="487" customFormat="1" ht="14.4"/>
    <row r="292" s="487" customFormat="1" ht="14.4"/>
    <row r="293" s="487" customFormat="1" ht="14.4"/>
    <row r="294" s="487" customFormat="1" ht="14.4"/>
    <row r="295" s="487" customFormat="1" ht="14.4"/>
    <row r="296" s="487" customFormat="1" ht="14.4"/>
    <row r="297" s="487" customFormat="1" ht="14.4"/>
    <row r="298" s="487" customFormat="1" ht="14.4"/>
    <row r="299" s="487" customFormat="1" ht="14.4"/>
    <row r="300" s="487" customFormat="1" ht="14.4"/>
    <row r="301" s="487" customFormat="1" ht="14.4"/>
    <row r="302" s="487" customFormat="1" ht="14.4"/>
    <row r="303" s="487" customFormat="1" ht="14.4"/>
    <row r="304" s="487" customFormat="1" ht="14.4"/>
    <row r="305" s="487" customFormat="1" ht="14.4"/>
    <row r="306" s="487" customFormat="1" ht="14.4"/>
    <row r="307" s="487" customFormat="1" ht="14.4"/>
    <row r="308" s="487" customFormat="1" ht="14.4"/>
    <row r="309" s="487" customFormat="1" ht="14.4"/>
    <row r="310" s="487" customFormat="1" ht="14.4"/>
    <row r="311" s="487" customFormat="1" ht="14.4"/>
    <row r="312" s="487" customFormat="1" ht="14.4"/>
    <row r="313" s="487" customFormat="1" ht="14.4"/>
    <row r="314" s="487" customFormat="1" ht="14.4"/>
    <row r="315" s="487" customFormat="1" ht="14.4"/>
    <row r="316" s="487" customFormat="1" ht="14.4"/>
    <row r="317" s="487" customFormat="1" ht="14.4"/>
  </sheetData>
  <mergeCells count="50">
    <mergeCell ref="L14:Q14"/>
    <mergeCell ref="C18:J18"/>
    <mergeCell ref="G7:J7"/>
    <mergeCell ref="G8:J8"/>
    <mergeCell ref="G9:J9"/>
    <mergeCell ref="B11:C11"/>
    <mergeCell ref="D11:J11"/>
    <mergeCell ref="B12:C12"/>
    <mergeCell ref="D12:J12"/>
    <mergeCell ref="B14:C14"/>
    <mergeCell ref="D14:J14"/>
    <mergeCell ref="C17:J17"/>
    <mergeCell ref="C30:J30"/>
    <mergeCell ref="C19:J19"/>
    <mergeCell ref="C20:J20"/>
    <mergeCell ref="C23:J23"/>
    <mergeCell ref="C24:J24"/>
    <mergeCell ref="C25:J25"/>
    <mergeCell ref="C26:J26"/>
    <mergeCell ref="C29:J29"/>
    <mergeCell ref="C42:J42"/>
    <mergeCell ref="C31:J31"/>
    <mergeCell ref="C32:J32"/>
    <mergeCell ref="C35:J35"/>
    <mergeCell ref="C36:J36"/>
    <mergeCell ref="C37:J37"/>
    <mergeCell ref="C38:J38"/>
    <mergeCell ref="C41:J41"/>
    <mergeCell ref="C54:J54"/>
    <mergeCell ref="C43:J43"/>
    <mergeCell ref="C44:J44"/>
    <mergeCell ref="C47:J47"/>
    <mergeCell ref="C48:J48"/>
    <mergeCell ref="C49:J49"/>
    <mergeCell ref="C50:J50"/>
    <mergeCell ref="C53:J53"/>
    <mergeCell ref="C66:J66"/>
    <mergeCell ref="C55:J55"/>
    <mergeCell ref="C56:J56"/>
    <mergeCell ref="C59:J59"/>
    <mergeCell ref="C60:J60"/>
    <mergeCell ref="C61:J61"/>
    <mergeCell ref="C62:J62"/>
    <mergeCell ref="C65:J65"/>
    <mergeCell ref="C73:J73"/>
    <mergeCell ref="C74:J74"/>
    <mergeCell ref="C67:J67"/>
    <mergeCell ref="C68:J68"/>
    <mergeCell ref="C71:J71"/>
    <mergeCell ref="C72:J72"/>
  </mergeCells>
  <phoneticPr fontId="8"/>
  <pageMargins left="0.70866141732283472" right="0.70866141732283472" top="0.74803149606299213" bottom="0.74803149606299213" header="0.31496062992125984" footer="0.70866141732283472"/>
  <pageSetup paperSize="9" scale="82" fitToHeight="0" orientation="portrait" r:id="rId1"/>
  <headerFooter>
    <oddFooter>&amp;C&amp;P / &amp;N ページ&amp;R&amp;"ＭＳ ゴシック,標準"整理番号：（事務局記入欄）</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42B1E-2025-4F0B-9881-B2F8B7076D0A}">
  <sheetPr>
    <tabColor theme="4" tint="0.79998168889431442"/>
  </sheetPr>
  <dimension ref="B2:L162"/>
  <sheetViews>
    <sheetView view="pageBreakPreview" zoomScaleNormal="100" zoomScaleSheetLayoutView="100" workbookViewId="0">
      <selection activeCell="G7" sqref="G7:J7"/>
    </sheetView>
  </sheetViews>
  <sheetFormatPr defaultColWidth="9" defaultRowHeight="13.2"/>
  <cols>
    <col min="1" max="1" width="3.3984375" style="494" customWidth="1"/>
    <col min="2" max="2" width="10.69921875" style="494" customWidth="1"/>
    <col min="3" max="10" width="10" style="494" customWidth="1"/>
    <col min="11" max="11" width="3.5" style="494" customWidth="1"/>
    <col min="12" max="16384" width="9" style="494"/>
  </cols>
  <sheetData>
    <row r="2" spans="2:12" ht="19.2">
      <c r="F2" s="495" t="s">
        <v>396</v>
      </c>
      <c r="J2" s="496"/>
    </row>
    <row r="3" spans="2:12" ht="26.25" customHeight="1">
      <c r="F3" s="497" t="s">
        <v>381</v>
      </c>
      <c r="J3" s="496"/>
    </row>
    <row r="4" spans="2:12" ht="15" customHeight="1">
      <c r="D4" s="1176"/>
      <c r="E4" s="1176"/>
      <c r="F4" s="1176"/>
      <c r="G4" s="1176"/>
      <c r="H4" s="1176"/>
    </row>
    <row r="5" spans="2:12" ht="15" customHeight="1">
      <c r="B5" s="486" t="s">
        <v>383</v>
      </c>
    </row>
    <row r="6" spans="2:12" ht="15" customHeight="1"/>
    <row r="7" spans="2:12" s="486" customFormat="1" ht="31.8" customHeight="1">
      <c r="F7" s="498" t="s">
        <v>384</v>
      </c>
      <c r="G7" s="1181" t="s">
        <v>397</v>
      </c>
      <c r="H7" s="1182"/>
      <c r="I7" s="1182"/>
      <c r="J7" s="1183"/>
    </row>
    <row r="8" spans="2:12" s="486" customFormat="1" ht="15" customHeight="1">
      <c r="F8" s="498" t="s">
        <v>385</v>
      </c>
      <c r="G8" s="1187" t="s">
        <v>398</v>
      </c>
      <c r="H8" s="1188"/>
      <c r="I8" s="1188"/>
      <c r="J8" s="1189"/>
    </row>
    <row r="9" spans="2:12" s="486" customFormat="1" ht="15" customHeight="1">
      <c r="F9" s="498" t="s">
        <v>386</v>
      </c>
      <c r="G9" s="1187" t="s">
        <v>399</v>
      </c>
      <c r="H9" s="1188"/>
      <c r="I9" s="1188"/>
      <c r="J9" s="1189"/>
    </row>
    <row r="10" spans="2:12" s="486" customFormat="1" ht="15" customHeight="1"/>
    <row r="11" spans="2:12" s="486" customFormat="1" ht="15" customHeight="1">
      <c r="B11" s="1176" t="s">
        <v>387</v>
      </c>
      <c r="C11" s="1176"/>
      <c r="D11" s="1187" t="s">
        <v>400</v>
      </c>
      <c r="E11" s="1188"/>
      <c r="F11" s="1188"/>
      <c r="G11" s="1188"/>
      <c r="H11" s="1188"/>
      <c r="I11" s="1188"/>
      <c r="J11" s="1189"/>
    </row>
    <row r="12" spans="2:12" s="486" customFormat="1" ht="15" customHeight="1">
      <c r="B12" s="1176" t="s">
        <v>2</v>
      </c>
      <c r="C12" s="1176"/>
      <c r="D12" s="1187" t="s">
        <v>401</v>
      </c>
      <c r="E12" s="1188"/>
      <c r="F12" s="1188"/>
      <c r="G12" s="1188"/>
      <c r="H12" s="1188"/>
      <c r="I12" s="1188"/>
      <c r="J12" s="1189"/>
      <c r="L12" s="489"/>
    </row>
    <row r="13" spans="2:12" s="486" customFormat="1" ht="15" customHeight="1">
      <c r="B13" s="491"/>
      <c r="C13" s="491"/>
      <c r="D13" s="491"/>
      <c r="E13" s="491"/>
      <c r="F13" s="491"/>
      <c r="G13" s="491"/>
      <c r="H13" s="491"/>
      <c r="I13" s="491"/>
      <c r="J13" s="491"/>
      <c r="L13" s="489"/>
    </row>
    <row r="14" spans="2:12" s="486" customFormat="1" ht="32.1" customHeight="1">
      <c r="B14" s="1190" t="s">
        <v>389</v>
      </c>
      <c r="C14" s="1190"/>
      <c r="D14" s="1181" t="s">
        <v>402</v>
      </c>
      <c r="E14" s="1182"/>
      <c r="F14" s="1182"/>
      <c r="G14" s="1182"/>
      <c r="H14" s="1182"/>
      <c r="I14" s="1182"/>
      <c r="J14" s="1183"/>
      <c r="L14" s="489" t="s">
        <v>390</v>
      </c>
    </row>
    <row r="15" spans="2:12" s="486" customFormat="1" ht="15" customHeight="1"/>
    <row r="16" spans="2:12" s="486" customFormat="1" ht="15" customHeight="1">
      <c r="B16" s="491">
        <v>1</v>
      </c>
    </row>
    <row r="17" spans="2:10" s="486" customFormat="1" ht="16.5" customHeight="1">
      <c r="B17" s="486" t="s">
        <v>391</v>
      </c>
      <c r="C17" s="1181" t="s">
        <v>403</v>
      </c>
      <c r="D17" s="1182"/>
      <c r="E17" s="1182"/>
      <c r="F17" s="1182"/>
      <c r="G17" s="1182"/>
      <c r="H17" s="1182"/>
      <c r="I17" s="1182"/>
      <c r="J17" s="1183"/>
    </row>
    <row r="18" spans="2:10" s="486" customFormat="1" ht="16.5" customHeight="1">
      <c r="B18" s="486" t="s">
        <v>404</v>
      </c>
      <c r="C18" s="1181" t="s">
        <v>405</v>
      </c>
      <c r="D18" s="1182"/>
      <c r="E18" s="1182"/>
      <c r="F18" s="1182"/>
      <c r="G18" s="1182"/>
      <c r="H18" s="1182"/>
      <c r="I18" s="1182"/>
      <c r="J18" s="1183"/>
    </row>
    <row r="19" spans="2:10" s="486" customFormat="1" ht="16.5" customHeight="1">
      <c r="B19" s="486" t="s">
        <v>406</v>
      </c>
      <c r="C19" s="1181" t="s">
        <v>407</v>
      </c>
      <c r="D19" s="1182"/>
      <c r="E19" s="1182"/>
      <c r="F19" s="1182"/>
      <c r="G19" s="1182"/>
      <c r="H19" s="1182"/>
      <c r="I19" s="1182"/>
      <c r="J19" s="1183"/>
    </row>
    <row r="20" spans="2:10" s="486" customFormat="1" ht="32.25" customHeight="1">
      <c r="B20" s="486" t="s">
        <v>408</v>
      </c>
      <c r="C20" s="1184" t="s">
        <v>409</v>
      </c>
      <c r="D20" s="1185"/>
      <c r="E20" s="1185"/>
      <c r="F20" s="1185"/>
      <c r="G20" s="1185"/>
      <c r="H20" s="1185"/>
      <c r="I20" s="1185"/>
      <c r="J20" s="1186"/>
    </row>
    <row r="21" spans="2:10" s="486" customFormat="1" ht="14.4">
      <c r="C21" s="499"/>
      <c r="D21" s="499"/>
      <c r="E21" s="499"/>
      <c r="F21" s="499"/>
      <c r="G21" s="499"/>
      <c r="H21" s="499"/>
      <c r="I21" s="499"/>
      <c r="J21" s="499"/>
    </row>
    <row r="22" spans="2:10" s="486" customFormat="1" ht="15" customHeight="1">
      <c r="B22" s="491">
        <v>2</v>
      </c>
      <c r="C22" s="499"/>
      <c r="D22" s="499"/>
      <c r="E22" s="499"/>
      <c r="F22" s="499"/>
      <c r="G22" s="499"/>
      <c r="H22" s="499"/>
      <c r="I22" s="499"/>
      <c r="J22" s="499"/>
    </row>
    <row r="23" spans="2:10" s="486" customFormat="1" ht="16.5" customHeight="1">
      <c r="B23" s="486" t="s">
        <v>391</v>
      </c>
      <c r="C23" s="1181" t="s">
        <v>410</v>
      </c>
      <c r="D23" s="1182"/>
      <c r="E23" s="1182"/>
      <c r="F23" s="1182"/>
      <c r="G23" s="1182"/>
      <c r="H23" s="1182"/>
      <c r="I23" s="1182"/>
      <c r="J23" s="1183"/>
    </row>
    <row r="24" spans="2:10" s="486" customFormat="1" ht="16.5" customHeight="1">
      <c r="B24" s="486" t="s">
        <v>404</v>
      </c>
      <c r="C24" s="1181" t="s">
        <v>411</v>
      </c>
      <c r="D24" s="1182"/>
      <c r="E24" s="1182"/>
      <c r="F24" s="1182"/>
      <c r="G24" s="1182"/>
      <c r="H24" s="1182"/>
      <c r="I24" s="1182"/>
      <c r="J24" s="1183"/>
    </row>
    <row r="25" spans="2:10" s="486" customFormat="1" ht="16.5" customHeight="1">
      <c r="B25" s="486" t="s">
        <v>406</v>
      </c>
      <c r="C25" s="1181" t="s">
        <v>412</v>
      </c>
      <c r="D25" s="1182"/>
      <c r="E25" s="1182"/>
      <c r="F25" s="1182"/>
      <c r="G25" s="1182"/>
      <c r="H25" s="1182"/>
      <c r="I25" s="1182"/>
      <c r="J25" s="1183"/>
    </row>
    <row r="26" spans="2:10" s="486" customFormat="1" ht="32.25" customHeight="1">
      <c r="B26" s="486" t="s">
        <v>408</v>
      </c>
      <c r="C26" s="1184" t="s">
        <v>413</v>
      </c>
      <c r="D26" s="1185"/>
      <c r="E26" s="1185"/>
      <c r="F26" s="1185"/>
      <c r="G26" s="1185"/>
      <c r="H26" s="1185"/>
      <c r="I26" s="1185"/>
      <c r="J26" s="1186"/>
    </row>
    <row r="27" spans="2:10" s="486" customFormat="1" ht="14.4">
      <c r="C27" s="499"/>
      <c r="D27" s="499"/>
      <c r="E27" s="499"/>
      <c r="F27" s="499"/>
      <c r="G27" s="499"/>
      <c r="H27" s="499"/>
      <c r="I27" s="499"/>
      <c r="J27" s="499"/>
    </row>
    <row r="28" spans="2:10" s="486" customFormat="1" ht="15" customHeight="1">
      <c r="B28" s="491">
        <v>3</v>
      </c>
      <c r="C28" s="499"/>
      <c r="D28" s="499"/>
      <c r="E28" s="499"/>
      <c r="F28" s="499"/>
      <c r="G28" s="499"/>
      <c r="H28" s="499"/>
      <c r="I28" s="499"/>
      <c r="J28" s="499"/>
    </row>
    <row r="29" spans="2:10" s="486" customFormat="1" ht="16.5" customHeight="1">
      <c r="B29" s="486" t="s">
        <v>391</v>
      </c>
      <c r="C29" s="1181" t="s">
        <v>414</v>
      </c>
      <c r="D29" s="1182"/>
      <c r="E29" s="1182"/>
      <c r="F29" s="1182"/>
      <c r="G29" s="1182"/>
      <c r="H29" s="1182"/>
      <c r="I29" s="1182"/>
      <c r="J29" s="1183"/>
    </row>
    <row r="30" spans="2:10" s="486" customFormat="1" ht="16.5" customHeight="1">
      <c r="B30" s="486" t="s">
        <v>404</v>
      </c>
      <c r="C30" s="1181" t="s">
        <v>415</v>
      </c>
      <c r="D30" s="1182"/>
      <c r="E30" s="1182"/>
      <c r="F30" s="1182"/>
      <c r="G30" s="1182"/>
      <c r="H30" s="1182"/>
      <c r="I30" s="1182"/>
      <c r="J30" s="1183"/>
    </row>
    <row r="31" spans="2:10" s="486" customFormat="1" ht="16.5" customHeight="1">
      <c r="B31" s="486" t="s">
        <v>406</v>
      </c>
      <c r="C31" s="1181" t="s">
        <v>416</v>
      </c>
      <c r="D31" s="1182"/>
      <c r="E31" s="1182"/>
      <c r="F31" s="1182"/>
      <c r="G31" s="1182"/>
      <c r="H31" s="1182"/>
      <c r="I31" s="1182"/>
      <c r="J31" s="1183"/>
    </row>
    <row r="32" spans="2:10" s="486" customFormat="1" ht="32.25" customHeight="1">
      <c r="B32" s="486" t="s">
        <v>408</v>
      </c>
      <c r="C32" s="1184" t="s">
        <v>409</v>
      </c>
      <c r="D32" s="1185"/>
      <c r="E32" s="1185"/>
      <c r="F32" s="1185"/>
      <c r="G32" s="1185"/>
      <c r="H32" s="1185"/>
      <c r="I32" s="1185"/>
      <c r="J32" s="1186"/>
    </row>
    <row r="33" spans="3:10" s="486" customFormat="1" ht="14.4">
      <c r="C33" s="499"/>
      <c r="D33" s="499"/>
      <c r="E33" s="499"/>
      <c r="F33" s="499"/>
      <c r="G33" s="499"/>
      <c r="H33" s="499"/>
      <c r="I33" s="499"/>
      <c r="J33" s="499"/>
    </row>
    <row r="34" spans="3:10" s="486" customFormat="1" ht="14.4"/>
    <row r="35" spans="3:10" s="486" customFormat="1" ht="14.4"/>
    <row r="36" spans="3:10" s="486" customFormat="1" ht="14.4"/>
    <row r="37" spans="3:10" s="486" customFormat="1" ht="14.4"/>
    <row r="38" spans="3:10" s="486" customFormat="1" ht="14.4"/>
    <row r="39" spans="3:10" s="486" customFormat="1" ht="14.4"/>
    <row r="40" spans="3:10" s="486" customFormat="1" ht="14.4"/>
    <row r="41" spans="3:10" s="486" customFormat="1" ht="14.4"/>
    <row r="42" spans="3:10" s="486" customFormat="1" ht="14.4"/>
    <row r="43" spans="3:10" s="486" customFormat="1" ht="14.4"/>
    <row r="44" spans="3:10" s="486" customFormat="1" ht="14.4"/>
    <row r="45" spans="3:10" s="486" customFormat="1" ht="14.4"/>
    <row r="46" spans="3:10" s="486" customFormat="1" ht="14.4"/>
    <row r="47" spans="3:10" s="486" customFormat="1" ht="14.4"/>
    <row r="48" spans="3:10" s="486" customFormat="1" ht="14.4"/>
    <row r="49" s="486" customFormat="1" ht="14.4"/>
    <row r="50" s="486" customFormat="1" ht="14.4"/>
    <row r="51" s="486" customFormat="1" ht="14.4"/>
    <row r="52" s="486" customFormat="1" ht="14.4"/>
    <row r="53" s="486" customFormat="1" ht="14.4"/>
    <row r="54" s="486" customFormat="1" ht="14.4"/>
    <row r="55" s="486" customFormat="1" ht="14.4"/>
    <row r="56" s="486" customFormat="1" ht="14.4"/>
    <row r="57" s="486" customFormat="1" ht="14.4"/>
    <row r="58" s="486" customFormat="1" ht="14.4"/>
    <row r="59" s="486" customFormat="1" ht="14.4"/>
    <row r="60" s="486" customFormat="1" ht="14.4"/>
    <row r="61" s="486" customFormat="1" ht="14.4"/>
    <row r="62" s="486" customFormat="1" ht="14.4"/>
    <row r="63" s="486" customFormat="1" ht="14.4"/>
    <row r="64" s="486" customFormat="1" ht="14.4"/>
    <row r="65" s="486" customFormat="1" ht="14.4"/>
    <row r="66" s="486" customFormat="1" ht="14.4"/>
    <row r="67" s="486" customFormat="1" ht="14.4"/>
    <row r="68" s="486" customFormat="1" ht="14.4"/>
    <row r="69" s="486" customFormat="1" ht="14.4"/>
    <row r="70" s="486" customFormat="1" ht="14.4"/>
    <row r="71" s="486" customFormat="1" ht="14.4"/>
    <row r="72" s="486" customFormat="1" ht="14.4"/>
    <row r="73" s="486" customFormat="1" ht="14.4"/>
    <row r="74" s="486" customFormat="1" ht="14.4"/>
    <row r="75" s="486" customFormat="1" ht="14.4"/>
    <row r="76" s="486" customFormat="1" ht="14.4"/>
    <row r="77" s="486" customFormat="1" ht="14.4"/>
    <row r="78" s="486" customFormat="1" ht="14.4"/>
    <row r="79" s="486" customFormat="1" ht="14.4"/>
    <row r="80" s="486" customFormat="1" ht="14.4"/>
    <row r="81" s="486" customFormat="1" ht="14.4"/>
    <row r="82" s="486" customFormat="1" ht="14.4"/>
    <row r="83" s="486" customFormat="1" ht="14.4"/>
    <row r="84" s="486" customFormat="1" ht="14.4"/>
    <row r="85" s="486" customFormat="1" ht="14.4"/>
    <row r="86" s="486" customFormat="1" ht="14.4"/>
    <row r="87" s="486" customFormat="1" ht="14.4"/>
    <row r="88" s="486" customFormat="1" ht="14.4"/>
    <row r="89" s="486" customFormat="1" ht="14.4"/>
    <row r="90" s="486" customFormat="1" ht="14.4"/>
    <row r="91" s="486" customFormat="1" ht="14.4"/>
    <row r="92" s="486" customFormat="1" ht="14.4"/>
    <row r="93" s="486" customFormat="1" ht="14.4"/>
    <row r="94" s="486" customFormat="1" ht="14.4"/>
    <row r="95" s="486" customFormat="1" ht="14.4"/>
    <row r="96" s="486" customFormat="1" ht="14.4"/>
    <row r="97" s="486" customFormat="1" ht="14.4"/>
    <row r="98" s="486" customFormat="1" ht="14.4"/>
    <row r="99" s="486" customFormat="1" ht="14.4"/>
    <row r="100" s="486" customFormat="1" ht="14.4"/>
    <row r="101" s="486" customFormat="1" ht="14.4"/>
    <row r="102" s="486" customFormat="1" ht="14.4"/>
    <row r="103" s="486" customFormat="1" ht="14.4"/>
    <row r="104" s="486" customFormat="1" ht="14.4"/>
    <row r="105" s="486" customFormat="1" ht="14.4"/>
    <row r="106" s="486" customFormat="1" ht="14.4"/>
    <row r="107" s="486" customFormat="1" ht="14.4"/>
    <row r="108" s="486" customFormat="1" ht="14.4"/>
    <row r="109" s="486" customFormat="1" ht="14.4"/>
    <row r="110" s="486" customFormat="1" ht="14.4"/>
    <row r="111" s="486" customFormat="1" ht="14.4"/>
    <row r="112" s="486" customFormat="1" ht="14.4"/>
    <row r="113" s="486" customFormat="1" ht="14.4"/>
    <row r="114" s="486" customFormat="1" ht="14.4"/>
    <row r="115" s="486" customFormat="1" ht="14.4"/>
    <row r="116" s="486" customFormat="1" ht="14.4"/>
    <row r="117" s="486" customFormat="1" ht="14.4"/>
    <row r="118" s="486" customFormat="1" ht="14.4"/>
    <row r="119" s="486" customFormat="1" ht="14.4"/>
    <row r="120" s="486" customFormat="1" ht="14.4"/>
    <row r="121" s="486" customFormat="1" ht="14.4"/>
    <row r="122" s="486" customFormat="1" ht="14.4"/>
    <row r="123" s="486" customFormat="1" ht="14.4"/>
    <row r="124" s="486" customFormat="1" ht="14.4"/>
    <row r="125" s="486" customFormat="1" ht="14.4"/>
    <row r="126" s="486" customFormat="1" ht="14.4"/>
    <row r="127" s="486" customFormat="1" ht="14.4"/>
    <row r="128" s="486" customFormat="1" ht="14.4"/>
    <row r="129" s="486" customFormat="1" ht="14.4"/>
    <row r="130" s="486" customFormat="1" ht="14.4"/>
    <row r="131" s="486" customFormat="1" ht="14.4"/>
    <row r="132" s="486" customFormat="1" ht="14.4"/>
    <row r="133" s="486" customFormat="1" ht="14.4"/>
    <row r="134" s="486" customFormat="1" ht="14.4"/>
    <row r="135" s="486" customFormat="1" ht="14.4"/>
    <row r="136" s="486" customFormat="1" ht="14.4"/>
    <row r="137" s="486" customFormat="1" ht="14.4"/>
    <row r="138" s="486" customFormat="1" ht="14.4"/>
    <row r="139" s="486" customFormat="1" ht="14.4"/>
    <row r="140" s="486" customFormat="1" ht="14.4"/>
    <row r="141" s="486" customFormat="1" ht="14.4"/>
    <row r="142" s="486" customFormat="1" ht="14.4"/>
    <row r="143" s="486" customFormat="1" ht="14.4"/>
    <row r="144" s="486" customFormat="1" ht="14.4"/>
    <row r="145" s="486" customFormat="1" ht="14.4"/>
    <row r="146" s="486" customFormat="1" ht="14.4"/>
    <row r="147" s="486" customFormat="1" ht="14.4"/>
    <row r="148" s="486" customFormat="1" ht="14.4"/>
    <row r="149" s="486" customFormat="1" ht="14.4"/>
    <row r="150" s="486" customFormat="1" ht="14.4"/>
    <row r="151" s="486" customFormat="1" ht="14.4"/>
    <row r="152" s="486" customFormat="1" ht="14.4"/>
    <row r="153" s="486" customFormat="1" ht="14.4"/>
    <row r="154" s="486" customFormat="1" ht="14.4"/>
    <row r="155" s="486" customFormat="1" ht="14.4"/>
    <row r="156" s="486" customFormat="1" ht="14.4"/>
    <row r="157" s="486" customFormat="1" ht="14.4"/>
    <row r="158" s="486" customFormat="1" ht="14.4"/>
    <row r="159" s="486" customFormat="1" ht="14.4"/>
    <row r="160" s="486" customFormat="1" ht="14.4"/>
    <row r="161" s="486" customFormat="1" ht="14.4"/>
    <row r="162" s="486" customFormat="1" ht="14.4"/>
  </sheetData>
  <mergeCells count="22">
    <mergeCell ref="D4:H4"/>
    <mergeCell ref="G7:J7"/>
    <mergeCell ref="G8:J8"/>
    <mergeCell ref="G9:J9"/>
    <mergeCell ref="B11:C11"/>
    <mergeCell ref="D11:J11"/>
    <mergeCell ref="C31:J31"/>
    <mergeCell ref="C32:J32"/>
    <mergeCell ref="B12:C12"/>
    <mergeCell ref="D12:J12"/>
    <mergeCell ref="B14:C14"/>
    <mergeCell ref="D14:J14"/>
    <mergeCell ref="C17:J17"/>
    <mergeCell ref="C18:J18"/>
    <mergeCell ref="C19:J19"/>
    <mergeCell ref="C20:J20"/>
    <mergeCell ref="C23:J23"/>
    <mergeCell ref="C24:J24"/>
    <mergeCell ref="C25:J25"/>
    <mergeCell ref="C26:J26"/>
    <mergeCell ref="C29:J29"/>
    <mergeCell ref="C30:J30"/>
  </mergeCells>
  <phoneticPr fontId="8"/>
  <conditionalFormatting sqref="D12:J12">
    <cfRule type="containsText" dxfId="0" priority="1" operator="containsText" text="要入力">
      <formula>NOT(ISERROR(SEARCH("要入力",D12)))</formula>
    </cfRule>
  </conditionalFormatting>
  <dataValidations count="1">
    <dataValidation type="list" allowBlank="1" showInputMessage="1" showErrorMessage="1" sqref="D12:J12" xr:uid="{CAAC9908-57AF-48FC-B82E-B7DFB8A06CE0}">
      <formula1>"音楽,舞踊,演劇,伝統芸能,大衆芸能"</formula1>
    </dataValidation>
  </dataValidation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28</vt:i4>
      </vt:variant>
    </vt:vector>
  </HeadingPairs>
  <TitlesOfParts>
    <vt:vector size="39" baseType="lpstr">
      <vt:lpstr>総表</vt:lpstr>
      <vt:lpstr>個表</vt:lpstr>
      <vt:lpstr>(別紙)個表</vt:lpstr>
      <vt:lpstr>支出予算書</vt:lpstr>
      <vt:lpstr>(別紙)稽古料・出演料内訳表</vt:lpstr>
      <vt:lpstr>収支計画書</vt:lpstr>
      <vt:lpstr>(別紙)入場料詳細</vt:lpstr>
      <vt:lpstr>変更理由書</vt:lpstr>
      <vt:lpstr>記入例</vt:lpstr>
      <vt:lpstr>【非表示】経費一覧</vt:lpstr>
      <vt:lpstr>【非表示】分野・ジャンル</vt:lpstr>
      <vt:lpstr>支出予算書!Criteria</vt:lpstr>
      <vt:lpstr>'(別紙)稽古料・出演料内訳表'!Print_Area</vt:lpstr>
      <vt:lpstr>'(別紙)個表'!Print_Area</vt:lpstr>
      <vt:lpstr>'(別紙)入場料詳細'!Print_Area</vt:lpstr>
      <vt:lpstr>【非表示】経費一覧!Print_Area</vt:lpstr>
      <vt:lpstr>記入例!Print_Area</vt:lpstr>
      <vt:lpstr>個表!Print_Area</vt:lpstr>
      <vt:lpstr>支出予算書!Print_Area</vt:lpstr>
      <vt:lpstr>収支計画書!Print_Area</vt:lpstr>
      <vt:lpstr>総表!Print_Area</vt:lpstr>
      <vt:lpstr>変更理由書!Print_Area</vt:lpstr>
      <vt:lpstr>運搬費</vt:lpstr>
      <vt:lpstr>演劇</vt:lpstr>
      <vt:lpstr>演劇_作品内容</vt:lpstr>
      <vt:lpstr>音楽</vt:lpstr>
      <vt:lpstr>音楽_作品内容</vt:lpstr>
      <vt:lpstr>音楽費</vt:lpstr>
      <vt:lpstr>会場費</vt:lpstr>
      <vt:lpstr>稽古費</vt:lpstr>
      <vt:lpstr>大衆芸能</vt:lpstr>
      <vt:lpstr>伝・大_出演費</vt:lpstr>
      <vt:lpstr>伝統芸能</vt:lpstr>
      <vt:lpstr>配信費</vt:lpstr>
      <vt:lpstr>舞台費</vt:lpstr>
      <vt:lpstr>舞踊</vt:lpstr>
      <vt:lpstr>舞踊_作品内容</vt:lpstr>
      <vt:lpstr>文芸費</vt:lpstr>
      <vt:lpstr>旅費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iwabuchi yuriko</dc:creator>
  <cp:lastModifiedBy>sakai mio</cp:lastModifiedBy>
  <cp:lastPrinted>2026-01-26T06:33:46Z</cp:lastPrinted>
  <dcterms:created xsi:type="dcterms:W3CDTF">2015-06-05T18:19:34Z</dcterms:created>
  <dcterms:modified xsi:type="dcterms:W3CDTF">2026-01-29T04:34:20Z</dcterms:modified>
</cp:coreProperties>
</file>