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2.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drawings/drawing3.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8年度\01_映画製作（補助金）\07_実績報告書\"/>
    </mc:Choice>
  </mc:AlternateContent>
  <xr:revisionPtr revIDLastSave="0" documentId="13_ncr:1_{374CBD90-39A5-4C08-A60F-8D86065E5134}" xr6:coauthVersionLast="47" xr6:coauthVersionMax="47" xr10:uidLastSave="{00000000-0000-0000-0000-000000000000}"/>
  <bookViews>
    <workbookView xWindow="-120" yWindow="-120" windowWidth="29040" windowHeight="14160" tabRatio="844" firstSheet="4" activeTab="4" xr2:uid="{00000000-000D-0000-FFFF-FFFF00000000}"/>
  </bookViews>
  <sheets>
    <sheet name="《非表示》チェック表(劇映画)" sheetId="43" state="hidden" r:id="rId1"/>
    <sheet name="《非表示》チェック表(記録映画)" sheetId="44" state="hidden" r:id="rId2"/>
    <sheet name="《非表示》チェック表(アニメ映画)" sheetId="45" state="hidden" r:id="rId3"/>
    <sheet name="datas" sheetId="47" state="hidden" r:id="rId4"/>
    <sheet name="総表" sheetId="12" r:id="rId5"/>
    <sheet name="個表" sheetId="34" r:id="rId6"/>
    <sheet name="収入" sheetId="35" r:id="rId7"/>
    <sheet name="支出" sheetId="36" r:id="rId8"/>
    <sheet name="スタッフ費内訳" sheetId="39" r:id="rId9"/>
    <sheet name="キャスト費内訳" sheetId="40" r:id="rId10"/>
    <sheet name="上映・配給、頒布計画書" sheetId="60" r:id="rId11"/>
    <sheet name="変更理由書" sheetId="59" r:id="rId12"/>
    <sheet name="誓約書" sheetId="61" r:id="rId13"/>
    <sheet name="支払申請書" sheetId="62" r:id="rId14"/>
  </sheets>
  <externalReferences>
    <externalReference r:id="rId15"/>
    <externalReference r:id="rId16"/>
    <externalReference r:id="rId17"/>
    <externalReference r:id="rId18"/>
    <externalReference r:id="rId19"/>
    <externalReference r:id="rId20"/>
    <externalReference r:id="rId21"/>
  </externalReferences>
  <definedNames>
    <definedName name="_xlnm._FilterDatabase" localSheetId="7" hidden="1">支出!$A$18:$AP$80</definedName>
    <definedName name="_xlnm._FilterDatabase" localSheetId="6" hidden="1">収入!$A$14:$N$14</definedName>
    <definedName name="《不適合理由》" localSheetId="2">'《非表示》チェック表(アニメ映画)'!$P$6:$P$28</definedName>
    <definedName name="《不適合理由》" localSheetId="1">'《非表示》チェック表(記録映画)'!$P$6:$P$26</definedName>
    <definedName name="《不適合理由》" localSheetId="0">'《非表示》チェック表(劇映画)'!$P$6:$P$27</definedName>
    <definedName name="《不適合理由》" localSheetId="13">#REF!</definedName>
    <definedName name="《不適合理由》" localSheetId="12">#REF!</definedName>
    <definedName name="《不適合理由》">#REF!</definedName>
    <definedName name="《不明要件》" localSheetId="2">'《非表示》チェック表(アニメ映画)'!$O$6:$O$12</definedName>
    <definedName name="《不明要件》" localSheetId="1">'《非表示》チェック表(記録映画)'!$O$6:$O$12</definedName>
    <definedName name="《不明要件》" localSheetId="13">#REF!</definedName>
    <definedName name="《不明要件》" localSheetId="10">#REF!</definedName>
    <definedName name="《不明要件》" localSheetId="12">#REF!</definedName>
    <definedName name="《不明要件》" localSheetId="11">#REF!</definedName>
    <definedName name="《不明要件》">'《非表示》チェック表(劇映画)'!$O$6:$O$12</definedName>
    <definedName name="_xlnm.Print_Area" localSheetId="2">'《非表示》チェック表(アニメ映画)'!$A$1:$N$47</definedName>
    <definedName name="_xlnm.Print_Area" localSheetId="1">'《非表示》チェック表(記録映画)'!$A$1:$N$50</definedName>
    <definedName name="_xlnm.Print_Area" localSheetId="0">'《非表示》チェック表(劇映画)'!$A$1:$N$52</definedName>
    <definedName name="_xlnm.Print_Area" localSheetId="9">キャスト費内訳!$A$1:$J$47</definedName>
    <definedName name="_xlnm.Print_Area" localSheetId="8">スタッフ費内訳!$A$1:$J$58</definedName>
    <definedName name="_xlnm.Print_Area" localSheetId="5">個表!$B$1:$P$118</definedName>
    <definedName name="_xlnm.Print_Area" localSheetId="7">支出!$B$1:$N$102</definedName>
    <definedName name="_xlnm.Print_Area" localSheetId="13">支払申請書!$A$1:$L$29</definedName>
    <definedName name="_xlnm.Print_Area" localSheetId="6">収入!$A$1:$G$45</definedName>
    <definedName name="_xlnm.Print_Area" localSheetId="10">'上映・配給、頒布計画書'!$A$1:$J$30</definedName>
    <definedName name="_xlnm.Print_Area" localSheetId="12">誓約書!$A$1:$L$33</definedName>
    <definedName name="_xlnm.Print_Area" localSheetId="4">総表!$A$1:$J$50</definedName>
    <definedName name="_xlnm.Print_Area" localSheetId="11">変更理由書!$A$1:$L$38</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支出!$15:$15</definedName>
    <definedName name="キャスト人件費">支出!$Z$16</definedName>
    <definedName name="シナリオハンティング費">支出!$X$16:$X$20</definedName>
    <definedName name="スタッフ人件費">支出!$Y$16</definedName>
    <definedName name="スタッフ費・キャスト費" localSheetId="13">[1]支出!$R$16:$R$17</definedName>
    <definedName name="スタッフ費・キャスト費" localSheetId="10">[2]支出!$R$16:$R$17</definedName>
    <definedName name="スタッフ費・キャスト費" localSheetId="12">[3]支出!$R$16:$R$17</definedName>
    <definedName name="スタッフ費・キャスト費" localSheetId="11">[3]支出!$R$16:$R$17</definedName>
    <definedName name="スタッフ費・キャスト費">支出!$T$16:$T$17</definedName>
    <definedName name="バリアフリー字幕制作費" localSheetId="13">[1]支出!$AK$15</definedName>
    <definedName name="バリアフリー字幕制作費" localSheetId="10">[2]支出!$AK$15</definedName>
    <definedName name="バリアフリー字幕制作費" localSheetId="12">[3]支出!$AK$15</definedName>
    <definedName name="バリアフリー字幕制作費" localSheetId="11">[3]支出!$AK$15</definedName>
    <definedName name="バリアフリー字幕制作費">支出!$AM$15</definedName>
    <definedName name="ロケーションハンティング費">支出!$AD$16:$AD$22</definedName>
    <definedName name="ロケーション費">支出!$AE$16:$AE$24</definedName>
    <definedName name="印刷費" localSheetId="13">#REF!</definedName>
    <definedName name="印刷費" localSheetId="12">#REF!</definedName>
    <definedName name="印刷費">#REF!</definedName>
    <definedName name="運搬費" localSheetId="13">#REF!</definedName>
    <definedName name="運搬費" localSheetId="12">#REF!</definedName>
    <definedName name="運搬費">#REF!</definedName>
    <definedName name="映像媒体費">支出!$AA$16:$AA$18</definedName>
    <definedName name="応募分野">[4]【非表示】分野・ジャンル!$A$1:$E$1</definedName>
    <definedName name="音楽費" localSheetId="11">#REF!</definedName>
    <definedName name="音楽費">支出!$AH$16:$AH$23</definedName>
    <definedName name="音声ガイド制作費" localSheetId="13">[1]支出!$AL$15</definedName>
    <definedName name="音声ガイド制作費" localSheetId="10">[2]支出!$AL$15</definedName>
    <definedName name="音声ガイド制作費" localSheetId="12">[3]支出!$AL$15</definedName>
    <definedName name="音声ガイド制作費" localSheetId="11">[3]支出!$AL$15</definedName>
    <definedName name="音声ガイド制作費">支出!$AN$15</definedName>
    <definedName name="会場費">[4]【非表示】経費一覧!$C$55:$C$56</definedName>
    <definedName name="活動区分" localSheetId="13">[5]《非表示》分野・ジャンル!$A$1:$E$1</definedName>
    <definedName name="活動区分">[6]総表!$N$1:$R$1</definedName>
    <definedName name="感染症対策経費">[7]支出!$R$14:$R$18</definedName>
    <definedName name="企画脚本費">支出!$W$16:$W$20</definedName>
    <definedName name="記録映画">総表!#REF!</definedName>
    <definedName name="記録費" localSheetId="13">#REF!</definedName>
    <definedName name="記録費" localSheetId="12">#REF!</definedName>
    <definedName name="記録費">#REF!</definedName>
    <definedName name="稽古費">[4]【非表示】経費一覧!$C$2:$C$3</definedName>
    <definedName name="劇映画">総表!#REF!</definedName>
    <definedName name="原作使用料">支出!$W$17:$W$20</definedName>
    <definedName name="航空・列車運賃の特別料金">支出!$AP$16:$AP$18</definedName>
    <definedName name="撮影費">支出!$AB$16:$AB$19</definedName>
    <definedName name="仕上費">支出!$AK$16:$AK$20</definedName>
    <definedName name="資料等購入費・作成費等" localSheetId="13">#REF!</definedName>
    <definedName name="資料等購入費・作成費等" localSheetId="12">#REF!</definedName>
    <definedName name="資料等購入費・作成費等">#REF!</definedName>
    <definedName name="謝金" localSheetId="13">#REF!</definedName>
    <definedName name="謝金" localSheetId="12">#REF!</definedName>
    <definedName name="謝金">#REF!</definedName>
    <definedName name="謝金・旅費・宣伝費等" localSheetId="13">#REF!</definedName>
    <definedName name="謝金・旅費・宣伝費等" localSheetId="12">#REF!</definedName>
    <definedName name="謝金・旅費・宣伝費等">#REF!</definedName>
    <definedName name="出演費" localSheetId="13">#REF!</definedName>
    <definedName name="出演費" localSheetId="12">#REF!</definedName>
    <definedName name="出演費">#REF!</definedName>
    <definedName name="出演費・音楽費・文芸費" localSheetId="13">#REF!</definedName>
    <definedName name="出演費・音楽費・文芸費" localSheetId="12">#REF!</definedName>
    <definedName name="出演費・音楽費・文芸費">#REF!</definedName>
    <definedName name="助成対象外経費" localSheetId="13">[1]支出!$T$16:$T$17</definedName>
    <definedName name="助成対象外経費" localSheetId="10">[2]支出!$T$16:$T$17</definedName>
    <definedName name="助成対象外経費" localSheetId="12">[3]支出!$T$16:$T$17</definedName>
    <definedName name="助成対象外経費" localSheetId="11">[3]支出!$T$16:$T$17</definedName>
    <definedName name="助成対象外経費">支出!$V$16:$V$17</definedName>
    <definedName name="照明費">支出!$AC$16:$AC$19</definedName>
    <definedName name="新型コロナウイルス感染症対策経費">支出!$AL$15</definedName>
    <definedName name="製作企画費">支出!$S$16:$S$17</definedName>
    <definedName name="製作発表に係る経費">支出!$AO$16:$AO$18</definedName>
    <definedName name="製作費">支出!$U$16:$U$26</definedName>
    <definedName name="宣伝費" localSheetId="13">#REF!</definedName>
    <definedName name="宣伝費" localSheetId="12">#REF!</definedName>
    <definedName name="宣伝費">#REF!</definedName>
    <definedName name="通信費" localSheetId="13">#REF!</definedName>
    <definedName name="通信費" localSheetId="12">#REF!</definedName>
    <definedName name="通信費">#REF!</definedName>
    <definedName name="特殊撮影費">支出!$AG$16:$AG$21</definedName>
    <definedName name="美術費">支出!$AF$16:$AF$20</definedName>
    <definedName name="不適合理由" localSheetId="2">'《非表示》チェック表(アニメ映画)'!$P$6:$P$28</definedName>
    <definedName name="不適合理由" localSheetId="1">'《非表示》チェック表(記録映画)'!$P$6:$P$26</definedName>
    <definedName name="不適合理由" localSheetId="0">'《非表示》チェック表(劇映画)'!$P$6:$P$27</definedName>
    <definedName name="不適合理由" localSheetId="13">#REF!</definedName>
    <definedName name="不適合理由" localSheetId="12">#REF!</definedName>
    <definedName name="不適合理由">#REF!</definedName>
    <definedName name="舞台費" localSheetId="13">#REF!</definedName>
    <definedName name="舞台費" localSheetId="12">#REF!</definedName>
    <definedName name="舞台費">#REF!</definedName>
    <definedName name="舞台費・運搬費" localSheetId="13">#REF!</definedName>
    <definedName name="舞台費・運搬費" localSheetId="12">#REF!</definedName>
    <definedName name="舞台費・運搬費">#REF!</definedName>
    <definedName name="文芸費" localSheetId="13">#REF!</definedName>
    <definedName name="文芸費" localSheetId="12">#REF!</definedName>
    <definedName name="文芸費">#REF!</definedName>
    <definedName name="編集費">支出!$AJ$16:$AJ$19</definedName>
    <definedName name="旅費" localSheetId="11">#REF!</definedName>
    <definedName name="旅費">支出!$X$17:$X$20</definedName>
    <definedName name="録音費">支出!$AI$16:$AI$21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3" i="61" l="1"/>
  <c r="D29" i="12" l="1"/>
  <c r="H38" i="12"/>
  <c r="E38" i="12"/>
  <c r="C38" i="12"/>
  <c r="J16" i="60"/>
  <c r="D16" i="60"/>
  <c r="J15" i="60"/>
  <c r="I15" i="60"/>
  <c r="H15" i="60"/>
  <c r="F15" i="60"/>
  <c r="C15" i="60"/>
  <c r="D11" i="60"/>
  <c r="J9" i="60"/>
  <c r="C9" i="60"/>
  <c r="J8" i="60"/>
  <c r="I8" i="60"/>
  <c r="H8" i="60"/>
  <c r="F8" i="60"/>
  <c r="C8" i="60"/>
  <c r="D40" i="12" l="1"/>
  <c r="I44" i="40" l="1"/>
  <c r="I55" i="39"/>
  <c r="J102" i="36"/>
  <c r="F45" i="35"/>
  <c r="K118" i="34"/>
  <c r="F2" i="36"/>
  <c r="J49" i="12"/>
  <c r="J47" i="12"/>
  <c r="J41" i="12"/>
  <c r="D43" i="12"/>
  <c r="D42" i="12"/>
  <c r="D41" i="12"/>
  <c r="D46" i="12" l="1"/>
  <c r="D45" i="12"/>
  <c r="D49" i="12"/>
  <c r="G15" i="62" l="1"/>
  <c r="G14" i="62"/>
  <c r="G12" i="62"/>
  <c r="I11" i="62"/>
  <c r="G11" i="62"/>
  <c r="J37" i="12"/>
  <c r="C22" i="61" s="1"/>
  <c r="G14" i="61"/>
  <c r="G13" i="61"/>
  <c r="G11" i="61"/>
  <c r="I10" i="61"/>
  <c r="G10" i="61"/>
  <c r="H11" i="59"/>
  <c r="H10" i="59"/>
  <c r="I7" i="62"/>
  <c r="H7" i="61"/>
  <c r="K6" i="59"/>
  <c r="H9" i="36" l="1"/>
  <c r="E45" i="34"/>
  <c r="E44" i="34"/>
  <c r="E37" i="12"/>
  <c r="C37" i="12"/>
  <c r="G13" i="62"/>
  <c r="G12" i="61"/>
  <c r="H9" i="59"/>
  <c r="G5" i="60"/>
  <c r="I1" i="36"/>
  <c r="D13" i="35"/>
  <c r="F1" i="35"/>
  <c r="I1" i="34"/>
  <c r="E21" i="62"/>
  <c r="C21" i="61"/>
  <c r="D13" i="59"/>
  <c r="C6" i="60"/>
  <c r="I1" i="40"/>
  <c r="I1" i="39"/>
  <c r="E1" i="36"/>
  <c r="B1" i="35"/>
  <c r="D1" i="34"/>
  <c r="Q6" i="12"/>
  <c r="Q5" i="12"/>
  <c r="Q4" i="12"/>
  <c r="Q3" i="12"/>
  <c r="H6" i="12"/>
  <c r="H5" i="12"/>
  <c r="H4" i="12"/>
  <c r="O19" i="36"/>
  <c r="M19" i="36"/>
  <c r="L19" i="36"/>
  <c r="O34" i="36"/>
  <c r="O35" i="36"/>
  <c r="O36" i="36"/>
  <c r="O37" i="36"/>
  <c r="O38" i="36"/>
  <c r="O39" i="36"/>
  <c r="O40" i="36"/>
  <c r="O41" i="36"/>
  <c r="O42" i="36"/>
  <c r="O43" i="36"/>
  <c r="O44" i="36"/>
  <c r="O45" i="36"/>
  <c r="O46" i="36"/>
  <c r="O47" i="36"/>
  <c r="O48" i="36"/>
  <c r="O49" i="36"/>
  <c r="O50" i="36"/>
  <c r="O51" i="36"/>
  <c r="O52" i="36"/>
  <c r="O53" i="36"/>
  <c r="O54" i="36"/>
  <c r="O55" i="36"/>
  <c r="O56" i="36"/>
  <c r="O57" i="36"/>
  <c r="O58" i="36"/>
  <c r="O59" i="36"/>
  <c r="O60" i="36"/>
  <c r="O61" i="36"/>
  <c r="O62" i="36"/>
  <c r="O63" i="36"/>
  <c r="O64" i="36"/>
  <c r="O65" i="36"/>
  <c r="O66" i="36"/>
  <c r="O67" i="36"/>
  <c r="O68" i="36"/>
  <c r="O69" i="36"/>
  <c r="O70" i="36"/>
  <c r="O71" i="36"/>
  <c r="O72" i="36"/>
  <c r="O73" i="36"/>
  <c r="O74" i="36"/>
  <c r="O75" i="36"/>
  <c r="O76" i="36"/>
  <c r="O77" i="36"/>
  <c r="O78" i="36"/>
  <c r="O79" i="36"/>
  <c r="O80" i="36"/>
  <c r="O33" i="36"/>
  <c r="O30" i="36"/>
  <c r="O20" i="36"/>
  <c r="O21" i="36"/>
  <c r="O22" i="36"/>
  <c r="O23" i="36"/>
  <c r="O31" i="36"/>
  <c r="O24" i="36"/>
  <c r="O25" i="36"/>
  <c r="O26" i="36"/>
  <c r="O27" i="36"/>
  <c r="O28" i="36"/>
  <c r="J43" i="12" l="1"/>
  <c r="H10" i="36"/>
  <c r="J40" i="12"/>
  <c r="J51" i="12" s="1"/>
  <c r="D47" i="12" s="1"/>
  <c r="I10" i="36"/>
  <c r="O17" i="36"/>
  <c r="M80" i="36"/>
  <c r="M79" i="36"/>
  <c r="M78" i="36"/>
  <c r="M77" i="36"/>
  <c r="M76" i="36"/>
  <c r="M75" i="36"/>
  <c r="M74" i="36"/>
  <c r="M73" i="36"/>
  <c r="M72" i="36"/>
  <c r="M71" i="36"/>
  <c r="M70" i="36"/>
  <c r="M69" i="36"/>
  <c r="M68" i="36"/>
  <c r="M67" i="36"/>
  <c r="M66" i="36"/>
  <c r="M65" i="36"/>
  <c r="M64" i="36"/>
  <c r="M63" i="36"/>
  <c r="M62" i="36"/>
  <c r="M61" i="36"/>
  <c r="M60" i="36"/>
  <c r="M59" i="36"/>
  <c r="M58" i="36"/>
  <c r="M57" i="36"/>
  <c r="M56" i="36"/>
  <c r="M55" i="36"/>
  <c r="M54" i="36"/>
  <c r="M53" i="36"/>
  <c r="M52" i="36"/>
  <c r="M51" i="36"/>
  <c r="M50" i="36"/>
  <c r="M49" i="36"/>
  <c r="M48" i="36"/>
  <c r="M47" i="36"/>
  <c r="M46" i="36"/>
  <c r="M45" i="36"/>
  <c r="M44" i="36"/>
  <c r="M43" i="36"/>
  <c r="M42" i="36"/>
  <c r="M41" i="36"/>
  <c r="M40" i="36"/>
  <c r="M39" i="36"/>
  <c r="M38" i="36"/>
  <c r="M37" i="36"/>
  <c r="M36" i="36"/>
  <c r="M35" i="36"/>
  <c r="M34" i="36"/>
  <c r="M33" i="36"/>
  <c r="M28" i="36"/>
  <c r="M27" i="36"/>
  <c r="M26" i="36"/>
  <c r="M25" i="36"/>
  <c r="M24" i="36"/>
  <c r="M23" i="36"/>
  <c r="M22" i="36"/>
  <c r="M21" i="36"/>
  <c r="M20" i="36"/>
  <c r="L82" i="36"/>
  <c r="D87" i="36"/>
  <c r="D88" i="36"/>
  <c r="D95" i="36"/>
  <c r="D96" i="36"/>
  <c r="D44" i="12" l="1"/>
  <c r="E22" i="62"/>
  <c r="N19" i="36"/>
  <c r="H6" i="36" s="1"/>
  <c r="G13" i="35" l="1"/>
  <c r="G15" i="35"/>
  <c r="L33" i="36"/>
  <c r="G40" i="35" l="1"/>
  <c r="G34" i="35"/>
  <c r="G28" i="35"/>
  <c r="L90" i="36"/>
  <c r="L98" i="36"/>
  <c r="L97" i="36" s="1"/>
  <c r="G13" i="36" s="1"/>
  <c r="D101" i="36"/>
  <c r="D98" i="36"/>
  <c r="G6" i="36" l="1"/>
  <c r="C3" i="43"/>
  <c r="I20" i="39"/>
  <c r="I19" i="39"/>
  <c r="I18" i="39"/>
  <c r="I17" i="39"/>
  <c r="I16" i="39"/>
  <c r="I15" i="39"/>
  <c r="I14" i="39"/>
  <c r="I13" i="39"/>
  <c r="I12" i="39"/>
  <c r="I11" i="39"/>
  <c r="I10" i="39"/>
  <c r="D13" i="47" a="1"/>
  <c r="E4" i="35" l="1"/>
  <c r="D13" i="47"/>
  <c r="G12" i="36"/>
  <c r="G11" i="36"/>
  <c r="D92" i="36"/>
  <c r="D91" i="36"/>
  <c r="D84" i="36"/>
  <c r="D83" i="36"/>
  <c r="D94" i="36"/>
  <c r="D86" i="36"/>
  <c r="D93" i="36"/>
  <c r="D85" i="36"/>
  <c r="C2" i="43"/>
  <c r="J54" i="39" l="1"/>
  <c r="J30" i="36" s="1"/>
  <c r="M30" i="36" s="1"/>
  <c r="C3" i="45" l="1"/>
  <c r="C2" i="45"/>
  <c r="I15" i="40" l="1"/>
  <c r="I16" i="40"/>
  <c r="I17" i="40"/>
  <c r="I18" i="40"/>
  <c r="I19" i="40"/>
  <c r="I20" i="40"/>
  <c r="I26" i="39"/>
  <c r="I27" i="39"/>
  <c r="I28" i="39"/>
  <c r="I29" i="39"/>
  <c r="I30" i="39"/>
  <c r="I31" i="39"/>
  <c r="D20" i="36"/>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4" i="36"/>
  <c r="D7" i="47" a="1"/>
  <c r="D11" i="47" a="1"/>
  <c r="D30" i="47" a="1"/>
  <c r="D79" i="47" a="1"/>
  <c r="D85" i="47" a="1"/>
  <c r="D4" i="47" a="1"/>
  <c r="D28" i="47" a="1"/>
  <c r="D82" i="47" a="1"/>
  <c r="D102" i="47" a="1"/>
  <c r="D86" i="47" a="1"/>
  <c r="D81" i="47" a="1"/>
  <c r="D83" i="47" a="1"/>
  <c r="D100" i="47" a="1"/>
  <c r="D105" i="47" a="1"/>
  <c r="D90" i="47" a="1"/>
  <c r="D97" i="47" a="1"/>
  <c r="D103" i="47" a="1"/>
  <c r="D14" i="47" a="1"/>
  <c r="D84" i="47" a="1"/>
  <c r="D99" i="47" a="1"/>
  <c r="D98" i="47" a="1"/>
  <c r="D78" i="47" a="1"/>
  <c r="D29" i="47" a="1"/>
  <c r="D17" i="47" a="1"/>
  <c r="D31" i="47" a="1"/>
  <c r="D80" i="47" a="1"/>
  <c r="D11" i="47" l="1"/>
  <c r="D98" i="47"/>
  <c r="D102" i="47"/>
  <c r="D14" i="47"/>
  <c r="D78" i="47"/>
  <c r="D80" i="47"/>
  <c r="D82" i="47"/>
  <c r="D84" i="47"/>
  <c r="D86" i="47"/>
  <c r="D90" i="47"/>
  <c r="D7" i="47"/>
  <c r="D97" i="47"/>
  <c r="D99" i="47"/>
  <c r="D103" i="47"/>
  <c r="D105" i="47"/>
  <c r="D4" i="47"/>
  <c r="D100" i="47"/>
  <c r="D28" i="47"/>
  <c r="D30" i="47"/>
  <c r="D17" i="47"/>
  <c r="D29" i="47"/>
  <c r="D31" i="47"/>
  <c r="D79" i="47"/>
  <c r="D81" i="47"/>
  <c r="D83" i="47"/>
  <c r="D85" i="47"/>
  <c r="D90" i="36"/>
  <c r="D82" i="36"/>
  <c r="D35" i="36"/>
  <c r="D37"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21" i="36"/>
  <c r="D22" i="36"/>
  <c r="D23" i="36"/>
  <c r="D24" i="36"/>
  <c r="D25" i="36"/>
  <c r="D26" i="36"/>
  <c r="D27" i="36"/>
  <c r="D28" i="36"/>
  <c r="D20" i="47" a="1"/>
  <c r="D20" i="47" l="1"/>
  <c r="E8" i="35"/>
  <c r="D18" i="47" a="1"/>
  <c r="D22" i="47" a="1"/>
  <c r="D19" i="47" a="1"/>
  <c r="D21" i="47" a="1"/>
  <c r="G11" i="35" l="1"/>
  <c r="E3" i="35" s="1"/>
  <c r="D19" i="47"/>
  <c r="D18" i="47"/>
  <c r="D21" i="47"/>
  <c r="D22" i="47"/>
  <c r="N47" i="45" l="1"/>
  <c r="N50" i="44"/>
  <c r="N52" i="43"/>
  <c r="I34" i="40" l="1"/>
  <c r="I33" i="40"/>
  <c r="I31" i="40"/>
  <c r="I32" i="40"/>
  <c r="I35" i="40"/>
  <c r="I36" i="40"/>
  <c r="E5" i="35" l="1"/>
  <c r="C3" i="44" l="1"/>
  <c r="C2" i="44"/>
  <c r="I30" i="40" l="1"/>
  <c r="G8" i="36"/>
  <c r="J43" i="40"/>
  <c r="J31" i="36" s="1"/>
  <c r="M31"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E7" i="35"/>
  <c r="E6" i="35"/>
  <c r="D24" i="47" a="1"/>
  <c r="D23" i="47" a="1"/>
  <c r="D15" i="47" a="1"/>
  <c r="D16" i="47" a="1"/>
  <c r="N33" i="36" l="1"/>
  <c r="H8" i="36" s="1"/>
  <c r="I43" i="40"/>
  <c r="I31" i="36" s="1"/>
  <c r="I54" i="39"/>
  <c r="D24" i="47"/>
  <c r="D23" i="47"/>
  <c r="D15" i="47"/>
  <c r="D16" i="47"/>
  <c r="M17" i="36"/>
  <c r="D6" i="47" a="1"/>
  <c r="I58" i="39" l="1"/>
  <c r="I30" i="36"/>
  <c r="L30" i="36" s="1"/>
  <c r="L17" i="36" s="1"/>
  <c r="N30" i="36"/>
  <c r="N17" i="36" s="1"/>
  <c r="D6" i="47"/>
  <c r="I47" i="40"/>
  <c r="L16" i="36" l="1"/>
  <c r="G7" i="36"/>
  <c r="G5" i="36" s="1"/>
  <c r="H7" i="36"/>
  <c r="H5" i="36" s="1"/>
  <c r="G4" i="36" l="1"/>
  <c r="D10" i="47" a="1"/>
  <c r="D10" i="47" l="1"/>
  <c r="D8" i="47" a="1"/>
  <c r="D9" i="47" a="1"/>
  <c r="D8" i="47" l="1"/>
  <c r="D9" i="47"/>
  <c r="J45" i="12"/>
  <c r="D12" i="4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<sst xmlns="http://schemas.openxmlformats.org/spreadsheetml/2006/main" count="1244" uniqueCount="701">
  <si>
    <t>活動区分</t>
  </si>
  <si>
    <t>団体住所（所在地）〒</t>
  </si>
  <si>
    <t>代表者氏名</t>
  </si>
  <si>
    <t>-</t>
    <phoneticPr fontId="7"/>
  </si>
  <si>
    <t>団体住所（所在地）</t>
    <phoneticPr fontId="7"/>
  </si>
  <si>
    <t>団体名（製作者）</t>
    <phoneticPr fontId="7"/>
  </si>
  <si>
    <t>助成期間区分</t>
    <phoneticPr fontId="7"/>
  </si>
  <si>
    <t>～</t>
    <phoneticPr fontId="7"/>
  </si>
  <si>
    <t>公開予定時期</t>
    <phoneticPr fontId="7"/>
  </si>
  <si>
    <t>共同製作者負担金</t>
    <phoneticPr fontId="7"/>
  </si>
  <si>
    <t>消費税等仕入控除税額の取扱</t>
    <rPh sb="0" eb="3">
      <t>ショウヒゼイ</t>
    </rPh>
    <rPh sb="3" eb="4">
      <t>トウ</t>
    </rPh>
    <rPh sb="4" eb="6">
      <t>シイレ</t>
    </rPh>
    <rPh sb="6" eb="8">
      <t>コウジョ</t>
    </rPh>
    <rPh sb="8" eb="10">
      <t>ゼイガク</t>
    </rPh>
    <rPh sb="11" eb="13">
      <t>トリアツカイ</t>
    </rPh>
    <phoneticPr fontId="7"/>
  </si>
  <si>
    <t>上映時間</t>
    <rPh sb="0" eb="2">
      <t>ジョウエイ</t>
    </rPh>
    <rPh sb="2" eb="4">
      <t>ジカン</t>
    </rPh>
    <phoneticPr fontId="7"/>
  </si>
  <si>
    <t>製作期間</t>
    <rPh sb="0" eb="2">
      <t>セイサク</t>
    </rPh>
    <rPh sb="2" eb="4">
      <t>キカン</t>
    </rPh>
    <phoneticPr fontId="7"/>
  </si>
  <si>
    <t>配給会社</t>
    <phoneticPr fontId="7"/>
  </si>
  <si>
    <t>主な出演者</t>
    <phoneticPr fontId="7"/>
  </si>
  <si>
    <t>監督</t>
    <rPh sb="0" eb="2">
      <t>カントク</t>
    </rPh>
    <phoneticPr fontId="7"/>
  </si>
  <si>
    <t>作品概要</t>
    <rPh sb="0" eb="2">
      <t>サクヒン</t>
    </rPh>
    <rPh sb="2" eb="4">
      <t>ガイヨウ</t>
    </rPh>
    <phoneticPr fontId="7"/>
  </si>
  <si>
    <t>プロデューサー</t>
    <phoneticPr fontId="7"/>
  </si>
  <si>
    <t>チーフアニメーター
（アニメのみ）</t>
    <phoneticPr fontId="7"/>
  </si>
  <si>
    <t>都道府県</t>
    <rPh sb="0" eb="4">
      <t>トドウフケン</t>
    </rPh>
    <phoneticPr fontId="7"/>
  </si>
  <si>
    <t>市区町村</t>
    <rPh sb="0" eb="4">
      <t>シクチョウソン</t>
    </rPh>
    <phoneticPr fontId="7"/>
  </si>
  <si>
    <t>左記以外</t>
    <rPh sb="0" eb="2">
      <t>サキ</t>
    </rPh>
    <rPh sb="2" eb="4">
      <t>イガイ</t>
    </rPh>
    <phoneticPr fontId="7"/>
  </si>
  <si>
    <t>分</t>
    <rPh sb="0" eb="1">
      <t>フン</t>
    </rPh>
    <phoneticPr fontId="7"/>
  </si>
  <si>
    <t>代表者役職名</t>
    <phoneticPr fontId="7"/>
  </si>
  <si>
    <t>提出年月日</t>
    <rPh sb="0" eb="2">
      <t>テイシュツ</t>
    </rPh>
    <rPh sb="2" eb="5">
      <t>ネンガッピ</t>
    </rPh>
    <phoneticPr fontId="7"/>
  </si>
  <si>
    <t>活動の目的及び内容</t>
    <rPh sb="0" eb="2">
      <t>カツドウ</t>
    </rPh>
    <rPh sb="3" eb="5">
      <t>モクテキ</t>
    </rPh>
    <rPh sb="5" eb="6">
      <t>オヨ</t>
    </rPh>
    <rPh sb="7" eb="9">
      <t>ナイヨウ</t>
    </rPh>
    <phoneticPr fontId="7"/>
  </si>
  <si>
    <t>撮影機材</t>
    <rPh sb="0" eb="2">
      <t>サツエイ</t>
    </rPh>
    <rPh sb="2" eb="4">
      <t>キザイ</t>
    </rPh>
    <phoneticPr fontId="7"/>
  </si>
  <si>
    <t>製作スケジュール</t>
    <rPh sb="0" eb="2">
      <t>セイサク</t>
    </rPh>
    <phoneticPr fontId="8"/>
  </si>
  <si>
    <t>～</t>
    <phoneticPr fontId="8"/>
  </si>
  <si>
    <t>　　①準備　　　</t>
    <rPh sb="3" eb="5">
      <t>ジュンビ</t>
    </rPh>
    <phoneticPr fontId="8"/>
  </si>
  <si>
    <t>　　②撮影</t>
    <rPh sb="3" eb="5">
      <t>サツエイ</t>
    </rPh>
    <phoneticPr fontId="8"/>
  </si>
  <si>
    <t>　　③編集・仕上げ</t>
    <rPh sb="3" eb="5">
      <t>ヘンシュウ</t>
    </rPh>
    <rPh sb="6" eb="8">
      <t>シア</t>
    </rPh>
    <phoneticPr fontId="8"/>
  </si>
  <si>
    <t>日間</t>
    <rPh sb="0" eb="1">
      <t>ニチ</t>
    </rPh>
    <rPh sb="1" eb="2">
      <t>カン</t>
    </rPh>
    <phoneticPr fontId="8"/>
  </si>
  <si>
    <t>内容の概略</t>
    <rPh sb="0" eb="2">
      <t>ナイヨウ</t>
    </rPh>
    <rPh sb="3" eb="5">
      <t>ガイリャク</t>
    </rPh>
    <phoneticPr fontId="7"/>
  </si>
  <si>
    <t>分</t>
    <rPh sb="0" eb="1">
      <t>フン</t>
    </rPh>
    <phoneticPr fontId="8"/>
  </si>
  <si>
    <t>開始日　　　　　～　　　　　終了日</t>
    <rPh sb="0" eb="2">
      <t>カイシ</t>
    </rPh>
    <rPh sb="2" eb="3">
      <t>ビ</t>
    </rPh>
    <rPh sb="14" eb="17">
      <t>シュウリョウビ</t>
    </rPh>
    <phoneticPr fontId="8"/>
  </si>
  <si>
    <t>寄付金・協賛金</t>
    <rPh sb="0" eb="3">
      <t>キフキン</t>
    </rPh>
    <rPh sb="4" eb="7">
      <t>キョウサンキン</t>
    </rPh>
    <phoneticPr fontId="7"/>
  </si>
  <si>
    <t>区分</t>
    <rPh sb="0" eb="2">
      <t>クブン</t>
    </rPh>
    <phoneticPr fontId="7"/>
  </si>
  <si>
    <t>項目</t>
    <rPh sb="0" eb="2">
      <t>コウモク</t>
    </rPh>
    <phoneticPr fontId="7"/>
  </si>
  <si>
    <t>細目</t>
    <rPh sb="0" eb="2">
      <t>サイモク</t>
    </rPh>
    <phoneticPr fontId="7"/>
  </si>
  <si>
    <t>内訳</t>
    <rPh sb="0" eb="2">
      <t>ウチワケ</t>
    </rPh>
    <phoneticPr fontId="7"/>
  </si>
  <si>
    <t>金額（円）</t>
    <rPh sb="0" eb="2">
      <t>キンガク</t>
    </rPh>
    <rPh sb="3" eb="4">
      <t>エン</t>
    </rPh>
    <phoneticPr fontId="7"/>
  </si>
  <si>
    <t>収入総額</t>
    <rPh sb="2" eb="4">
      <t>ソウガク</t>
    </rPh>
    <phoneticPr fontId="7"/>
  </si>
  <si>
    <t>寄付金・協賛金</t>
    <phoneticPr fontId="7"/>
  </si>
  <si>
    <t>共同製作者負担金（出資）</t>
    <rPh sb="0" eb="2">
      <t>キョウドウ</t>
    </rPh>
    <rPh sb="2" eb="4">
      <t>セイサク</t>
    </rPh>
    <rPh sb="4" eb="5">
      <t>シャ</t>
    </rPh>
    <rPh sb="5" eb="8">
      <t>フタンキン</t>
    </rPh>
    <rPh sb="9" eb="11">
      <t>シュッシ</t>
    </rPh>
    <phoneticPr fontId="7"/>
  </si>
  <si>
    <t>補助金・助成金</t>
    <rPh sb="0" eb="3">
      <t>ホジョキン</t>
    </rPh>
    <rPh sb="4" eb="7">
      <t>ジョセイキン</t>
    </rPh>
    <phoneticPr fontId="7"/>
  </si>
  <si>
    <t>その他収入</t>
    <phoneticPr fontId="7"/>
  </si>
  <si>
    <t>補助金・助成金</t>
    <phoneticPr fontId="7"/>
  </si>
  <si>
    <t>確定状況</t>
    <rPh sb="0" eb="2">
      <t>カクテイ</t>
    </rPh>
    <rPh sb="2" eb="4">
      <t>ジョウキョウ</t>
    </rPh>
    <phoneticPr fontId="7"/>
  </si>
  <si>
    <t>　</t>
  </si>
  <si>
    <t>劇映画（特別）</t>
    <phoneticPr fontId="7"/>
  </si>
  <si>
    <t>劇映画（A）</t>
  </si>
  <si>
    <t>劇映画（B）</t>
  </si>
  <si>
    <t>記録映画（特別）</t>
  </si>
  <si>
    <t>記録映画（A）</t>
  </si>
  <si>
    <t>記録映画（B）</t>
  </si>
  <si>
    <t>アニメーション映画（短編B）</t>
  </si>
  <si>
    <t>音声ガイド制作費</t>
    <rPh sb="0" eb="2">
      <t>オンセイ</t>
    </rPh>
    <rPh sb="5" eb="8">
      <t>セイサクヒ</t>
    </rPh>
    <phoneticPr fontId="7"/>
  </si>
  <si>
    <t>助成対象外経費</t>
  </si>
  <si>
    <t>助成対象経費</t>
    <phoneticPr fontId="7"/>
  </si>
  <si>
    <t>航空・列車運賃の特別料金</t>
    <rPh sb="0" eb="2">
      <t>コウクウ</t>
    </rPh>
    <rPh sb="3" eb="5">
      <t>レッシャ</t>
    </rPh>
    <rPh sb="5" eb="7">
      <t>ウンチン</t>
    </rPh>
    <phoneticPr fontId="7"/>
  </si>
  <si>
    <t>宿泊費</t>
  </si>
  <si>
    <t>日当</t>
    <rPh sb="0" eb="2">
      <t>ニットウ</t>
    </rPh>
    <phoneticPr fontId="7"/>
  </si>
  <si>
    <t>→G列～は名前つけの為の列なので後ほど隠します。</t>
    <rPh sb="2" eb="3">
      <t>レツ</t>
    </rPh>
    <rPh sb="5" eb="7">
      <t>ナマエ</t>
    </rPh>
    <rPh sb="10" eb="11">
      <t>タメ</t>
    </rPh>
    <rPh sb="12" eb="13">
      <t>レツ</t>
    </rPh>
    <rPh sb="16" eb="17">
      <t>ノチ</t>
    </rPh>
    <rPh sb="19" eb="20">
      <t>カク</t>
    </rPh>
    <phoneticPr fontId="7"/>
  </si>
  <si>
    <t>製作企画費</t>
    <rPh sb="0" eb="2">
      <t>セイサク</t>
    </rPh>
    <rPh sb="2" eb="4">
      <t>キカク</t>
    </rPh>
    <rPh sb="4" eb="5">
      <t>ヒ</t>
    </rPh>
    <phoneticPr fontId="7"/>
  </si>
  <si>
    <t>企画脚本費</t>
    <rPh sb="0" eb="2">
      <t>キカク</t>
    </rPh>
    <rPh sb="2" eb="4">
      <t>キャクホン</t>
    </rPh>
    <rPh sb="4" eb="5">
      <t>ヒ</t>
    </rPh>
    <phoneticPr fontId="7"/>
  </si>
  <si>
    <t>原作使用料</t>
    <rPh sb="0" eb="2">
      <t>ゲンサク</t>
    </rPh>
    <rPh sb="2" eb="5">
      <t>シヨウリョウ</t>
    </rPh>
    <phoneticPr fontId="7"/>
  </si>
  <si>
    <t>脚本料</t>
    <rPh sb="0" eb="2">
      <t>キャクホン</t>
    </rPh>
    <rPh sb="2" eb="3">
      <t>リョウ</t>
    </rPh>
    <phoneticPr fontId="7"/>
  </si>
  <si>
    <t>調査資料代</t>
    <rPh sb="0" eb="2">
      <t>チョウサ</t>
    </rPh>
    <rPh sb="2" eb="4">
      <t>シリョウ</t>
    </rPh>
    <rPh sb="4" eb="5">
      <t>ダイ</t>
    </rPh>
    <phoneticPr fontId="7"/>
  </si>
  <si>
    <t>台本印刷費</t>
    <rPh sb="0" eb="2">
      <t>ダイホン</t>
    </rPh>
    <rPh sb="2" eb="4">
      <t>インサツ</t>
    </rPh>
    <rPh sb="4" eb="5">
      <t>ヒ</t>
    </rPh>
    <phoneticPr fontId="9"/>
  </si>
  <si>
    <t>シナリオハンティング費</t>
  </si>
  <si>
    <t>シナリオハンティング費</t>
    <rPh sb="10" eb="11">
      <t>ヒ</t>
    </rPh>
    <phoneticPr fontId="9"/>
  </si>
  <si>
    <t>旅費</t>
    <rPh sb="0" eb="2">
      <t>リョヒ</t>
    </rPh>
    <phoneticPr fontId="9"/>
  </si>
  <si>
    <t>現地交通費</t>
    <rPh sb="0" eb="2">
      <t>ゲンチ</t>
    </rPh>
    <rPh sb="2" eb="5">
      <t>コウツウヒ</t>
    </rPh>
    <phoneticPr fontId="9"/>
  </si>
  <si>
    <t>宿泊費</t>
    <phoneticPr fontId="9"/>
  </si>
  <si>
    <t>スタッフ費・キャスト費</t>
    <rPh sb="4" eb="5">
      <t>ヒ</t>
    </rPh>
    <rPh sb="10" eb="11">
      <t>ヒ</t>
    </rPh>
    <phoneticPr fontId="7"/>
  </si>
  <si>
    <t>スタッフ人件費</t>
    <rPh sb="4" eb="7">
      <t>ジンケンヒ</t>
    </rPh>
    <phoneticPr fontId="9"/>
  </si>
  <si>
    <t>（別紙参照）</t>
    <rPh sb="1" eb="3">
      <t>ベッシ</t>
    </rPh>
    <rPh sb="3" eb="5">
      <t>サンショウ</t>
    </rPh>
    <phoneticPr fontId="7"/>
  </si>
  <si>
    <t>キャスト人件費</t>
    <rPh sb="4" eb="7">
      <t>ジンケンヒ</t>
    </rPh>
    <phoneticPr fontId="9"/>
  </si>
  <si>
    <t>製作費</t>
    <rPh sb="0" eb="3">
      <t>セイサクヒ</t>
    </rPh>
    <phoneticPr fontId="7"/>
  </si>
  <si>
    <t>映像媒体費</t>
    <rPh sb="0" eb="2">
      <t>エイゾウ</t>
    </rPh>
    <rPh sb="2" eb="4">
      <t>バイタイ</t>
    </rPh>
    <rPh sb="4" eb="5">
      <t>ヒ</t>
    </rPh>
    <phoneticPr fontId="9"/>
  </si>
  <si>
    <t>撮影メディア費</t>
    <rPh sb="0" eb="2">
      <t>サツエイ</t>
    </rPh>
    <rPh sb="6" eb="7">
      <t>ヒ</t>
    </rPh>
    <phoneticPr fontId="7"/>
  </si>
  <si>
    <t>現像費</t>
    <rPh sb="0" eb="2">
      <t>ゲンゾウ</t>
    </rPh>
    <rPh sb="2" eb="3">
      <t>ヒ</t>
    </rPh>
    <phoneticPr fontId="7"/>
  </si>
  <si>
    <t>撮影費</t>
    <rPh sb="0" eb="2">
      <t>サツエイ</t>
    </rPh>
    <rPh sb="2" eb="3">
      <t>ヒ</t>
    </rPh>
    <phoneticPr fontId="9"/>
  </si>
  <si>
    <t>撮影機材使用料</t>
    <rPh sb="0" eb="2">
      <t>サツエイ</t>
    </rPh>
    <rPh sb="2" eb="4">
      <t>キザイ</t>
    </rPh>
    <rPh sb="4" eb="7">
      <t>シヨウリョウ</t>
    </rPh>
    <phoneticPr fontId="9"/>
  </si>
  <si>
    <t>同録音機材使用料</t>
    <rPh sb="0" eb="1">
      <t>ドウ</t>
    </rPh>
    <rPh sb="1" eb="3">
      <t>ロクオン</t>
    </rPh>
    <rPh sb="3" eb="5">
      <t>キザイ</t>
    </rPh>
    <rPh sb="5" eb="8">
      <t>シヨウリョウ</t>
    </rPh>
    <phoneticPr fontId="7"/>
  </si>
  <si>
    <t>機材運搬費</t>
    <rPh sb="0" eb="2">
      <t>キザイ</t>
    </rPh>
    <rPh sb="2" eb="4">
      <t>ウンパン</t>
    </rPh>
    <rPh sb="4" eb="5">
      <t>ヒ</t>
    </rPh>
    <phoneticPr fontId="7"/>
  </si>
  <si>
    <t>照明費</t>
    <rPh sb="0" eb="2">
      <t>ショウメイ</t>
    </rPh>
    <rPh sb="2" eb="3">
      <t>ヒ</t>
    </rPh>
    <phoneticPr fontId="9"/>
  </si>
  <si>
    <t>照明機材使用料</t>
    <rPh sb="0" eb="2">
      <t>ショウメイ</t>
    </rPh>
    <rPh sb="2" eb="4">
      <t>キザイ</t>
    </rPh>
    <rPh sb="4" eb="7">
      <t>シヨウリョウ</t>
    </rPh>
    <phoneticPr fontId="7"/>
  </si>
  <si>
    <t>付属機材使用料</t>
    <rPh sb="0" eb="2">
      <t>フゾク</t>
    </rPh>
    <rPh sb="2" eb="4">
      <t>キザイ</t>
    </rPh>
    <rPh sb="4" eb="7">
      <t>シヨウリョウ</t>
    </rPh>
    <phoneticPr fontId="7"/>
  </si>
  <si>
    <t>ロケーションハンティング費</t>
    <rPh sb="12" eb="13">
      <t>ヒ</t>
    </rPh>
    <phoneticPr fontId="7"/>
  </si>
  <si>
    <t>渉外費</t>
    <rPh sb="0" eb="2">
      <t>ショウガイ</t>
    </rPh>
    <rPh sb="2" eb="3">
      <t>ヒ</t>
    </rPh>
    <phoneticPr fontId="7"/>
  </si>
  <si>
    <t>車両費</t>
    <rPh sb="0" eb="2">
      <t>シャリョウ</t>
    </rPh>
    <rPh sb="2" eb="3">
      <t>ヒ</t>
    </rPh>
    <phoneticPr fontId="9"/>
  </si>
  <si>
    <t>ロケーション費</t>
    <rPh sb="6" eb="7">
      <t>ヒ</t>
    </rPh>
    <phoneticPr fontId="9"/>
  </si>
  <si>
    <t>現地機材運搬費</t>
    <rPh sb="0" eb="2">
      <t>ゲンチ</t>
    </rPh>
    <rPh sb="2" eb="4">
      <t>キザイ</t>
    </rPh>
    <rPh sb="4" eb="6">
      <t>ウンパン</t>
    </rPh>
    <rPh sb="6" eb="7">
      <t>ヒ</t>
    </rPh>
    <phoneticPr fontId="9"/>
  </si>
  <si>
    <t>通信連絡費</t>
    <rPh sb="0" eb="2">
      <t>ツウシン</t>
    </rPh>
    <rPh sb="2" eb="4">
      <t>レンラク</t>
    </rPh>
    <rPh sb="4" eb="5">
      <t>ヒ</t>
    </rPh>
    <phoneticPr fontId="9"/>
  </si>
  <si>
    <t>ロケ地使用料</t>
    <rPh sb="2" eb="3">
      <t>チ</t>
    </rPh>
    <rPh sb="3" eb="6">
      <t>シヨウリョウ</t>
    </rPh>
    <phoneticPr fontId="9"/>
  </si>
  <si>
    <t>美術費</t>
    <rPh sb="0" eb="2">
      <t>ビジュツ</t>
    </rPh>
    <rPh sb="2" eb="3">
      <t>ヒ</t>
    </rPh>
    <phoneticPr fontId="9"/>
  </si>
  <si>
    <t>大道具</t>
    <rPh sb="0" eb="3">
      <t>オオドウグ</t>
    </rPh>
    <phoneticPr fontId="9"/>
  </si>
  <si>
    <t>小道具</t>
    <rPh sb="0" eb="3">
      <t>コドウグ</t>
    </rPh>
    <phoneticPr fontId="9"/>
  </si>
  <si>
    <t>衣裳費</t>
    <rPh sb="0" eb="2">
      <t>イショウ</t>
    </rPh>
    <rPh sb="2" eb="3">
      <t>ヒ</t>
    </rPh>
    <phoneticPr fontId="9"/>
  </si>
  <si>
    <t>メイク費</t>
    <rPh sb="3" eb="4">
      <t>ヒ</t>
    </rPh>
    <phoneticPr fontId="9"/>
  </si>
  <si>
    <t>特殊撮影費</t>
    <rPh sb="0" eb="2">
      <t>トクシュ</t>
    </rPh>
    <rPh sb="2" eb="4">
      <t>サツエイ</t>
    </rPh>
    <rPh sb="4" eb="5">
      <t>ヒ</t>
    </rPh>
    <phoneticPr fontId="9"/>
  </si>
  <si>
    <t>日本語字幕制作撮影</t>
    <rPh sb="0" eb="3">
      <t>ニホンゴ</t>
    </rPh>
    <rPh sb="3" eb="5">
      <t>ジマク</t>
    </rPh>
    <rPh sb="5" eb="7">
      <t>セイサク</t>
    </rPh>
    <rPh sb="7" eb="9">
      <t>サツエイ</t>
    </rPh>
    <phoneticPr fontId="9"/>
  </si>
  <si>
    <t>動画作画撮影</t>
    <rPh sb="0" eb="2">
      <t>ドウガ</t>
    </rPh>
    <rPh sb="2" eb="4">
      <t>サクガ</t>
    </rPh>
    <rPh sb="4" eb="6">
      <t>サツエイ</t>
    </rPh>
    <phoneticPr fontId="9"/>
  </si>
  <si>
    <t>高速度装置</t>
    <rPh sb="0" eb="3">
      <t>コウソクド</t>
    </rPh>
    <rPh sb="3" eb="5">
      <t>ソウチ</t>
    </rPh>
    <phoneticPr fontId="9"/>
  </si>
  <si>
    <t>微速度装置</t>
    <rPh sb="0" eb="1">
      <t>ビ</t>
    </rPh>
    <rPh sb="1" eb="3">
      <t>ソクド</t>
    </rPh>
    <rPh sb="3" eb="5">
      <t>ソウチ</t>
    </rPh>
    <phoneticPr fontId="9"/>
  </si>
  <si>
    <t>航空撮影費</t>
    <rPh sb="0" eb="2">
      <t>コウクウ</t>
    </rPh>
    <rPh sb="2" eb="4">
      <t>サツエイ</t>
    </rPh>
    <rPh sb="4" eb="5">
      <t>ヒ</t>
    </rPh>
    <phoneticPr fontId="9"/>
  </si>
  <si>
    <t>音楽費</t>
    <rPh sb="0" eb="2">
      <t>オンガク</t>
    </rPh>
    <rPh sb="2" eb="3">
      <t>ヒ</t>
    </rPh>
    <phoneticPr fontId="9"/>
  </si>
  <si>
    <t>作曲料</t>
    <rPh sb="0" eb="2">
      <t>サッキョク</t>
    </rPh>
    <rPh sb="2" eb="3">
      <t>リョウ</t>
    </rPh>
    <phoneticPr fontId="9"/>
  </si>
  <si>
    <t>編曲料</t>
    <rPh sb="0" eb="2">
      <t>ヘンキョク</t>
    </rPh>
    <rPh sb="2" eb="3">
      <t>リョウ</t>
    </rPh>
    <phoneticPr fontId="9"/>
  </si>
  <si>
    <t>選曲料</t>
    <rPh sb="0" eb="2">
      <t>センキョク</t>
    </rPh>
    <rPh sb="2" eb="3">
      <t>リョウ</t>
    </rPh>
    <phoneticPr fontId="9"/>
  </si>
  <si>
    <t>音楽著作権料</t>
    <rPh sb="0" eb="5">
      <t>オンガクチョサクケン</t>
    </rPh>
    <rPh sb="5" eb="6">
      <t>リョウ</t>
    </rPh>
    <phoneticPr fontId="9"/>
  </si>
  <si>
    <t>指揮料</t>
    <rPh sb="0" eb="2">
      <t>シキ</t>
    </rPh>
    <rPh sb="2" eb="3">
      <t>リョウ</t>
    </rPh>
    <phoneticPr fontId="9"/>
  </si>
  <si>
    <t>演奏楽器使用料</t>
    <rPh sb="0" eb="2">
      <t>エンソウ</t>
    </rPh>
    <rPh sb="2" eb="4">
      <t>ガッキ</t>
    </rPh>
    <rPh sb="4" eb="7">
      <t>シヨウリョウ</t>
    </rPh>
    <phoneticPr fontId="9"/>
  </si>
  <si>
    <t>スタジオ費</t>
    <rPh sb="4" eb="5">
      <t>ヒ</t>
    </rPh>
    <phoneticPr fontId="9"/>
  </si>
  <si>
    <t>録音費</t>
    <rPh sb="0" eb="2">
      <t>ロクオン</t>
    </rPh>
    <rPh sb="2" eb="3">
      <t>ヒ</t>
    </rPh>
    <phoneticPr fontId="9"/>
  </si>
  <si>
    <t>技術員費</t>
    <rPh sb="0" eb="3">
      <t>ギジュツイン</t>
    </rPh>
    <rPh sb="3" eb="4">
      <t>ヒ</t>
    </rPh>
    <phoneticPr fontId="9"/>
  </si>
  <si>
    <t>ダビング費</t>
    <rPh sb="4" eb="5">
      <t>ヒ</t>
    </rPh>
    <phoneticPr fontId="9"/>
  </si>
  <si>
    <t>擬音効果費</t>
    <rPh sb="0" eb="2">
      <t>ギオン</t>
    </rPh>
    <rPh sb="2" eb="4">
      <t>コウカ</t>
    </rPh>
    <rPh sb="4" eb="5">
      <t>ヒ</t>
    </rPh>
    <phoneticPr fontId="9"/>
  </si>
  <si>
    <t>録音テープ費</t>
    <rPh sb="0" eb="2">
      <t>ロクオン</t>
    </rPh>
    <rPh sb="5" eb="6">
      <t>ヒ</t>
    </rPh>
    <phoneticPr fontId="9"/>
  </si>
  <si>
    <t>編集費</t>
    <rPh sb="0" eb="2">
      <t>ヘンシュウ</t>
    </rPh>
    <rPh sb="2" eb="3">
      <t>ヒ</t>
    </rPh>
    <phoneticPr fontId="9"/>
  </si>
  <si>
    <t>ワーク編集費</t>
    <rPh sb="3" eb="5">
      <t>ヘンシュウ</t>
    </rPh>
    <rPh sb="5" eb="6">
      <t>ヒ</t>
    </rPh>
    <phoneticPr fontId="9"/>
  </si>
  <si>
    <t>オンライン編集費</t>
    <rPh sb="5" eb="7">
      <t>ヘンシュウ</t>
    </rPh>
    <rPh sb="7" eb="8">
      <t>ヒ</t>
    </rPh>
    <phoneticPr fontId="9"/>
  </si>
  <si>
    <t>編集室使用料</t>
    <rPh sb="0" eb="6">
      <t>ヘンシュウシツシヨウリョウ</t>
    </rPh>
    <phoneticPr fontId="9"/>
  </si>
  <si>
    <t>仕上費</t>
    <rPh sb="0" eb="2">
      <t>シアゲ</t>
    </rPh>
    <rPh sb="2" eb="3">
      <t>ヒ</t>
    </rPh>
    <phoneticPr fontId="9"/>
  </si>
  <si>
    <t>上映用ＤＣＰ作成費</t>
    <rPh sb="0" eb="3">
      <t>ジョウエイヨウ</t>
    </rPh>
    <rPh sb="6" eb="8">
      <t>サクセイ</t>
    </rPh>
    <rPh sb="8" eb="9">
      <t>ヒ</t>
    </rPh>
    <phoneticPr fontId="9"/>
  </si>
  <si>
    <t>グレーディング</t>
    <phoneticPr fontId="9"/>
  </si>
  <si>
    <t>新型コロナウイルス感染症対策経費</t>
    <rPh sb="0" eb="2">
      <t>シンガタ</t>
    </rPh>
    <rPh sb="9" eb="12">
      <t>カンセンショウ</t>
    </rPh>
    <rPh sb="12" eb="14">
      <t>タイサク</t>
    </rPh>
    <rPh sb="14" eb="16">
      <t>ケイヒ</t>
    </rPh>
    <phoneticPr fontId="9"/>
  </si>
  <si>
    <t>バリアフリー字幕制作費</t>
    <rPh sb="6" eb="8">
      <t>ジマク</t>
    </rPh>
    <rPh sb="8" eb="11">
      <t>セイサクヒ</t>
    </rPh>
    <phoneticPr fontId="9"/>
  </si>
  <si>
    <t>音声ガイド制作費</t>
    <rPh sb="0" eb="2">
      <t>オンセイ</t>
    </rPh>
    <rPh sb="5" eb="7">
      <t>セイサク</t>
    </rPh>
    <rPh sb="7" eb="8">
      <t>ヒ</t>
    </rPh>
    <phoneticPr fontId="9"/>
  </si>
  <si>
    <t>製作発表に係る経費</t>
    <rPh sb="0" eb="2">
      <t>セイサク</t>
    </rPh>
    <rPh sb="2" eb="4">
      <t>ハッピョウ</t>
    </rPh>
    <rPh sb="5" eb="6">
      <t>カカ</t>
    </rPh>
    <rPh sb="7" eb="9">
      <t>ケイヒ</t>
    </rPh>
    <phoneticPr fontId="7"/>
  </si>
  <si>
    <t>製作発表資料印刷費</t>
    <rPh sb="0" eb="2">
      <t>セイサク</t>
    </rPh>
    <rPh sb="2" eb="4">
      <t>ハッピョウ</t>
    </rPh>
    <rPh sb="4" eb="6">
      <t>シリョウ</t>
    </rPh>
    <rPh sb="6" eb="8">
      <t>インサツ</t>
    </rPh>
    <rPh sb="8" eb="9">
      <t>ヒ</t>
    </rPh>
    <phoneticPr fontId="7"/>
  </si>
  <si>
    <t>スチール撮影費</t>
    <rPh sb="4" eb="6">
      <t>サツエイ</t>
    </rPh>
    <rPh sb="6" eb="7">
      <t>ヒ</t>
    </rPh>
    <phoneticPr fontId="9"/>
  </si>
  <si>
    <t>ファーストクラス料金</t>
    <rPh sb="8" eb="10">
      <t>リョウキン</t>
    </rPh>
    <phoneticPr fontId="9"/>
  </si>
  <si>
    <t>グリーン車料金</t>
    <rPh sb="4" eb="5">
      <t>シャ</t>
    </rPh>
    <rPh sb="5" eb="7">
      <t>リョウキン</t>
    </rPh>
    <phoneticPr fontId="9"/>
  </si>
  <si>
    <t>キャスト人件費</t>
    <rPh sb="4" eb="7">
      <t>ジンケンヒ</t>
    </rPh>
    <phoneticPr fontId="7"/>
  </si>
  <si>
    <t>製作費</t>
    <rPh sb="0" eb="3">
      <t>セイサクヒ</t>
    </rPh>
    <phoneticPr fontId="9"/>
  </si>
  <si>
    <t>ロケーションハンティング費</t>
    <rPh sb="12" eb="13">
      <t>ヒ</t>
    </rPh>
    <phoneticPr fontId="9"/>
  </si>
  <si>
    <t>助成対象経費（A）</t>
    <phoneticPr fontId="7"/>
  </si>
  <si>
    <t>バリアフリー字幕制作費</t>
    <rPh sb="6" eb="11">
      <t>ジマクセイサクヒ</t>
    </rPh>
    <phoneticPr fontId="7"/>
  </si>
  <si>
    <t>支出総額（予算総額）</t>
    <rPh sb="0" eb="2">
      <t>シシュツ</t>
    </rPh>
    <rPh sb="2" eb="4">
      <t>ソウガク</t>
    </rPh>
    <rPh sb="5" eb="7">
      <t>ヨサン</t>
    </rPh>
    <rPh sb="7" eb="9">
      <t>ソウガク</t>
    </rPh>
    <phoneticPr fontId="7"/>
  </si>
  <si>
    <t>スタッフ費　内訳</t>
    <rPh sb="4" eb="5">
      <t>ヒ</t>
    </rPh>
    <rPh sb="6" eb="8">
      <t>ウチワケ</t>
    </rPh>
    <phoneticPr fontId="13"/>
  </si>
  <si>
    <t>作品名</t>
    <rPh sb="0" eb="2">
      <t>サクヒン</t>
    </rPh>
    <rPh sb="2" eb="3">
      <t>メイ</t>
    </rPh>
    <phoneticPr fontId="13"/>
  </si>
  <si>
    <t>役職名</t>
    <rPh sb="0" eb="2">
      <t>ヤクショク</t>
    </rPh>
    <rPh sb="2" eb="3">
      <t>メイ</t>
    </rPh>
    <phoneticPr fontId="13"/>
  </si>
  <si>
    <t>スタッフ名</t>
    <rPh sb="4" eb="5">
      <t>メイ</t>
    </rPh>
    <phoneticPr fontId="13"/>
  </si>
  <si>
    <t>単価
（税込／円）</t>
    <rPh sb="0" eb="2">
      <t>タンカ</t>
    </rPh>
    <rPh sb="4" eb="6">
      <t>ゼイコ</t>
    </rPh>
    <rPh sb="7" eb="8">
      <t>エン</t>
    </rPh>
    <phoneticPr fontId="13"/>
  </si>
  <si>
    <t>金額
（税込／円）</t>
    <rPh sb="0" eb="2">
      <t>キンガク</t>
    </rPh>
    <rPh sb="4" eb="6">
      <t>ゼイコ</t>
    </rPh>
    <rPh sb="7" eb="8">
      <t>エン</t>
    </rPh>
    <phoneticPr fontId="13"/>
  </si>
  <si>
    <t>＠</t>
    <phoneticPr fontId="13"/>
  </si>
  <si>
    <t>小　計</t>
  </si>
  <si>
    <t>キャスト費　内訳</t>
    <rPh sb="4" eb="5">
      <t>ヒ</t>
    </rPh>
    <rPh sb="6" eb="8">
      <t>ウチワケ</t>
    </rPh>
    <phoneticPr fontId="13"/>
  </si>
  <si>
    <t>役名</t>
    <rPh sb="0" eb="1">
      <t>ヤク</t>
    </rPh>
    <rPh sb="1" eb="2">
      <t>メイ</t>
    </rPh>
    <phoneticPr fontId="13"/>
  </si>
  <si>
    <t>キャスト名</t>
    <rPh sb="4" eb="5">
      <t>メイ</t>
    </rPh>
    <phoneticPr fontId="13"/>
  </si>
  <si>
    <t>メインキャスト</t>
    <phoneticPr fontId="13"/>
  </si>
  <si>
    <t>助演キャスト</t>
    <rPh sb="0" eb="2">
      <t>ジョエン</t>
    </rPh>
    <phoneticPr fontId="13"/>
  </si>
  <si>
    <t>エキストラ</t>
    <phoneticPr fontId="13"/>
  </si>
  <si>
    <t>小　計</t>
    <phoneticPr fontId="13"/>
  </si>
  <si>
    <t>消費税等仕入控除税額の取扱</t>
  </si>
  <si>
    <t>作品名</t>
    <rPh sb="0" eb="2">
      <t>サクヒン</t>
    </rPh>
    <rPh sb="2" eb="3">
      <t>メイ</t>
    </rPh>
    <phoneticPr fontId="9"/>
  </si>
  <si>
    <t>団体名</t>
    <rPh sb="0" eb="2">
      <t>ダンタイ</t>
    </rPh>
    <rPh sb="2" eb="3">
      <t>メイ</t>
    </rPh>
    <phoneticPr fontId="9"/>
  </si>
  <si>
    <t>整理番号</t>
    <rPh sb="0" eb="2">
      <t>セイリ</t>
    </rPh>
    <rPh sb="2" eb="4">
      <t>バンゴウ</t>
    </rPh>
    <phoneticPr fontId="9"/>
  </si>
  <si>
    <t>整理番号</t>
    <rPh sb="0" eb="2">
      <t>セイリ</t>
    </rPh>
    <rPh sb="2" eb="4">
      <t>バンゴウ</t>
    </rPh>
    <phoneticPr fontId="7"/>
  </si>
  <si>
    <t>団体名</t>
    <rPh sb="0" eb="2">
      <t>ダンタイ</t>
    </rPh>
    <rPh sb="2" eb="3">
      <t>メイ</t>
    </rPh>
    <phoneticPr fontId="7"/>
  </si>
  <si>
    <t>作品名</t>
    <rPh sb="0" eb="2">
      <t>サクヒン</t>
    </rPh>
    <rPh sb="2" eb="3">
      <t>メイ</t>
    </rPh>
    <phoneticPr fontId="7"/>
  </si>
  <si>
    <t>週間</t>
  </si>
  <si>
    <t>【記入要領】</t>
    <rPh sb="1" eb="3">
      <t>キニュウ</t>
    </rPh>
    <rPh sb="3" eb="5">
      <t>ヨウリョウ</t>
    </rPh>
    <phoneticPr fontId="7"/>
  </si>
  <si>
    <t>実働日数</t>
    <rPh sb="0" eb="2">
      <t>ジツドウ</t>
    </rPh>
    <rPh sb="2" eb="4">
      <t>ニッスウ</t>
    </rPh>
    <phoneticPr fontId="8"/>
  </si>
  <si>
    <t>単年度助成</t>
    <rPh sb="0" eb="5">
      <t>タンネンドジョセイ</t>
    </rPh>
    <phoneticPr fontId="7"/>
  </si>
  <si>
    <t>予定</t>
  </si>
  <si>
    <t>確定</t>
  </si>
  <si>
    <t>交渉中</t>
  </si>
  <si>
    <t>整理番号</t>
    <rPh sb="0" eb="4">
      <t>セイリバンゴウ</t>
    </rPh>
    <phoneticPr fontId="8"/>
  </si>
  <si>
    <t>作品名</t>
    <rPh sb="0" eb="2">
      <t>サクヒン</t>
    </rPh>
    <rPh sb="2" eb="3">
      <t>メイ</t>
    </rPh>
    <phoneticPr fontId="8"/>
  </si>
  <si>
    <t>団体名</t>
    <rPh sb="0" eb="2">
      <t>ダンタイ</t>
    </rPh>
    <rPh sb="2" eb="3">
      <t>メイ</t>
    </rPh>
    <phoneticPr fontId="8"/>
  </si>
  <si>
    <t>整理番号</t>
    <rPh sb="0" eb="4">
      <t>セイリバンゴウ</t>
    </rPh>
    <phoneticPr fontId="12"/>
  </si>
  <si>
    <t>課税事業者</t>
  </si>
  <si>
    <t>要望書登録/要望内容/活動名</t>
    <rPh sb="0" eb="3">
      <t>ヨウボウショ</t>
    </rPh>
    <rPh sb="3" eb="5">
      <t>トウロク</t>
    </rPh>
    <rPh sb="6" eb="8">
      <t>ヨウボウ</t>
    </rPh>
    <rPh sb="8" eb="10">
      <t>ナイヨウ</t>
    </rPh>
    <rPh sb="11" eb="13">
      <t>カツドウ</t>
    </rPh>
    <rPh sb="13" eb="14">
      <t>メイ</t>
    </rPh>
    <phoneticPr fontId="7"/>
  </si>
  <si>
    <t>要望書登録/要望内容/入場料</t>
    <rPh sb="0" eb="3">
      <t>ヨウボウショ</t>
    </rPh>
    <rPh sb="3" eb="5">
      <t>トウロク</t>
    </rPh>
    <rPh sb="6" eb="8">
      <t>ヨウボウ</t>
    </rPh>
    <rPh sb="8" eb="10">
      <t>ナイヨウ</t>
    </rPh>
    <rPh sb="11" eb="14">
      <t>ニュウジョウリョウ</t>
    </rPh>
    <phoneticPr fontId="7"/>
  </si>
  <si>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7"/>
  </si>
  <si>
    <t>要望書登録/要望内容/(ｲ)小計</t>
    <rPh sb="0" eb="3">
      <t>ヨウボウショ</t>
    </rPh>
    <rPh sb="3" eb="5">
      <t>トウロク</t>
    </rPh>
    <rPh sb="6" eb="8">
      <t>ヨウボウ</t>
    </rPh>
    <rPh sb="8" eb="10">
      <t>ナイヨウ</t>
    </rPh>
    <rPh sb="14" eb="16">
      <t>ショウケイ</t>
    </rPh>
    <phoneticPr fontId="7"/>
  </si>
  <si>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7"/>
  </si>
  <si>
    <t>要望書登録/要望内容/対象経費（A）</t>
    <rPh sb="0" eb="3">
      <t>ヨウボウショ</t>
    </rPh>
    <rPh sb="3" eb="5">
      <t>トウロク</t>
    </rPh>
    <rPh sb="6" eb="8">
      <t>ヨウボウ</t>
    </rPh>
    <rPh sb="8" eb="10">
      <t>ナイヨウ</t>
    </rPh>
    <rPh sb="11" eb="13">
      <t>タイショウ</t>
    </rPh>
    <rPh sb="13" eb="15">
      <t>ケイヒ</t>
    </rPh>
    <phoneticPr fontId="7"/>
  </si>
  <si>
    <t>要望書登録/要望内容/要望額</t>
    <rPh sb="0" eb="3">
      <t>ヨウボウショ</t>
    </rPh>
    <rPh sb="3" eb="5">
      <t>トウロク</t>
    </rPh>
    <rPh sb="6" eb="8">
      <t>ヨウボウ</t>
    </rPh>
    <rPh sb="8" eb="10">
      <t>ナイヨウ</t>
    </rPh>
    <rPh sb="11" eb="13">
      <t>ヨウボウ</t>
    </rPh>
    <rPh sb="13" eb="14">
      <t>ガク</t>
    </rPh>
    <phoneticPr fontId="7"/>
  </si>
  <si>
    <t>要望書登録/要望内容/文化庁チェック</t>
    <rPh sb="0" eb="3">
      <t>ヨウボウショ</t>
    </rPh>
    <rPh sb="3" eb="5">
      <t>トウロク</t>
    </rPh>
    <rPh sb="6" eb="8">
      <t>ヨウボウ</t>
    </rPh>
    <rPh sb="8" eb="10">
      <t>ナイヨウ</t>
    </rPh>
    <rPh sb="11" eb="14">
      <t>ブンカチョウ</t>
    </rPh>
    <phoneticPr fontId="7"/>
  </si>
  <si>
    <t>要望書登録/映画製作/時間</t>
    <rPh sb="0" eb="3">
      <t>ヨウボウショ</t>
    </rPh>
    <rPh sb="3" eb="5">
      <t>トウロク</t>
    </rPh>
    <rPh sb="6" eb="8">
      <t>エイガ</t>
    </rPh>
    <rPh sb="8" eb="10">
      <t>セイサク</t>
    </rPh>
    <rPh sb="11" eb="13">
      <t>ジカン</t>
    </rPh>
    <phoneticPr fontId="7"/>
  </si>
  <si>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7"/>
  </si>
  <si>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7"/>
  </si>
  <si>
    <t>要望書登録/映画製作/完成形態</t>
    <rPh sb="0" eb="3">
      <t>ヨウボウショ</t>
    </rPh>
    <rPh sb="3" eb="5">
      <t>トウロク</t>
    </rPh>
    <rPh sb="6" eb="8">
      <t>エイガ</t>
    </rPh>
    <rPh sb="8" eb="10">
      <t>セイサク</t>
    </rPh>
    <rPh sb="11" eb="13">
      <t>カンセイ</t>
    </rPh>
    <rPh sb="13" eb="15">
      <t>ケイタイ</t>
    </rPh>
    <phoneticPr fontId="7"/>
  </si>
  <si>
    <t>要望書登録/映画製作/監督</t>
    <rPh sb="0" eb="3">
      <t>ヨウボウショ</t>
    </rPh>
    <rPh sb="3" eb="5">
      <t>トウロク</t>
    </rPh>
    <rPh sb="6" eb="8">
      <t>エイガ</t>
    </rPh>
    <rPh sb="8" eb="10">
      <t>セイサク</t>
    </rPh>
    <rPh sb="11" eb="13">
      <t>カントク</t>
    </rPh>
    <phoneticPr fontId="7"/>
  </si>
  <si>
    <t>要望書登録/映画製作/脚本</t>
    <rPh sb="0" eb="3">
      <t>ヨウボウショ</t>
    </rPh>
    <rPh sb="3" eb="5">
      <t>トウロク</t>
    </rPh>
    <rPh sb="6" eb="8">
      <t>エイガ</t>
    </rPh>
    <rPh sb="8" eb="10">
      <t>セイサク</t>
    </rPh>
    <rPh sb="11" eb="13">
      <t>キャクホン</t>
    </rPh>
    <phoneticPr fontId="7"/>
  </si>
  <si>
    <t>要望書登録/映画製作/撮影</t>
    <rPh sb="0" eb="3">
      <t>ヨウボウショ</t>
    </rPh>
    <rPh sb="3" eb="5">
      <t>トウロク</t>
    </rPh>
    <rPh sb="6" eb="8">
      <t>エイガ</t>
    </rPh>
    <rPh sb="8" eb="10">
      <t>セイサク</t>
    </rPh>
    <rPh sb="11" eb="13">
      <t>サツエイ</t>
    </rPh>
    <phoneticPr fontId="7"/>
  </si>
  <si>
    <t>要望書登録/映画製作/出演者</t>
    <rPh sb="0" eb="3">
      <t>ヨウボウショ</t>
    </rPh>
    <rPh sb="3" eb="5">
      <t>トウロク</t>
    </rPh>
    <rPh sb="6" eb="8">
      <t>エイガ</t>
    </rPh>
    <rPh sb="8" eb="10">
      <t>セイサク</t>
    </rPh>
    <rPh sb="11" eb="14">
      <t>シュツエンシャ</t>
    </rPh>
    <phoneticPr fontId="7"/>
  </si>
  <si>
    <t>要望書登録/映画製作/配給会社</t>
    <rPh sb="0" eb="3">
      <t>ヨウボウショ</t>
    </rPh>
    <rPh sb="3" eb="5">
      <t>トウロク</t>
    </rPh>
    <rPh sb="6" eb="8">
      <t>エイガ</t>
    </rPh>
    <rPh sb="8" eb="10">
      <t>セイサク</t>
    </rPh>
    <rPh sb="11" eb="13">
      <t>ハイキュウ</t>
    </rPh>
    <rPh sb="13" eb="15">
      <t>ガイシャ</t>
    </rPh>
    <phoneticPr fontId="7"/>
  </si>
  <si>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7"/>
  </si>
  <si>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7"/>
  </si>
  <si>
    <t>要望書登録/基金/県NO</t>
    <rPh sb="0" eb="3">
      <t>ヨウボウショ</t>
    </rPh>
    <rPh sb="3" eb="5">
      <t>トウロク</t>
    </rPh>
    <rPh sb="6" eb="8">
      <t>キキン</t>
    </rPh>
    <rPh sb="9" eb="10">
      <t>ケン</t>
    </rPh>
    <phoneticPr fontId="7"/>
  </si>
  <si>
    <t>要望書登録/補助金/単位</t>
    <rPh sb="0" eb="3">
      <t>ヨウボウショ</t>
    </rPh>
    <rPh sb="3" eb="5">
      <t>トウロク</t>
    </rPh>
    <rPh sb="6" eb="9">
      <t>ホジョキン</t>
    </rPh>
    <rPh sb="10" eb="12">
      <t>タンイ</t>
    </rPh>
    <phoneticPr fontId="7"/>
  </si>
  <si>
    <t>要望書登録/補助金/個表番号</t>
    <rPh sb="0" eb="3">
      <t>ヨウボウショ</t>
    </rPh>
    <rPh sb="3" eb="5">
      <t>トウロク</t>
    </rPh>
    <rPh sb="6" eb="9">
      <t>ホジョキン</t>
    </rPh>
    <rPh sb="10" eb="12">
      <t>コヒョウ</t>
    </rPh>
    <rPh sb="12" eb="14">
      <t>バンゴウ</t>
    </rPh>
    <phoneticPr fontId="7"/>
  </si>
  <si>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7"/>
  </si>
  <si>
    <t>要望書登録/基金/分野
要望書登録/補助金/分野</t>
    <rPh sb="0" eb="3">
      <t>ヨウボウショ</t>
    </rPh>
    <rPh sb="3" eb="5">
      <t>トウロク</t>
    </rPh>
    <rPh sb="6" eb="8">
      <t>キキン</t>
    </rPh>
    <rPh sb="9" eb="11">
      <t>ブンヤ</t>
    </rPh>
    <rPh sb="18" eb="21">
      <t>ホジョキン</t>
    </rPh>
    <phoneticPr fontId="7"/>
  </si>
  <si>
    <t>要望書登録/基金/提出日
要望書登録/補助金/提出日</t>
    <rPh sb="0" eb="3">
      <t>ヨウボウショ</t>
    </rPh>
    <rPh sb="3" eb="5">
      <t>トウロク</t>
    </rPh>
    <rPh sb="6" eb="8">
      <t>キキン</t>
    </rPh>
    <rPh sb="9" eb="11">
      <t>テイシュツ</t>
    </rPh>
    <rPh sb="11" eb="12">
      <t>ビ</t>
    </rPh>
    <phoneticPr fontId="7"/>
  </si>
  <si>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7"/>
  </si>
  <si>
    <t>要望書登録/活動場所/開始日</t>
    <rPh sb="0" eb="3">
      <t>ヨウボウショ</t>
    </rPh>
    <rPh sb="3" eb="5">
      <t>トウロク</t>
    </rPh>
    <rPh sb="6" eb="8">
      <t>カツドウ</t>
    </rPh>
    <rPh sb="8" eb="10">
      <t>バショ</t>
    </rPh>
    <rPh sb="11" eb="14">
      <t>カイシビ</t>
    </rPh>
    <phoneticPr fontId="7"/>
  </si>
  <si>
    <t>要望書登録/活動場所/終了日</t>
    <rPh sb="0" eb="3">
      <t>ヨウボウショ</t>
    </rPh>
    <rPh sb="3" eb="5">
      <t>トウロク</t>
    </rPh>
    <rPh sb="6" eb="8">
      <t>カツドウ</t>
    </rPh>
    <rPh sb="8" eb="10">
      <t>バショ</t>
    </rPh>
    <rPh sb="11" eb="13">
      <t>シュウリョウ</t>
    </rPh>
    <rPh sb="13" eb="14">
      <t>ヒ</t>
    </rPh>
    <phoneticPr fontId="7"/>
  </si>
  <si>
    <t>要望書登録/活動場所/活動場所</t>
    <rPh sb="0" eb="3">
      <t>ヨウボウショ</t>
    </rPh>
    <rPh sb="3" eb="5">
      <t>トウロク</t>
    </rPh>
    <rPh sb="6" eb="8">
      <t>カツドウ</t>
    </rPh>
    <rPh sb="8" eb="10">
      <t>バショ</t>
    </rPh>
    <rPh sb="11" eb="13">
      <t>カツドウ</t>
    </rPh>
    <rPh sb="13" eb="15">
      <t>バショ</t>
    </rPh>
    <phoneticPr fontId="7"/>
  </si>
  <si>
    <t>団体登録/団体基本情報/団体名</t>
    <rPh sb="12" eb="14">
      <t>ダンタイ</t>
    </rPh>
    <rPh sb="14" eb="15">
      <t>メイ</t>
    </rPh>
    <phoneticPr fontId="7"/>
  </si>
  <si>
    <t>団体登録/団体基本情報/ヨミガナ</t>
  </si>
  <si>
    <t>団体登録/団体基本情報/代表者氏名</t>
    <rPh sb="12" eb="15">
      <t>ダイヒョウシャ</t>
    </rPh>
    <rPh sb="15" eb="17">
      <t>シメイ</t>
    </rPh>
    <phoneticPr fontId="7"/>
  </si>
  <si>
    <t>団体登録/団体基本情報/代表者役職</t>
    <rPh sb="12" eb="15">
      <t>ダイヒョウシャ</t>
    </rPh>
    <rPh sb="15" eb="17">
      <t>ヤクショク</t>
    </rPh>
    <phoneticPr fontId="7"/>
  </si>
  <si>
    <t>団体登録/団体基本情報/郵便番号</t>
    <rPh sb="12" eb="16">
      <t>ユウビンバンゴウ</t>
    </rPh>
    <phoneticPr fontId="7"/>
  </si>
  <si>
    <t>団体登録/団体基本情報/都道府県</t>
    <rPh sb="12" eb="16">
      <t>トドウフケン</t>
    </rPh>
    <phoneticPr fontId="7"/>
  </si>
  <si>
    <t>団体登録/団体基本情報/住所1</t>
    <rPh sb="12" eb="14">
      <t>ジュウショ</t>
    </rPh>
    <phoneticPr fontId="7"/>
  </si>
  <si>
    <t>団体登録/団体基本情報/住所2</t>
    <rPh sb="12" eb="14">
      <t>ジュウショ</t>
    </rPh>
    <phoneticPr fontId="7"/>
  </si>
  <si>
    <t>団体登録/団体基本情報/電話番号</t>
    <rPh sb="12" eb="14">
      <t>デンワ</t>
    </rPh>
    <rPh sb="14" eb="16">
      <t>バンゴウ</t>
    </rPh>
    <phoneticPr fontId="7"/>
  </si>
  <si>
    <t>団体登録/団体基本情報/FAX番号</t>
    <rPh sb="15" eb="17">
      <t>バンゴウ</t>
    </rPh>
    <phoneticPr fontId="7"/>
  </si>
  <si>
    <t>団体登録/団体基本情報/ホームページ</t>
    <phoneticPr fontId="7"/>
  </si>
  <si>
    <t>団体登録/団体基本情報/創立年/月</t>
    <rPh sb="12" eb="14">
      <t>ソウリツ</t>
    </rPh>
    <rPh sb="14" eb="15">
      <t>ネン</t>
    </rPh>
    <rPh sb="16" eb="17">
      <t>ツキ</t>
    </rPh>
    <phoneticPr fontId="7"/>
  </si>
  <si>
    <t>団体登録/標準連絡先/団体名</t>
    <rPh sb="5" eb="7">
      <t>ヒョウジュン</t>
    </rPh>
    <rPh sb="7" eb="10">
      <t>レンラクサキ</t>
    </rPh>
    <rPh sb="11" eb="13">
      <t>ダンタイ</t>
    </rPh>
    <rPh sb="13" eb="14">
      <t>メイ</t>
    </rPh>
    <phoneticPr fontId="7"/>
  </si>
  <si>
    <t>団体登録/団体基本情報/団体種別</t>
    <rPh sb="12" eb="14">
      <t>ダンタイ</t>
    </rPh>
    <rPh sb="14" eb="16">
      <t>シュベツ</t>
    </rPh>
    <phoneticPr fontId="7"/>
  </si>
  <si>
    <t>施設登録/施設/施設名</t>
    <rPh sb="0" eb="2">
      <t>シセツ</t>
    </rPh>
    <rPh sb="2" eb="4">
      <t>トウロク</t>
    </rPh>
    <rPh sb="5" eb="7">
      <t>シセツ</t>
    </rPh>
    <rPh sb="8" eb="10">
      <t>シセツ</t>
    </rPh>
    <rPh sb="10" eb="11">
      <t>メイ</t>
    </rPh>
    <phoneticPr fontId="7"/>
  </si>
  <si>
    <t>施設登録/施設/郵便番号</t>
    <rPh sb="0" eb="2">
      <t>シセツ</t>
    </rPh>
    <rPh sb="2" eb="4">
      <t>トウロク</t>
    </rPh>
    <rPh sb="5" eb="7">
      <t>シセツ</t>
    </rPh>
    <rPh sb="8" eb="12">
      <t>ユウビンバンゴウ</t>
    </rPh>
    <phoneticPr fontId="7"/>
  </si>
  <si>
    <t>施設登録/施設/都道府県</t>
    <rPh sb="0" eb="2">
      <t>シセツ</t>
    </rPh>
    <rPh sb="2" eb="4">
      <t>トウロク</t>
    </rPh>
    <rPh sb="5" eb="7">
      <t>シセツ</t>
    </rPh>
    <rPh sb="8" eb="12">
      <t>トドウフケン</t>
    </rPh>
    <phoneticPr fontId="7"/>
  </si>
  <si>
    <t>施設登録/施設/住所1</t>
    <rPh sb="0" eb="2">
      <t>シセツ</t>
    </rPh>
    <rPh sb="2" eb="4">
      <t>トウロク</t>
    </rPh>
    <rPh sb="5" eb="7">
      <t>シセツ</t>
    </rPh>
    <rPh sb="8" eb="10">
      <t>ジュウショ</t>
    </rPh>
    <phoneticPr fontId="7"/>
  </si>
  <si>
    <t>施設登録/施設/住所2</t>
    <rPh sb="0" eb="2">
      <t>シセツ</t>
    </rPh>
    <rPh sb="2" eb="4">
      <t>トウロク</t>
    </rPh>
    <rPh sb="5" eb="7">
      <t>シセツ</t>
    </rPh>
    <rPh sb="8" eb="10">
      <t>ジュウショ</t>
    </rPh>
    <phoneticPr fontId="7"/>
  </si>
  <si>
    <t>要望書登録/要望内容/控除税額計（C）</t>
    <phoneticPr fontId="7"/>
  </si>
  <si>
    <t>要望書登録/要望内容/備考</t>
    <rPh sb="0" eb="3">
      <t>ヨウボウショ</t>
    </rPh>
    <rPh sb="3" eb="5">
      <t>トウロク</t>
    </rPh>
    <rPh sb="6" eb="8">
      <t>ヨウボウ</t>
    </rPh>
    <rPh sb="8" eb="10">
      <t>ナイヨウ</t>
    </rPh>
    <rPh sb="11" eb="13">
      <t>ビコウ</t>
    </rPh>
    <phoneticPr fontId="7"/>
  </si>
  <si>
    <t>作品名：</t>
    <rPh sb="0" eb="2">
      <t>サクヒン</t>
    </rPh>
    <rPh sb="2" eb="3">
      <t>メイ</t>
    </rPh>
    <phoneticPr fontId="39"/>
  </si>
  <si>
    <t>団体名：</t>
    <rPh sb="0" eb="2">
      <t>ダンタイ</t>
    </rPh>
    <rPh sb="2" eb="3">
      <t>メイ</t>
    </rPh>
    <phoneticPr fontId="39"/>
  </si>
  <si>
    <t>①【必要書類の確認】</t>
    <rPh sb="2" eb="4">
      <t>ヒツヨウ</t>
    </rPh>
    <rPh sb="4" eb="6">
      <t>ショルイ</t>
    </rPh>
    <rPh sb="7" eb="9">
      <t>カクニン</t>
    </rPh>
    <phoneticPr fontId="39"/>
  </si>
  <si>
    <t>③【応募要件の確認】</t>
    <rPh sb="2" eb="4">
      <t>オウボ</t>
    </rPh>
    <rPh sb="4" eb="6">
      <t>ヨウケン</t>
    </rPh>
    <rPh sb="7" eb="9">
      <t>カクニン</t>
    </rPh>
    <phoneticPr fontId="39"/>
  </si>
  <si>
    <t>《不明要件》</t>
    <rPh sb="1" eb="3">
      <t>フメイ</t>
    </rPh>
    <rPh sb="3" eb="5">
      <t>ヨウケン</t>
    </rPh>
    <phoneticPr fontId="39"/>
  </si>
  <si>
    <t>《不適合理由》</t>
    <rPh sb="1" eb="4">
      <t>フテキゴウ</t>
    </rPh>
    <rPh sb="4" eb="6">
      <t>リユウ</t>
    </rPh>
    <phoneticPr fontId="39"/>
  </si>
  <si>
    <t>欠落なし</t>
    <rPh sb="0" eb="2">
      <t>ケツラク</t>
    </rPh>
    <phoneticPr fontId="39"/>
  </si>
  <si>
    <t>　　適合</t>
    <rPh sb="2" eb="4">
      <t>テキゴウ</t>
    </rPh>
    <phoneticPr fontId="39"/>
  </si>
  <si>
    <t>・提出期限</t>
    <phoneticPr fontId="39"/>
  </si>
  <si>
    <t>・要望取下げの連絡があった</t>
    <rPh sb="1" eb="3">
      <t>ヨウボウ</t>
    </rPh>
    <rPh sb="3" eb="5">
      <t>トリサ</t>
    </rPh>
    <rPh sb="7" eb="9">
      <t>レンラク</t>
    </rPh>
    <phoneticPr fontId="6"/>
  </si>
  <si>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39"/>
  </si>
  <si>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39"/>
  </si>
  <si>
    <t>・完成時期</t>
    <rPh sb="0" eb="2">
      <t>カンセイ</t>
    </rPh>
    <rPh sb="2" eb="4">
      <t>ジキ</t>
    </rPh>
    <phoneticPr fontId="39"/>
  </si>
  <si>
    <t>・完成時期が定められた期間外</t>
    <rPh sb="1" eb="3">
      <t>カンセイ</t>
    </rPh>
    <rPh sb="3" eb="5">
      <t>ジキ</t>
    </rPh>
    <rPh sb="6" eb="7">
      <t>サダ</t>
    </rPh>
    <rPh sb="11" eb="13">
      <t>キカン</t>
    </rPh>
    <rPh sb="13" eb="14">
      <t>ガイ</t>
    </rPh>
    <phoneticPr fontId="6"/>
  </si>
  <si>
    <t>《提出のあった書類にチェック》</t>
    <rPh sb="1" eb="3">
      <t>テイシュツ</t>
    </rPh>
    <rPh sb="7" eb="9">
      <t>ショルイ</t>
    </rPh>
    <phoneticPr fontId="39"/>
  </si>
  <si>
    <t>1 法人格を有する団体</t>
    <rPh sb="2" eb="3">
      <t>ホウ</t>
    </rPh>
    <rPh sb="3" eb="5">
      <t>ジンカク</t>
    </rPh>
    <rPh sb="6" eb="7">
      <t>ユウ</t>
    </rPh>
    <rPh sb="9" eb="11">
      <t>ダンタイ</t>
    </rPh>
    <phoneticPr fontId="39"/>
  </si>
  <si>
    <t>・助成金算入可能経費</t>
    <rPh sb="1" eb="4">
      <t>ジョセイキン</t>
    </rPh>
    <rPh sb="4" eb="6">
      <t>サンニュウ</t>
    </rPh>
    <rPh sb="6" eb="8">
      <t>カノウ</t>
    </rPh>
    <rPh sb="8" eb="10">
      <t>ケイヒ</t>
    </rPh>
    <phoneticPr fontId="39"/>
  </si>
  <si>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6"/>
  </si>
  <si>
    <t>2 任意団体　</t>
    <rPh sb="2" eb="4">
      <t>ニンイ</t>
    </rPh>
    <rPh sb="4" eb="6">
      <t>ダンタイ</t>
    </rPh>
    <phoneticPr fontId="39"/>
  </si>
  <si>
    <t>・重複応募</t>
    <phoneticPr fontId="39"/>
  </si>
  <si>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6"/>
  </si>
  <si>
    <t>総表</t>
    <rPh sb="0" eb="2">
      <t>ソウヒョウ</t>
    </rPh>
    <phoneticPr fontId="39"/>
  </si>
  <si>
    <t>活動要件</t>
    <rPh sb="0" eb="2">
      <t>カツドウ</t>
    </rPh>
    <rPh sb="2" eb="4">
      <t>ヨウケン</t>
    </rPh>
    <phoneticPr fontId="39"/>
  </si>
  <si>
    <t>・団体要件</t>
    <phoneticPr fontId="39"/>
  </si>
  <si>
    <t>・文化庁の補助金や委託費等が支出される活動である</t>
    <phoneticPr fontId="39"/>
  </si>
  <si>
    <t>個表</t>
    <rPh sb="0" eb="1">
      <t>コ</t>
    </rPh>
    <rPh sb="1" eb="2">
      <t>ヒョウ</t>
    </rPh>
    <phoneticPr fontId="39"/>
  </si>
  <si>
    <t>・実績要件</t>
    <phoneticPr fontId="39"/>
  </si>
  <si>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6"/>
  </si>
  <si>
    <t>助成金に算入できる経費が助成金の総額以上</t>
    <phoneticPr fontId="39"/>
  </si>
  <si>
    <t>・活動要件</t>
    <phoneticPr fontId="39"/>
  </si>
  <si>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6"/>
  </si>
  <si>
    <t>スタッフ費・キャスト費内訳</t>
    <rPh sb="4" eb="5">
      <t>ヒ</t>
    </rPh>
    <rPh sb="10" eb="11">
      <t>ヒ</t>
    </rPh>
    <rPh sb="11" eb="13">
      <t>ウチワケ</t>
    </rPh>
    <phoneticPr fontId="39"/>
  </si>
  <si>
    <t>完成後1年以内に広く一般に公開される日本映画である</t>
    <rPh sb="18" eb="20">
      <t>ニホン</t>
    </rPh>
    <rPh sb="20" eb="22">
      <t>エイガ</t>
    </rPh>
    <phoneticPr fontId="39"/>
  </si>
  <si>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6"/>
  </si>
  <si>
    <t>団体概要</t>
    <rPh sb="0" eb="2">
      <t>ダンタイ</t>
    </rPh>
    <rPh sb="2" eb="4">
      <t>ガイヨウ</t>
    </rPh>
    <phoneticPr fontId="39"/>
  </si>
  <si>
    <t>上映時間が1時間以上、予算総額が助成条件の額以上</t>
    <rPh sb="0" eb="2">
      <t>ジョウエイ</t>
    </rPh>
    <rPh sb="2" eb="4">
      <t>ジカン</t>
    </rPh>
    <rPh sb="6" eb="10">
      <t>ジカンイジョウ</t>
    </rPh>
    <rPh sb="22" eb="24">
      <t>イジョウ</t>
    </rPh>
    <phoneticPr fontId="39"/>
  </si>
  <si>
    <t>・団体要件を満たしていない（事務所を有していない）</t>
    <rPh sb="1" eb="3">
      <t>ダンタイ</t>
    </rPh>
    <rPh sb="3" eb="5">
      <t>ヨウケン</t>
    </rPh>
    <rPh sb="6" eb="7">
      <t>ミ</t>
    </rPh>
    <rPh sb="14" eb="16">
      <t>ジム</t>
    </rPh>
    <rPh sb="16" eb="17">
      <t>ショ</t>
    </rPh>
    <rPh sb="18" eb="19">
      <t>ユウ</t>
    </rPh>
    <phoneticPr fontId="6"/>
  </si>
  <si>
    <t>個人略歴（脚本）</t>
    <rPh sb="0" eb="2">
      <t>コジン</t>
    </rPh>
    <rPh sb="2" eb="4">
      <t>リャクレキ</t>
    </rPh>
    <rPh sb="5" eb="7">
      <t>キャクホン</t>
    </rPh>
    <phoneticPr fontId="39"/>
  </si>
  <si>
    <t>完成形式：35mm以上のポジフィルム、DCP</t>
    <rPh sb="0" eb="2">
      <t>カンセイ</t>
    </rPh>
    <rPh sb="2" eb="4">
      <t>ケイシキ</t>
    </rPh>
    <rPh sb="9" eb="11">
      <t>イジョウ</t>
    </rPh>
    <phoneticPr fontId="39"/>
  </si>
  <si>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39"/>
  </si>
  <si>
    <t>個人略歴（監督）</t>
    <rPh sb="0" eb="2">
      <t>コジン</t>
    </rPh>
    <rPh sb="2" eb="4">
      <t>リャクレキ</t>
    </rPh>
    <rPh sb="5" eb="7">
      <t>カントク</t>
    </rPh>
    <phoneticPr fontId="39"/>
  </si>
  <si>
    <t>応募できない活動にあたらない</t>
    <phoneticPr fontId="39"/>
  </si>
  <si>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39"/>
  </si>
  <si>
    <t>個人略歴（撮影）</t>
    <rPh sb="0" eb="2">
      <t>コジン</t>
    </rPh>
    <rPh sb="2" eb="4">
      <t>リャクレキ</t>
    </rPh>
    <rPh sb="5" eb="7">
      <t>サツエイ</t>
    </rPh>
    <phoneticPr fontId="39"/>
  </si>
  <si>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39"/>
  </si>
  <si>
    <t>・団体要件を満たしていない（　　　　　　　　　　　　　　　　　　　）</t>
    <rPh sb="1" eb="5">
      <t>ダンタイヨウケン</t>
    </rPh>
    <rPh sb="6" eb="7">
      <t>ミ</t>
    </rPh>
    <phoneticPr fontId="39"/>
  </si>
  <si>
    <t>個人略歴（プロデューサー）</t>
    <rPh sb="0" eb="2">
      <t>コジン</t>
    </rPh>
    <rPh sb="2" eb="4">
      <t>リャクレキ</t>
    </rPh>
    <phoneticPr fontId="39"/>
  </si>
  <si>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39"/>
  </si>
  <si>
    <t>・実績要件を満たしていない</t>
    <rPh sb="1" eb="3">
      <t>ジッセキ</t>
    </rPh>
    <rPh sb="3" eb="5">
      <t>ヨウケン</t>
    </rPh>
    <rPh sb="6" eb="7">
      <t>ミ</t>
    </rPh>
    <phoneticPr fontId="39"/>
  </si>
  <si>
    <t>定款・規約等</t>
    <rPh sb="0" eb="2">
      <t>テイカン</t>
    </rPh>
    <rPh sb="3" eb="5">
      <t>キヤク</t>
    </rPh>
    <rPh sb="5" eb="6">
      <t>トウ</t>
    </rPh>
    <phoneticPr fontId="39"/>
  </si>
  <si>
    <t>　　不適合</t>
    <rPh sb="2" eb="3">
      <t>フ</t>
    </rPh>
    <rPh sb="3" eb="5">
      <t>テキゴウ</t>
    </rPh>
    <phoneticPr fontId="39"/>
  </si>
  <si>
    <t>・活動要件を満たしていない（日本映画ではない）</t>
    <rPh sb="1" eb="3">
      <t>カツドウ</t>
    </rPh>
    <rPh sb="3" eb="5">
      <t>ヨウケン</t>
    </rPh>
    <rPh sb="6" eb="7">
      <t>ミ</t>
    </rPh>
    <rPh sb="14" eb="16">
      <t>ニホン</t>
    </rPh>
    <rPh sb="16" eb="18">
      <t>エイガ</t>
    </rPh>
    <phoneticPr fontId="39"/>
  </si>
  <si>
    <r>
      <t>財務諸表</t>
    </r>
    <r>
      <rPr>
        <sz val="9"/>
        <color theme="1"/>
        <rFont val="ＭＳ 明朝"/>
        <family val="1"/>
        <charset val="128"/>
      </rPr>
      <t>（特別、Ａのみ）</t>
    </r>
    <rPh sb="0" eb="2">
      <t>ザイム</t>
    </rPh>
    <rPh sb="2" eb="4">
      <t>ショヒョウ</t>
    </rPh>
    <rPh sb="5" eb="7">
      <t>トクベツ</t>
    </rPh>
    <phoneticPr fontId="39"/>
  </si>
  <si>
    <t>　　不明</t>
    <rPh sb="2" eb="4">
      <t>フメイ</t>
    </rPh>
    <phoneticPr fontId="39"/>
  </si>
  <si>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39"/>
  </si>
  <si>
    <t>映画製作実績資料</t>
    <rPh sb="0" eb="2">
      <t>エイガ</t>
    </rPh>
    <rPh sb="2" eb="4">
      <t>セイサク</t>
    </rPh>
    <rPh sb="4" eb="6">
      <t>ジッセキ</t>
    </rPh>
    <rPh sb="6" eb="8">
      <t>シリョウ</t>
    </rPh>
    <phoneticPr fontId="39"/>
  </si>
  <si>
    <t>《不明の要件》</t>
    <rPh sb="1" eb="3">
      <t>フメイ</t>
    </rPh>
    <rPh sb="4" eb="6">
      <t>ヨウケン</t>
    </rPh>
    <phoneticPr fontId="39"/>
  </si>
  <si>
    <t>・活動要件を満たしていない（一般に広く公開されない）</t>
    <rPh sb="1" eb="3">
      <t>カツドウ</t>
    </rPh>
    <rPh sb="3" eb="5">
      <t>ヨウケン</t>
    </rPh>
    <rPh sb="6" eb="7">
      <t>ミ</t>
    </rPh>
    <rPh sb="14" eb="16">
      <t>イッパン</t>
    </rPh>
    <rPh sb="17" eb="18">
      <t>ヒロ</t>
    </rPh>
    <rPh sb="19" eb="21">
      <t>コウカイ</t>
    </rPh>
    <phoneticPr fontId="39"/>
  </si>
  <si>
    <t>・活動要件を満たしていない（無料で公開）</t>
    <rPh sb="1" eb="3">
      <t>カツドウ</t>
    </rPh>
    <rPh sb="3" eb="5">
      <t>ヨウケン</t>
    </rPh>
    <rPh sb="6" eb="7">
      <t>ミ</t>
    </rPh>
    <rPh sb="14" eb="16">
      <t>ムリョウ</t>
    </rPh>
    <rPh sb="17" eb="19">
      <t>コウカイ</t>
    </rPh>
    <phoneticPr fontId="39"/>
  </si>
  <si>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39"/>
  </si>
  <si>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39"/>
  </si>
  <si>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39"/>
  </si>
  <si>
    <t>・活動要件を満たしていない（　　　　　　　　　　　　　　　　　　　）</t>
    <rPh sb="1" eb="3">
      <t>カツドウ</t>
    </rPh>
    <rPh sb="3" eb="5">
      <t>ヨウケン</t>
    </rPh>
    <rPh sb="6" eb="7">
      <t>ミ</t>
    </rPh>
    <phoneticPr fontId="39"/>
  </si>
  <si>
    <t>・商業的、政治的又は宗教的な宣伝意図を有する活動である</t>
    <rPh sb="1" eb="4">
      <t>ショウギョウテキ</t>
    </rPh>
    <phoneticPr fontId="39"/>
  </si>
  <si>
    <t>④【連絡概要】</t>
    <rPh sb="2" eb="4">
      <t>レンラク</t>
    </rPh>
    <rPh sb="4" eb="6">
      <t>ガイヨウ</t>
    </rPh>
    <phoneticPr fontId="39"/>
  </si>
  <si>
    <t>※要望者に連絡した日時及び提出期限を記入し、連絡手段にチェック</t>
    <phoneticPr fontId="39"/>
  </si>
  <si>
    <t>連絡日時</t>
    <rPh sb="0" eb="2">
      <t>レンラク</t>
    </rPh>
    <rPh sb="2" eb="4">
      <t>ニチジ</t>
    </rPh>
    <phoneticPr fontId="39"/>
  </si>
  <si>
    <t>→</t>
    <phoneticPr fontId="39"/>
  </si>
  <si>
    <t>提出期限</t>
    <rPh sb="0" eb="2">
      <t>テイシュツ</t>
    </rPh>
    <rPh sb="2" eb="4">
      <t>キゲン</t>
    </rPh>
    <phoneticPr fontId="39"/>
  </si>
  <si>
    <t>手　　段</t>
    <rPh sb="0" eb="1">
      <t>テ</t>
    </rPh>
    <rPh sb="3" eb="4">
      <t>ダン</t>
    </rPh>
    <phoneticPr fontId="39"/>
  </si>
  <si>
    <t>電話＋ 　メール、　　その他</t>
    <rPh sb="0" eb="2">
      <t>デンワ</t>
    </rPh>
    <rPh sb="13" eb="14">
      <t>タ</t>
    </rPh>
    <phoneticPr fontId="39"/>
  </si>
  <si>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39"/>
  </si>
  <si>
    <t>《2回目》</t>
    <phoneticPr fontId="39"/>
  </si>
  <si>
    <t>《結果》</t>
    <phoneticPr fontId="39"/>
  </si>
  <si>
    <t>　　要望者と連絡がとれた</t>
    <rPh sb="2" eb="4">
      <t>ヨウボウ</t>
    </rPh>
    <rPh sb="4" eb="5">
      <t>シャ</t>
    </rPh>
    <rPh sb="6" eb="8">
      <t>レンラク</t>
    </rPh>
    <phoneticPr fontId="39"/>
  </si>
  <si>
    <t>　　　　期限までに提出あり</t>
    <rPh sb="4" eb="6">
      <t>キゲン</t>
    </rPh>
    <rPh sb="9" eb="11">
      <t>テイシュツ</t>
    </rPh>
    <phoneticPr fontId="39"/>
  </si>
  <si>
    <t>提出日</t>
    <rPh sb="0" eb="2">
      <t>テイシュツ</t>
    </rPh>
    <rPh sb="2" eb="3">
      <t>ビ</t>
    </rPh>
    <phoneticPr fontId="39"/>
  </si>
  <si>
    <t>　　　　期限までに提出なし</t>
    <rPh sb="4" eb="6">
      <t>キゲン</t>
    </rPh>
    <rPh sb="9" eb="11">
      <t>テイシュツ</t>
    </rPh>
    <phoneticPr fontId="39"/>
  </si>
  <si>
    <t>　　要望者と連絡がとれなかった</t>
    <phoneticPr fontId="39"/>
  </si>
  <si>
    <t>【最終判断】</t>
    <rPh sb="1" eb="3">
      <t>サイシュウ</t>
    </rPh>
    <rPh sb="3" eb="5">
      <t>ハンダン</t>
    </rPh>
    <phoneticPr fontId="39"/>
  </si>
  <si>
    <t>適合</t>
    <rPh sb="0" eb="2">
      <t>テキゴウ</t>
    </rPh>
    <phoneticPr fontId="39"/>
  </si>
  <si>
    <t>不適合</t>
    <phoneticPr fontId="39"/>
  </si>
  <si>
    <t>　　《理由》</t>
    <phoneticPr fontId="39"/>
  </si>
  <si>
    <t>【特記事項】</t>
    <rPh sb="1" eb="3">
      <t>トッキ</t>
    </rPh>
    <rPh sb="3" eb="5">
      <t>ジコウ</t>
    </rPh>
    <phoneticPr fontId="39"/>
  </si>
  <si>
    <t>整理番号</t>
    <rPh sb="0" eb="2">
      <t>セイリ</t>
    </rPh>
    <rPh sb="2" eb="4">
      <t>バンゴウ</t>
    </rPh>
    <phoneticPr fontId="39"/>
  </si>
  <si>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39"/>
  </si>
  <si>
    <t>完成形式：16mm以上のポジフィルム・DCP・ビデオテープ等</t>
    <rPh sb="0" eb="2">
      <t>カンセイ</t>
    </rPh>
    <rPh sb="2" eb="4">
      <t>ケイシキ</t>
    </rPh>
    <rPh sb="9" eb="11">
      <t>イジョウ</t>
    </rPh>
    <rPh sb="29" eb="30">
      <t>トウ</t>
    </rPh>
    <phoneticPr fontId="39"/>
  </si>
  <si>
    <r>
      <t>財務諸表</t>
    </r>
    <r>
      <rPr>
        <sz val="9"/>
        <color theme="1"/>
        <rFont val="ＭＳ 明朝"/>
        <family val="1"/>
        <charset val="128"/>
      </rPr>
      <t>（特別のみ）</t>
    </r>
    <rPh sb="0" eb="2">
      <t>ザイム</t>
    </rPh>
    <rPh sb="2" eb="4">
      <t>ショヒョウ</t>
    </rPh>
    <rPh sb="5" eb="7">
      <t>トクベツ</t>
    </rPh>
    <phoneticPr fontId="39"/>
  </si>
  <si>
    <t>企画書</t>
    <rPh sb="0" eb="3">
      <t>キカクショ</t>
    </rPh>
    <phoneticPr fontId="39"/>
  </si>
  <si>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39"/>
  </si>
  <si>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39"/>
  </si>
  <si>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6"/>
  </si>
  <si>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39"/>
  </si>
  <si>
    <t>完成形式：アニメーション技法によって製作</t>
    <rPh sb="0" eb="2">
      <t>カンセイ</t>
    </rPh>
    <rPh sb="2" eb="4">
      <t>ケイシキ</t>
    </rPh>
    <phoneticPr fontId="39"/>
  </si>
  <si>
    <t>個人略歴（チーフアニメーター）</t>
    <rPh sb="0" eb="2">
      <t>コジン</t>
    </rPh>
    <rPh sb="2" eb="4">
      <t>リャクレキ</t>
    </rPh>
    <phoneticPr fontId="39"/>
  </si>
  <si>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39"/>
  </si>
  <si>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39"/>
  </si>
  <si>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39"/>
  </si>
  <si>
    <t>②【応募要件の確認】</t>
    <rPh sb="2" eb="4">
      <t>オウボ</t>
    </rPh>
    <rPh sb="4" eb="6">
      <t>ヨウケン</t>
    </rPh>
    <rPh sb="7" eb="9">
      <t>カクニン</t>
    </rPh>
    <phoneticPr fontId="39"/>
  </si>
  <si>
    <t>③【連絡概要】</t>
    <rPh sb="2" eb="4">
      <t>レンラク</t>
    </rPh>
    <rPh sb="4" eb="6">
      <t>ガイヨウ</t>
    </rPh>
    <phoneticPr fontId="39"/>
  </si>
  <si>
    <t>課税対象外経費</t>
    <rPh sb="0" eb="2">
      <t>カゼイ</t>
    </rPh>
    <rPh sb="2" eb="4">
      <t>タイショウ</t>
    </rPh>
    <rPh sb="4" eb="5">
      <t>ガイ</t>
    </rPh>
    <rPh sb="5" eb="7">
      <t>ケイヒ</t>
    </rPh>
    <phoneticPr fontId="7"/>
  </si>
  <si>
    <t>活動の収支予算（収入）</t>
    <phoneticPr fontId="39"/>
  </si>
  <si>
    <t>活動の収支予算（支出）</t>
    <rPh sb="8" eb="10">
      <t>シシュツ</t>
    </rPh>
    <phoneticPr fontId="39"/>
  </si>
  <si>
    <t>活動の収支予算（収入）</t>
    <rPh sb="0" eb="2">
      <t>カツドウ</t>
    </rPh>
    <rPh sb="3" eb="5">
      <t>シュウシ</t>
    </rPh>
    <rPh sb="5" eb="7">
      <t>ヨサン</t>
    </rPh>
    <rPh sb="8" eb="10">
      <t>シュウニュウ</t>
    </rPh>
    <phoneticPr fontId="39"/>
  </si>
  <si>
    <t>団体概要</t>
    <phoneticPr fontId="38"/>
  </si>
  <si>
    <t>スタッフ費・キャスト費内訳</t>
    <phoneticPr fontId="38"/>
  </si>
  <si>
    <t>活動の収支予算（支出）</t>
    <rPh sb="8" eb="10">
      <t>シシュツ</t>
    </rPh>
    <phoneticPr fontId="38"/>
  </si>
  <si>
    <r>
      <t>脚本</t>
    </r>
    <r>
      <rPr>
        <sz val="11"/>
        <rFont val="游ゴシック"/>
        <family val="3"/>
        <charset val="128"/>
        <scheme val="minor"/>
      </rPr>
      <t>（劇・アニメのみ）</t>
    </r>
    <rPh sb="0" eb="2">
      <t>キャクホン</t>
    </rPh>
    <rPh sb="3" eb="4">
      <t>ゲキ</t>
    </rPh>
    <phoneticPr fontId="7"/>
  </si>
  <si>
    <r>
      <t>撮影</t>
    </r>
    <r>
      <rPr>
        <sz val="11"/>
        <rFont val="游ゴシック"/>
        <family val="3"/>
        <charset val="128"/>
        <scheme val="minor"/>
      </rPr>
      <t>（劇・記録のみ）</t>
    </r>
    <rPh sb="0" eb="2">
      <t>サツエイ</t>
    </rPh>
    <rPh sb="3" eb="4">
      <t>ゲキ</t>
    </rPh>
    <rPh sb="5" eb="7">
      <t>キロク</t>
    </rPh>
    <phoneticPr fontId="7"/>
  </si>
  <si>
    <t>担当者情報</t>
    <rPh sb="0" eb="3">
      <t>タントウシャ</t>
    </rPh>
    <rPh sb="3" eb="5">
      <t>ジョウホウ</t>
    </rPh>
    <phoneticPr fontId="7"/>
  </si>
  <si>
    <t>関係書類送付先〒</t>
    <rPh sb="0" eb="2">
      <t>カンケイ</t>
    </rPh>
    <rPh sb="2" eb="4">
      <t>ショルイ</t>
    </rPh>
    <rPh sb="4" eb="7">
      <t>ソウフサキ</t>
    </rPh>
    <phoneticPr fontId="7"/>
  </si>
  <si>
    <t>関係書類送付先住所</t>
    <rPh sb="0" eb="2">
      <t>カンケイ</t>
    </rPh>
    <rPh sb="2" eb="4">
      <t>ショルイ</t>
    </rPh>
    <rPh sb="4" eb="7">
      <t>ソウフサキ</t>
    </rPh>
    <rPh sb="7" eb="9">
      <t>ジュウショ</t>
    </rPh>
    <phoneticPr fontId="7"/>
  </si>
  <si>
    <t>担当部署名または役職名</t>
    <rPh sb="2" eb="4">
      <t>ブショ</t>
    </rPh>
    <rPh sb="4" eb="5">
      <t>メイ</t>
    </rPh>
    <rPh sb="8" eb="11">
      <t>ヤクショクメイ</t>
    </rPh>
    <phoneticPr fontId="7"/>
  </si>
  <si>
    <t>担当者氏名</t>
    <phoneticPr fontId="7"/>
  </si>
  <si>
    <t>担当者電話番号</t>
    <phoneticPr fontId="38"/>
  </si>
  <si>
    <t>E-mail</t>
    <phoneticPr fontId="7"/>
  </si>
  <si>
    <t>電話番号</t>
    <rPh sb="0" eb="2">
      <t>デンワ</t>
    </rPh>
    <rPh sb="2" eb="4">
      <t>バンゴウ</t>
    </rPh>
    <phoneticPr fontId="7"/>
  </si>
  <si>
    <t>原作の有無</t>
    <rPh sb="0" eb="2">
      <t>ゲンサク</t>
    </rPh>
    <rPh sb="3" eb="5">
      <t>ウム</t>
    </rPh>
    <phoneticPr fontId="7"/>
  </si>
  <si>
    <t>原作名</t>
    <rPh sb="0" eb="2">
      <t>ゲンサク</t>
    </rPh>
    <rPh sb="2" eb="3">
      <t>メイ</t>
    </rPh>
    <phoneticPr fontId="7"/>
  </si>
  <si>
    <t>原作者名</t>
    <rPh sb="0" eb="4">
      <t>ゲンサクシャメイ</t>
    </rPh>
    <phoneticPr fontId="7"/>
  </si>
  <si>
    <t>・担当者名欄には、1名のみ記入してください。</t>
    <rPh sb="1" eb="4">
      <t>タントウシャ</t>
    </rPh>
    <rPh sb="4" eb="5">
      <t>メイ</t>
    </rPh>
    <rPh sb="5" eb="6">
      <t>ラン</t>
    </rPh>
    <rPh sb="10" eb="11">
      <t>メイ</t>
    </rPh>
    <rPh sb="13" eb="15">
      <t>キニュウ</t>
    </rPh>
    <phoneticPr fontId="7"/>
  </si>
  <si>
    <t>・上映時間を記入し、完成形態を選択してください。</t>
    <phoneticPr fontId="7"/>
  </si>
  <si>
    <t>・「課税事業者」か、「免税事業者及び簡易課税事業者」かをプルダウンメニューから選択してください。</t>
    <rPh sb="2" eb="4">
      <t>カゼイ</t>
    </rPh>
    <rPh sb="4" eb="7">
      <t>ジギョウシャ</t>
    </rPh>
    <rPh sb="39" eb="41">
      <t>センタク</t>
    </rPh>
    <phoneticPr fontId="7"/>
  </si>
  <si>
    <t>【注意】本シートを編集・削除しないでください。</t>
    <rPh sb="1" eb="3">
      <t>チュウイ</t>
    </rPh>
    <rPh sb="4" eb="5">
      <t>ホン</t>
    </rPh>
    <rPh sb="9" eb="11">
      <t>ヘンシュウ</t>
    </rPh>
    <rPh sb="12" eb="14">
      <t>サクジョ</t>
    </rPh>
    <phoneticPr fontId="38"/>
  </si>
  <si>
    <t>連携先</t>
    <rPh sb="0" eb="2">
      <t>レンケイ</t>
    </rPh>
    <rPh sb="2" eb="3">
      <t>サキ</t>
    </rPh>
    <phoneticPr fontId="38"/>
  </si>
  <si>
    <t>行</t>
    <rPh sb="0" eb="1">
      <t>ギョウ</t>
    </rPh>
    <phoneticPr fontId="38"/>
  </si>
  <si>
    <t>連携元</t>
    <rPh sb="0" eb="2">
      <t>レンケイ</t>
    </rPh>
    <rPh sb="2" eb="3">
      <t>モト</t>
    </rPh>
    <phoneticPr fontId="38"/>
  </si>
  <si>
    <t>連携内容</t>
    <rPh sb="0" eb="2">
      <t>レンケイ</t>
    </rPh>
    <rPh sb="2" eb="4">
      <t>ナイヨウ</t>
    </rPh>
    <phoneticPr fontId="38"/>
  </si>
  <si>
    <t>様式の種類</t>
    <rPh sb="0" eb="2">
      <t>ヨウシキ</t>
    </rPh>
    <rPh sb="3" eb="5">
      <t>シュルイ</t>
    </rPh>
    <phoneticPr fontId="38"/>
  </si>
  <si>
    <t>要望書登録/基金/ジャンル
要望書登録/補助金/ジャンル</t>
    <phoneticPr fontId="38"/>
  </si>
  <si>
    <t>要望書登録/連絡先/郵便番号</t>
    <rPh sb="0" eb="3">
      <t>ヨウボウショ</t>
    </rPh>
    <rPh sb="3" eb="5">
      <t>トウロク</t>
    </rPh>
    <rPh sb="6" eb="9">
      <t>レンラクサキ</t>
    </rPh>
    <rPh sb="10" eb="14">
      <t>ユウビンバンゴウ</t>
    </rPh>
    <phoneticPr fontId="38"/>
  </si>
  <si>
    <t>要望書登録/連絡先/住所1</t>
    <rPh sb="0" eb="3">
      <t>ヨウボウショ</t>
    </rPh>
    <rPh sb="3" eb="5">
      <t>トウロク</t>
    </rPh>
    <rPh sb="6" eb="9">
      <t>レンラクサキ</t>
    </rPh>
    <rPh sb="10" eb="12">
      <t>ジュウショ</t>
    </rPh>
    <phoneticPr fontId="38"/>
  </si>
  <si>
    <t>要望書登録/連絡先/住所2</t>
    <rPh sb="0" eb="3">
      <t>ヨウボウショ</t>
    </rPh>
    <rPh sb="3" eb="5">
      <t>トウロク</t>
    </rPh>
    <rPh sb="6" eb="9">
      <t>レンラクサキ</t>
    </rPh>
    <rPh sb="10" eb="12">
      <t>ジュウショ</t>
    </rPh>
    <phoneticPr fontId="38"/>
  </si>
  <si>
    <t>要望書登録/連絡先/担当者</t>
    <rPh sb="0" eb="3">
      <t>ヨウボウショ</t>
    </rPh>
    <rPh sb="3" eb="5">
      <t>トウロク</t>
    </rPh>
    <rPh sb="6" eb="9">
      <t>レンラクサキ</t>
    </rPh>
    <rPh sb="10" eb="13">
      <t>タントウシャ</t>
    </rPh>
    <phoneticPr fontId="38"/>
  </si>
  <si>
    <t>要望書登録/連絡先/担当役職</t>
    <rPh sb="0" eb="3">
      <t>ヨウボウショ</t>
    </rPh>
    <rPh sb="3" eb="5">
      <t>トウロク</t>
    </rPh>
    <rPh sb="6" eb="9">
      <t>レンラクサキ</t>
    </rPh>
    <rPh sb="10" eb="12">
      <t>タントウ</t>
    </rPh>
    <rPh sb="12" eb="14">
      <t>ヤクショク</t>
    </rPh>
    <phoneticPr fontId="38"/>
  </si>
  <si>
    <t>要望書登録/連絡先/担当部署</t>
    <rPh sb="0" eb="3">
      <t>ヨウボウショ</t>
    </rPh>
    <rPh sb="3" eb="5">
      <t>トウロク</t>
    </rPh>
    <rPh sb="6" eb="9">
      <t>レンラクサキ</t>
    </rPh>
    <rPh sb="10" eb="12">
      <t>タントウ</t>
    </rPh>
    <rPh sb="12" eb="14">
      <t>ブショ</t>
    </rPh>
    <phoneticPr fontId="38"/>
  </si>
  <si>
    <t>要望書登録/連絡先/電話番号</t>
    <rPh sb="0" eb="3">
      <t>ヨウボウショ</t>
    </rPh>
    <rPh sb="3" eb="5">
      <t>トウロク</t>
    </rPh>
    <rPh sb="6" eb="9">
      <t>レンラクサキ</t>
    </rPh>
    <rPh sb="10" eb="12">
      <t>デンワ</t>
    </rPh>
    <rPh sb="12" eb="14">
      <t>バンゴウ</t>
    </rPh>
    <phoneticPr fontId="38"/>
  </si>
  <si>
    <t>要望書登録/連絡先/FAX</t>
    <rPh sb="0" eb="3">
      <t>ヨウボウショ</t>
    </rPh>
    <rPh sb="3" eb="5">
      <t>トウロク</t>
    </rPh>
    <rPh sb="6" eb="9">
      <t>レンラクサキ</t>
    </rPh>
    <phoneticPr fontId="38"/>
  </si>
  <si>
    <t>要望書登録/連絡先/メールアドレス</t>
    <rPh sb="0" eb="3">
      <t>ヨウボウショ</t>
    </rPh>
    <rPh sb="3" eb="5">
      <t>トウロク</t>
    </rPh>
    <rPh sb="6" eb="9">
      <t>レンラクサキ</t>
    </rPh>
    <phoneticPr fontId="38"/>
  </si>
  <si>
    <t>団体更新フラグ</t>
    <rPh sb="0" eb="2">
      <t>ダンタイ</t>
    </rPh>
    <rPh sb="2" eb="4">
      <t>コウシン</t>
    </rPh>
    <phoneticPr fontId="38"/>
  </si>
  <si>
    <t>団体コード</t>
    <rPh sb="0" eb="2">
      <t>ダンタイ</t>
    </rPh>
    <phoneticPr fontId="38"/>
  </si>
  <si>
    <t>施設更新フラグ</t>
    <rPh sb="0" eb="2">
      <t>シセツ</t>
    </rPh>
    <rPh sb="2" eb="4">
      <t>コウシン</t>
    </rPh>
    <phoneticPr fontId="38"/>
  </si>
  <si>
    <t>施設コード</t>
    <rPh sb="0" eb="2">
      <t>シセツ</t>
    </rPh>
    <phoneticPr fontId="38"/>
  </si>
  <si>
    <t>-</t>
  </si>
  <si>
    <t>団体名（フリガナ）</t>
    <phoneticPr fontId="7"/>
  </si>
  <si>
    <t>直接入力</t>
    <rPh sb="0" eb="2">
      <t>チョクセツ</t>
    </rPh>
    <rPh sb="2" eb="4">
      <t>ニュウリョク</t>
    </rPh>
    <phoneticPr fontId="38"/>
  </si>
  <si>
    <t>個人略歴（監督）</t>
    <rPh sb="5" eb="7">
      <t>カントク</t>
    </rPh>
    <phoneticPr fontId="38"/>
  </si>
  <si>
    <t>個人略歴（脚本）</t>
    <rPh sb="5" eb="7">
      <t>キャクホン</t>
    </rPh>
    <phoneticPr fontId="38"/>
  </si>
  <si>
    <t>アニメーション映画（長編）</t>
    <rPh sb="10" eb="12">
      <t>チョウヘン</t>
    </rPh>
    <phoneticPr fontId="7"/>
  </si>
  <si>
    <t>アニメーション映画（短編A）</t>
    <phoneticPr fontId="7"/>
  </si>
  <si>
    <t>シナリオ　15部</t>
    <rPh sb="7" eb="8">
      <t>ブ</t>
    </rPh>
    <phoneticPr fontId="39"/>
  </si>
  <si>
    <t>.</t>
    <phoneticPr fontId="7"/>
  </si>
  <si>
    <t>.</t>
    <phoneticPr fontId="9"/>
  </si>
  <si>
    <t>-</t>
    <phoneticPr fontId="38"/>
  </si>
  <si>
    <t>全て税込みで記入してください。</t>
    <rPh sb="0" eb="1">
      <t>スベ</t>
    </rPh>
    <rPh sb="2" eb="4">
      <t>ゼイコ</t>
    </rPh>
    <rPh sb="6" eb="8">
      <t>キニュウ</t>
    </rPh>
    <phoneticPr fontId="7"/>
  </si>
  <si>
    <t>完成形式</t>
    <rPh sb="0" eb="4">
      <t>カンセイケイシキ</t>
    </rPh>
    <phoneticPr fontId="7"/>
  </si>
  <si>
    <t>DCP</t>
    <phoneticPr fontId="7"/>
  </si>
  <si>
    <t>35mm以上のポジフィルム</t>
    <rPh sb="4" eb="6">
      <t>イジョウ</t>
    </rPh>
    <phoneticPr fontId="7"/>
  </si>
  <si>
    <t>16mm以上のポジフィルム</t>
    <rPh sb="4" eb="6">
      <t>イジョウ</t>
    </rPh>
    <phoneticPr fontId="7"/>
  </si>
  <si>
    <t>Blu-ray</t>
    <phoneticPr fontId="7"/>
  </si>
  <si>
    <t>DVD</t>
    <phoneticPr fontId="7"/>
  </si>
  <si>
    <t>ビデオテープ</t>
    <phoneticPr fontId="7"/>
  </si>
  <si>
    <t>その他（具体的に）</t>
    <rPh sb="2" eb="3">
      <t>タ</t>
    </rPh>
    <rPh sb="4" eb="7">
      <t>グタイテキ</t>
    </rPh>
    <phoneticPr fontId="7"/>
  </si>
  <si>
    <t>単位</t>
    <rPh sb="0" eb="2">
      <t>タンイ</t>
    </rPh>
    <phoneticPr fontId="12"/>
  </si>
  <si>
    <t>従事期間</t>
    <rPh sb="0" eb="2">
      <t>ジュウジ</t>
    </rPh>
    <rPh sb="2" eb="4">
      <t>キカン</t>
    </rPh>
    <phoneticPr fontId="13"/>
  </si>
  <si>
    <t>自己出資金</t>
    <rPh sb="0" eb="2">
      <t>ジコ</t>
    </rPh>
    <rPh sb="2" eb="5">
      <t>シュッシキン</t>
    </rPh>
    <phoneticPr fontId="7"/>
  </si>
  <si>
    <t>自己出資金</t>
    <rPh sb="0" eb="2">
      <t>ジコ</t>
    </rPh>
    <rPh sb="2" eb="4">
      <t>シュッシ</t>
    </rPh>
    <rPh sb="4" eb="5">
      <t>キン</t>
    </rPh>
    <phoneticPr fontId="7"/>
  </si>
  <si>
    <t>公開計画</t>
    <rPh sb="0" eb="4">
      <t>コウカイケイカク</t>
    </rPh>
    <phoneticPr fontId="7"/>
  </si>
  <si>
    <t>ロケ地／撮影地自治体名</t>
    <rPh sb="2" eb="3">
      <t>チ</t>
    </rPh>
    <rPh sb="4" eb="7">
      <t>サツエイチ</t>
    </rPh>
    <rPh sb="7" eb="10">
      <t>ジチタイ</t>
    </rPh>
    <rPh sb="10" eb="11">
      <t>メイ</t>
    </rPh>
    <phoneticPr fontId="7"/>
  </si>
  <si>
    <t>消費税等仕入控除税額（C）</t>
    <rPh sb="0" eb="7">
      <t>ジョセイキンサンテイケイヒ</t>
    </rPh>
    <phoneticPr fontId="7"/>
  </si>
  <si>
    <t>助成金算定経費の合計額（D）</t>
    <rPh sb="0" eb="7">
      <t>ジョセイキンサンテイケイヒ</t>
    </rPh>
    <rPh sb="8" eb="11">
      <t>ゴウケイガク</t>
    </rPh>
    <phoneticPr fontId="7"/>
  </si>
  <si>
    <t>活動区分</t>
    <rPh sb="0" eb="4">
      <t>カツドウクブン</t>
    </rPh>
    <phoneticPr fontId="7"/>
  </si>
  <si>
    <t>①</t>
    <phoneticPr fontId="38"/>
  </si>
  <si>
    <t>②</t>
    <phoneticPr fontId="38"/>
  </si>
  <si>
    <t>③</t>
    <phoneticPr fontId="38"/>
  </si>
  <si>
    <t>ポストプロダクション会社等</t>
    <rPh sb="10" eb="12">
      <t>ガイシャ</t>
    </rPh>
    <rPh sb="12" eb="13">
      <t>ナド</t>
    </rPh>
    <phoneticPr fontId="7"/>
  </si>
  <si>
    <t>製作幹事</t>
    <rPh sb="0" eb="4">
      <t>セイサクカンジ</t>
    </rPh>
    <phoneticPr fontId="7"/>
  </si>
  <si>
    <t>令和６年度文化芸術振興費補助金交付要望書チェック表</t>
    <rPh sb="0" eb="2">
      <t>レイワ</t>
    </rPh>
    <phoneticPr fontId="39"/>
  </si>
  <si>
    <t>完成時期　単年度：R6.4.1～R7.3.31</t>
    <rPh sb="0" eb="2">
      <t>カンセイ</t>
    </rPh>
    <rPh sb="2" eb="4">
      <t>ジキ</t>
    </rPh>
    <rPh sb="5" eb="8">
      <t>タンネンド</t>
    </rPh>
    <phoneticPr fontId="39"/>
  </si>
  <si>
    <t>団体名</t>
    <rPh sb="0" eb="3">
      <t>ダンタイメイ</t>
    </rPh>
    <phoneticPr fontId="7"/>
  </si>
  <si>
    <t>代表者役職</t>
    <rPh sb="0" eb="5">
      <t>ダイヒョウシャヤクショク</t>
    </rPh>
    <phoneticPr fontId="7"/>
  </si>
  <si>
    <t>代表者氏名</t>
    <rPh sb="0" eb="5">
      <t>ダイヒョウシャシメイ</t>
    </rPh>
    <phoneticPr fontId="7"/>
  </si>
  <si>
    <t>総表!C27</t>
    <phoneticPr fontId="38"/>
  </si>
  <si>
    <t>総表!D43</t>
    <phoneticPr fontId="38"/>
  </si>
  <si>
    <t>総表!J42</t>
    <phoneticPr fontId="38"/>
  </si>
  <si>
    <t>総表!D28</t>
    <phoneticPr fontId="38"/>
  </si>
  <si>
    <t>総表!C37</t>
    <phoneticPr fontId="38"/>
  </si>
  <si>
    <t>総表!E37</t>
    <phoneticPr fontId="38"/>
  </si>
  <si>
    <t>総表!J28</t>
    <phoneticPr fontId="38"/>
  </si>
  <si>
    <t>総表!D31</t>
    <phoneticPr fontId="38"/>
  </si>
  <si>
    <t>総表!D32</t>
    <phoneticPr fontId="38"/>
  </si>
  <si>
    <t>総表!D33</t>
    <phoneticPr fontId="38"/>
  </si>
  <si>
    <t>総表!D30</t>
    <phoneticPr fontId="38"/>
  </si>
  <si>
    <t>総表!D29</t>
    <phoneticPr fontId="38"/>
  </si>
  <si>
    <t>総表!C38</t>
    <phoneticPr fontId="38"/>
  </si>
  <si>
    <t>総表!E38</t>
    <phoneticPr fontId="38"/>
  </si>
  <si>
    <t>総表!B9</t>
    <phoneticPr fontId="38"/>
  </si>
  <si>
    <t>総表!C10</t>
    <phoneticPr fontId="38"/>
  </si>
  <si>
    <t>総表!C7</t>
    <phoneticPr fontId="38"/>
  </si>
  <si>
    <t>総表!C15</t>
    <phoneticPr fontId="38"/>
  </si>
  <si>
    <t>総表!C14</t>
    <phoneticPr fontId="38"/>
  </si>
  <si>
    <t>総表!C17</t>
    <phoneticPr fontId="38"/>
  </si>
  <si>
    <t>総表!C16</t>
    <phoneticPr fontId="38"/>
  </si>
  <si>
    <t>総表!C11</t>
    <phoneticPr fontId="38"/>
  </si>
  <si>
    <t>総表!C13</t>
    <phoneticPr fontId="38"/>
  </si>
  <si>
    <t>総表!D13</t>
    <phoneticPr fontId="38"/>
  </si>
  <si>
    <t>総表!H13</t>
    <phoneticPr fontId="38"/>
  </si>
  <si>
    <t>総表!C18</t>
    <phoneticPr fontId="38"/>
  </si>
  <si>
    <t>総表!C19</t>
    <phoneticPr fontId="38"/>
  </si>
  <si>
    <t>総表!C21</t>
    <phoneticPr fontId="38"/>
  </si>
  <si>
    <t>総表!H21</t>
    <phoneticPr fontId="38"/>
  </si>
  <si>
    <t>総表!C23</t>
    <phoneticPr fontId="38"/>
  </si>
  <si>
    <t>総表!C22</t>
    <phoneticPr fontId="38"/>
  </si>
  <si>
    <t>総表!C24</t>
    <phoneticPr fontId="38"/>
  </si>
  <si>
    <t>総表!C25</t>
    <phoneticPr fontId="38"/>
  </si>
  <si>
    <t>シノプシス　10部</t>
    <rPh sb="8" eb="9">
      <t>ブ</t>
    </rPh>
    <phoneticPr fontId="39"/>
  </si>
  <si>
    <t>絵コンテ　10部</t>
    <rPh sb="0" eb="1">
      <t>エ</t>
    </rPh>
    <rPh sb="7" eb="8">
      <t>ブ</t>
    </rPh>
    <phoneticPr fontId="39"/>
  </si>
  <si>
    <r>
      <t>シナリオ　10部</t>
    </r>
    <r>
      <rPr>
        <sz val="9"/>
        <color theme="1"/>
        <rFont val="ＭＳ 明朝"/>
        <family val="1"/>
        <charset val="128"/>
      </rPr>
      <t>（絵コンテが未完成時のみ）</t>
    </r>
    <rPh sb="7" eb="8">
      <t>ブ</t>
    </rPh>
    <rPh sb="9" eb="10">
      <t>エ</t>
    </rPh>
    <rPh sb="14" eb="15">
      <t>ミ</t>
    </rPh>
    <rPh sb="15" eb="17">
      <t>カンセイ</t>
    </rPh>
    <rPh sb="17" eb="18">
      <t>ジ</t>
    </rPh>
    <phoneticPr fontId="39"/>
  </si>
  <si>
    <t>イメージボード等　10部</t>
    <rPh sb="7" eb="8">
      <t>トウ</t>
    </rPh>
    <rPh sb="11" eb="12">
      <t>ブ</t>
    </rPh>
    <phoneticPr fontId="39"/>
  </si>
  <si>
    <r>
      <t>監督のポートフォリオ　10部</t>
    </r>
    <r>
      <rPr>
        <sz val="9"/>
        <color theme="1"/>
        <rFont val="ＭＳ 明朝"/>
        <family val="1"/>
        <charset val="128"/>
      </rPr>
      <t>（短編Ａ・Ｂのみ）</t>
    </r>
    <rPh sb="0" eb="2">
      <t>カントク</t>
    </rPh>
    <rPh sb="13" eb="14">
      <t>ブ</t>
    </rPh>
    <rPh sb="15" eb="17">
      <t>タンペン</t>
    </rPh>
    <phoneticPr fontId="39"/>
  </si>
  <si>
    <t>総表!D42</t>
    <phoneticPr fontId="38"/>
  </si>
  <si>
    <t>日本映画製作支援事業</t>
    <rPh sb="0" eb="10">
      <t>ニホンエイガセイサクシエンジギョウ</t>
    </rPh>
    <phoneticPr fontId="7"/>
  </si>
  <si>
    <t>日本映画製作支援事業・単年度助成</t>
    <rPh sb="0" eb="10">
      <t>ニホンエイガセイサクシエンジギョウ</t>
    </rPh>
    <phoneticPr fontId="38"/>
  </si>
  <si>
    <t>支出総額（予算総額）</t>
    <rPh sb="5" eb="9">
      <t>ヨサンソウガク</t>
    </rPh>
    <phoneticPr fontId="7"/>
  </si>
  <si>
    <t>主な出演者及び起用の理由</t>
    <rPh sb="0" eb="1">
      <t>オモ</t>
    </rPh>
    <rPh sb="2" eb="5">
      <t>シュツエンシャ</t>
    </rPh>
    <rPh sb="5" eb="6">
      <t>オヨ</t>
    </rPh>
    <rPh sb="7" eb="9">
      <t>キヨウ</t>
    </rPh>
    <rPh sb="10" eb="12">
      <t>リユウ</t>
    </rPh>
    <phoneticPr fontId="7"/>
  </si>
  <si>
    <t>主なスタッフ及び起用の理由</t>
    <rPh sb="0" eb="1">
      <t>オモ</t>
    </rPh>
    <rPh sb="6" eb="7">
      <t>オヨ</t>
    </rPh>
    <rPh sb="8" eb="10">
      <t>キヨウ</t>
    </rPh>
    <rPh sb="11" eb="13">
      <t>リユウ</t>
    </rPh>
    <phoneticPr fontId="7"/>
  </si>
  <si>
    <t>応募要件確認書</t>
    <rPh sb="0" eb="7">
      <t>オウボヨウケンカクニンショ</t>
    </rPh>
    <phoneticPr fontId="38"/>
  </si>
  <si>
    <t>申告書</t>
    <rPh sb="0" eb="3">
      <t>シンコクショ</t>
    </rPh>
    <phoneticPr fontId="38"/>
  </si>
  <si>
    <t>応募要件確認書</t>
    <rPh sb="0" eb="7">
      <t>オウボヨウケンカクニンショ</t>
    </rPh>
    <phoneticPr fontId="39"/>
  </si>
  <si>
    <t>（例）○○県●●市、△△県▲▲市　</t>
    <rPh sb="1" eb="2">
      <t>レイ</t>
    </rPh>
    <rPh sb="5" eb="6">
      <t>ケン</t>
    </rPh>
    <rPh sb="8" eb="9">
      <t>シ</t>
    </rPh>
    <rPh sb="12" eb="13">
      <t>ケン</t>
    </rPh>
    <rPh sb="15" eb="16">
      <t>シ</t>
    </rPh>
    <phoneticPr fontId="8"/>
  </si>
  <si>
    <t>・撮影機材について型番などを記入してください。</t>
    <rPh sb="1" eb="3">
      <t>サツエイ</t>
    </rPh>
    <rPh sb="3" eb="5">
      <t>キザイ</t>
    </rPh>
    <rPh sb="9" eb="11">
      <t>カタバン</t>
    </rPh>
    <rPh sb="14" eb="16">
      <t>キニュウ</t>
    </rPh>
    <phoneticPr fontId="8"/>
  </si>
  <si>
    <t>≪公開計画≫</t>
    <rPh sb="1" eb="5">
      <t>コウカイケイカク</t>
    </rPh>
    <phoneticPr fontId="8"/>
  </si>
  <si>
    <t>≪主なスタッフ及び起用の理由≫</t>
    <rPh sb="1" eb="2">
      <t>オモ</t>
    </rPh>
    <rPh sb="7" eb="8">
      <t>オヨ</t>
    </rPh>
    <rPh sb="9" eb="11">
      <t>キヨウ</t>
    </rPh>
    <rPh sb="12" eb="14">
      <t>リユウ</t>
    </rPh>
    <phoneticPr fontId="8"/>
  </si>
  <si>
    <t>共同製作者・後援者・協賛者名とその役割</t>
    <phoneticPr fontId="8"/>
  </si>
  <si>
    <t>制作現場の環境改善に向けた取組</t>
    <phoneticPr fontId="8"/>
  </si>
  <si>
    <t>その他</t>
    <rPh sb="2" eb="3">
      <t>タ</t>
    </rPh>
    <phoneticPr fontId="8"/>
  </si>
  <si>
    <t>完成形式</t>
    <rPh sb="0" eb="4">
      <t>カンセイケイシキ</t>
    </rPh>
    <phoneticPr fontId="8"/>
  </si>
  <si>
    <t>≪共同製作者・後援者・協賛者名とその役割≫</t>
    <phoneticPr fontId="8"/>
  </si>
  <si>
    <t>≪本活動の企画意図・目的≫</t>
    <rPh sb="1" eb="4">
      <t>ホンカツドウ</t>
    </rPh>
    <rPh sb="5" eb="9">
      <t>キカクイト</t>
    </rPh>
    <rPh sb="10" eb="12">
      <t>モクテキ</t>
    </rPh>
    <phoneticPr fontId="8"/>
  </si>
  <si>
    <t>≪内容の概略≫</t>
    <phoneticPr fontId="8"/>
  </si>
  <si>
    <t>≪製作スケジュール≫</t>
    <phoneticPr fontId="8"/>
  </si>
  <si>
    <t>特記事項</t>
    <phoneticPr fontId="8"/>
  </si>
  <si>
    <t>≪特記事項≫</t>
    <phoneticPr fontId="8"/>
  </si>
  <si>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8"/>
  </si>
  <si>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8"/>
  </si>
  <si>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8"/>
  </si>
  <si>
    <t>・ターゲットとする観客層、公開規模、館数、スクリーン数、映画祭出品や海外展開の予定、バリアフリー上映の予定などについて具体的に記載してください。
・5行以内でご記入ください。</t>
    <phoneticPr fontId="8"/>
  </si>
  <si>
    <t>【記入要領】</t>
    <rPh sb="1" eb="5">
      <t>キニュウヨウリョウ</t>
    </rPh>
    <phoneticPr fontId="9"/>
  </si>
  <si>
    <t>・すべて税込金額を記載してください。</t>
    <rPh sb="4" eb="8">
      <t>ゼイコミキンガク</t>
    </rPh>
    <rPh sb="9" eb="11">
      <t>キサイ</t>
    </rPh>
    <phoneticPr fontId="9"/>
  </si>
  <si>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9"/>
  </si>
  <si>
    <t>対象期間外支払額</t>
    <rPh sb="0" eb="2">
      <t>タイショウ</t>
    </rPh>
    <rPh sb="2" eb="4">
      <t>キカン</t>
    </rPh>
    <rPh sb="4" eb="5">
      <t>ガイ</t>
    </rPh>
    <rPh sb="5" eb="7">
      <t>シハライ</t>
    </rPh>
    <rPh sb="7" eb="8">
      <t>ガク</t>
    </rPh>
    <phoneticPr fontId="7"/>
  </si>
  <si>
    <t xml:space="preserve">・活動終了後も実務担当者と必ず連絡の取れる連絡先を記入してください。 </t>
    <rPh sb="1" eb="6">
      <t>カツドウシュウリョウゴ</t>
    </rPh>
    <phoneticPr fontId="7"/>
  </si>
  <si>
    <t>・電話番号は半角数字で記載してください。例：00-0000-0000</t>
    <rPh sb="1" eb="5">
      <t>デンワバンゴウ</t>
    </rPh>
    <rPh sb="6" eb="8">
      <t>ハンカク</t>
    </rPh>
    <rPh sb="8" eb="10">
      <t>スウジ</t>
    </rPh>
    <rPh sb="11" eb="13">
      <t>キサイ</t>
    </rPh>
    <rPh sb="20" eb="21">
      <t>レイ</t>
    </rPh>
    <phoneticPr fontId="7"/>
  </si>
  <si>
    <t>・活動終了後も連絡の取れるアドレスの記載をお願いします。</t>
    <rPh sb="1" eb="6">
      <t>カツドウシュウリョウゴ</t>
    </rPh>
    <rPh sb="7" eb="9">
      <t>レンラク</t>
    </rPh>
    <rPh sb="10" eb="11">
      <t>ト</t>
    </rPh>
    <rPh sb="18" eb="20">
      <t>キサイ</t>
    </rPh>
    <rPh sb="22" eb="23">
      <t>ネガ</t>
    </rPh>
    <phoneticPr fontId="7"/>
  </si>
  <si>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7"/>
  </si>
  <si>
    <t>・「個表」シートの製作スケジュールから自動転記されます。</t>
    <rPh sb="2" eb="4">
      <t>コヒョウ</t>
    </rPh>
    <rPh sb="9" eb="11">
      <t>セイサク</t>
    </rPh>
    <rPh sb="19" eb="21">
      <t>ジドウ</t>
    </rPh>
    <rPh sb="21" eb="23">
      <t>テンキ</t>
    </rPh>
    <phoneticPr fontId="7"/>
  </si>
  <si>
    <t>・「個表」シートの公開予定時期から自動転記されます。</t>
    <rPh sb="9" eb="11">
      <t>コウカイ</t>
    </rPh>
    <rPh sb="11" eb="13">
      <t>ヨテイ</t>
    </rPh>
    <rPh sb="13" eb="15">
      <t>ジキ</t>
    </rPh>
    <rPh sb="17" eb="21">
      <t>ジドウテンキ</t>
    </rPh>
    <phoneticPr fontId="7"/>
  </si>
  <si>
    <t>・「個表」シートの配給会社欄から自動転記されます。</t>
    <rPh sb="9" eb="14">
      <t>ハイキュウガイシャラン</t>
    </rPh>
    <rPh sb="16" eb="20">
      <t>ジドウテンキ</t>
    </rPh>
    <phoneticPr fontId="7"/>
  </si>
  <si>
    <t>【記入要領】</t>
    <phoneticPr fontId="7"/>
  </si>
  <si>
    <t>≪主な出演者及び起用の理由≫</t>
    <rPh sb="1" eb="2">
      <t>オモ</t>
    </rPh>
    <rPh sb="3" eb="6">
      <t>シュツエンシャ</t>
    </rPh>
    <rPh sb="6" eb="7">
      <t>オヨ</t>
    </rPh>
    <rPh sb="8" eb="10">
      <t>キヨウ</t>
    </rPh>
    <rPh sb="11" eb="13">
      <t>リユウ</t>
    </rPh>
    <phoneticPr fontId="8"/>
  </si>
  <si>
    <t>劇映画（B）若手・新進映画作家支援</t>
    <rPh sb="6" eb="8">
      <t>ワカテ</t>
    </rPh>
    <rPh sb="9" eb="17">
      <t>シンシンエイガサッカシエン</t>
    </rPh>
    <phoneticPr fontId="7"/>
  </si>
  <si>
    <t>有</t>
  </si>
  <si>
    <t>映像資料　10部又はURL</t>
    <rPh sb="0" eb="2">
      <t>エイゾウ</t>
    </rPh>
    <rPh sb="2" eb="4">
      <t>シリョウ</t>
    </rPh>
    <rPh sb="7" eb="8">
      <t>ブ</t>
    </rPh>
    <rPh sb="8" eb="9">
      <t>マタ</t>
    </rPh>
    <phoneticPr fontId="39"/>
  </si>
  <si>
    <t>単年度助成の様式です。</t>
    <rPh sb="0" eb="5">
      <t>タンネンドジョセイ</t>
    </rPh>
    <rPh sb="6" eb="8">
      <t>ヨウシキ</t>
    </rPh>
    <phoneticPr fontId="7"/>
  </si>
  <si>
    <t>金額
（円／税込）</t>
    <rPh sb="4" eb="5">
      <t>エン</t>
    </rPh>
    <rPh sb="6" eb="8">
      <t>ゼイコ</t>
    </rPh>
    <phoneticPr fontId="7"/>
  </si>
  <si>
    <t>音声ガイド制作費（内訳の詳細を記載してください。）</t>
    <rPh sb="0" eb="2">
      <t>オンセイ</t>
    </rPh>
    <rPh sb="5" eb="8">
      <t>セイサクヒ</t>
    </rPh>
    <phoneticPr fontId="7"/>
  </si>
  <si>
    <t>バリアフリー字幕制作費（内訳の詳細を記載してください。）</t>
    <rPh sb="6" eb="11">
      <t>ジマクセイサクヒ</t>
    </rPh>
    <rPh sb="12" eb="14">
      <t>ウチワケ</t>
    </rPh>
    <rPh sb="15" eb="17">
      <t>ショウサイ</t>
    </rPh>
    <rPh sb="18" eb="20">
      <t>キサイ</t>
    </rPh>
    <phoneticPr fontId="7"/>
  </si>
  <si>
    <t>j</t>
    <phoneticPr fontId="7"/>
  </si>
  <si>
    <t>・主なスタッフについて記入してください。
・起用理由で、専門性や創造性、将来性等の観点から特筆すべきことがあれば記載ください。
　応募する活動区分ごとに、「総表」の「作品概要」に記載ある職務の者については「総表」と同じ内容を必ず記入してください。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phoneticPr fontId="7"/>
  </si>
  <si>
    <t>総表!D48</t>
    <phoneticPr fontId="38"/>
  </si>
  <si>
    <t>支払先</t>
    <rPh sb="0" eb="3">
      <t>シハライサキ</t>
    </rPh>
    <phoneticPr fontId="9"/>
  </si>
  <si>
    <t>備考</t>
    <rPh sb="0" eb="2">
      <t>ビコウ</t>
    </rPh>
    <phoneticPr fontId="9"/>
  </si>
  <si>
    <t>備考</t>
    <phoneticPr fontId="12"/>
  </si>
  <si>
    <t>支払先</t>
    <rPh sb="0" eb="3">
      <t>シハライサキ</t>
    </rPh>
    <phoneticPr fontId="12"/>
  </si>
  <si>
    <t>総表!J46</t>
    <phoneticPr fontId="38"/>
  </si>
  <si>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56" eb="58">
      <t>フメイ</t>
    </rPh>
    <rPh sb="115" eb="119">
      <t>ジュウジキカン</t>
    </rPh>
    <rPh sb="119" eb="120">
      <t>ラン</t>
    </rPh>
    <rPh sb="121" eb="123">
      <t>クウラン</t>
    </rPh>
    <phoneticPr fontId="12"/>
  </si>
  <si>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115" eb="119">
      <t>ジュウジキカン</t>
    </rPh>
    <rPh sb="119" eb="120">
      <t>ラン</t>
    </rPh>
    <rPh sb="121" eb="123">
      <t>クウラン</t>
    </rPh>
    <phoneticPr fontId="12"/>
  </si>
  <si>
    <t>助 成 対 象 活 動 変 更 理 由 書</t>
    <rPh sb="0" eb="1">
      <t>スケ</t>
    </rPh>
    <rPh sb="2" eb="3">
      <t>シゲル</t>
    </rPh>
    <rPh sb="4" eb="5">
      <t>タイ</t>
    </rPh>
    <rPh sb="6" eb="7">
      <t>ゾウ</t>
    </rPh>
    <rPh sb="8" eb="9">
      <t>カツ</t>
    </rPh>
    <rPh sb="10" eb="11">
      <t>ドウ</t>
    </rPh>
    <rPh sb="12" eb="13">
      <t>ヘン</t>
    </rPh>
    <rPh sb="14" eb="15">
      <t>サラ</t>
    </rPh>
    <rPh sb="16" eb="17">
      <t>リ</t>
    </rPh>
    <rPh sb="18" eb="19">
      <t>ヨシ</t>
    </rPh>
    <rPh sb="20" eb="21">
      <t>ショ</t>
    </rPh>
    <phoneticPr fontId="7"/>
  </si>
  <si>
    <t>（日本映画製作支援事業）</t>
    <rPh sb="1" eb="11">
      <t>ニホンエイガセイサクシエンジギョウ</t>
    </rPh>
    <phoneticPr fontId="7"/>
  </si>
  <si>
    <t/>
  </si>
  <si>
    <t>提出日：</t>
    <rPh sb="0" eb="2">
      <t>テイシュツ</t>
    </rPh>
    <rPh sb="2" eb="3">
      <t>ビ</t>
    </rPh>
    <phoneticPr fontId="38"/>
  </si>
  <si>
    <t>独立行政法人日本芸術文化振興会理事長 殿</t>
    <phoneticPr fontId="7"/>
  </si>
  <si>
    <t>団　体　名</t>
    <phoneticPr fontId="7"/>
  </si>
  <si>
    <t>団体名～代表者氏名は総表から転記されますが、これらの事項に変更がある場合は、手入力で変更後の記載に修正してください。</t>
    <rPh sb="0" eb="2">
      <t>ダンタイ</t>
    </rPh>
    <rPh sb="2" eb="3">
      <t>メイ</t>
    </rPh>
    <rPh sb="4" eb="7">
      <t>ダイヒョウシャ</t>
    </rPh>
    <rPh sb="7" eb="9">
      <t>シメイ</t>
    </rPh>
    <rPh sb="10" eb="12">
      <t>ソウヒョウ</t>
    </rPh>
    <rPh sb="14" eb="16">
      <t>テンキ</t>
    </rPh>
    <rPh sb="26" eb="28">
      <t>ジコウ</t>
    </rPh>
    <rPh sb="29" eb="31">
      <t>ヘンコウ</t>
    </rPh>
    <rPh sb="34" eb="36">
      <t>バアイ</t>
    </rPh>
    <rPh sb="38" eb="39">
      <t>テ</t>
    </rPh>
    <rPh sb="39" eb="41">
      <t>ニュウリョク</t>
    </rPh>
    <rPh sb="42" eb="44">
      <t>ヘンコウ</t>
    </rPh>
    <rPh sb="44" eb="45">
      <t>ゴ</t>
    </rPh>
    <rPh sb="46" eb="48">
      <t>キサイ</t>
    </rPh>
    <rPh sb="49" eb="51">
      <t>シュウセイ</t>
    </rPh>
    <phoneticPr fontId="38"/>
  </si>
  <si>
    <t>代表者役職名</t>
    <rPh sb="3" eb="4">
      <t>ヤク</t>
    </rPh>
    <phoneticPr fontId="7"/>
  </si>
  <si>
    <t>代表者氏名</t>
    <phoneticPr fontId="7"/>
  </si>
  <si>
    <t>変更理由書には、押印の必要はありません。</t>
    <rPh sb="0" eb="5">
      <t>ヘンコウリユウショ</t>
    </rPh>
    <rPh sb="8" eb="10">
      <t>オウイン</t>
    </rPh>
    <rPh sb="11" eb="13">
      <t>ヒツヨウ</t>
    </rPh>
    <phoneticPr fontId="7"/>
  </si>
  <si>
    <t>助成対象活動名（作品名）</t>
    <rPh sb="0" eb="2">
      <t>ジョセイ</t>
    </rPh>
    <rPh sb="2" eb="4">
      <t>タイショウ</t>
    </rPh>
    <rPh sb="4" eb="6">
      <t>カツドウ</t>
    </rPh>
    <rPh sb="6" eb="7">
      <t>メイ</t>
    </rPh>
    <rPh sb="8" eb="10">
      <t>サクヒン</t>
    </rPh>
    <rPh sb="10" eb="11">
      <t>メイ</t>
    </rPh>
    <phoneticPr fontId="38"/>
  </si>
  <si>
    <t>作品名は総表から転記されます。</t>
    <rPh sb="0" eb="2">
      <t>サクヒン</t>
    </rPh>
    <rPh sb="2" eb="3">
      <t>メイ</t>
    </rPh>
    <rPh sb="4" eb="6">
      <t>ソウヒョウ</t>
    </rPh>
    <rPh sb="8" eb="10">
      <t>テンキ</t>
    </rPh>
    <phoneticPr fontId="38"/>
  </si>
  <si>
    <t>変更内容</t>
    <rPh sb="0" eb="2">
      <t>ヘンコウ</t>
    </rPh>
    <rPh sb="2" eb="4">
      <t>ナイヨウ</t>
    </rPh>
    <phoneticPr fontId="38"/>
  </si>
  <si>
    <t>件名</t>
    <rPh sb="0" eb="2">
      <t>ケンメイ</t>
    </rPh>
    <phoneticPr fontId="38"/>
  </si>
  <si>
    <t>助成金交付申請書から変更のあった事項につき項目立てし、[変更前][変更後][変更理由]を記入してください。</t>
    <rPh sb="0" eb="3">
      <t>ジョセイキン</t>
    </rPh>
    <rPh sb="3" eb="5">
      <t>コウフ</t>
    </rPh>
    <rPh sb="10" eb="12">
      <t>ヘンコウ</t>
    </rPh>
    <rPh sb="16" eb="18">
      <t>ジコウ</t>
    </rPh>
    <rPh sb="21" eb="23">
      <t>コウモク</t>
    </rPh>
    <rPh sb="23" eb="24">
      <t>ダ</t>
    </rPh>
    <rPh sb="28" eb="30">
      <t>ヘンコウ</t>
    </rPh>
    <rPh sb="30" eb="31">
      <t>マエ</t>
    </rPh>
    <rPh sb="33" eb="35">
      <t>ヘンコウ</t>
    </rPh>
    <rPh sb="35" eb="36">
      <t>ゴ</t>
    </rPh>
    <rPh sb="38" eb="40">
      <t>ヘンコウ</t>
    </rPh>
    <rPh sb="40" eb="42">
      <t>リユウ</t>
    </rPh>
    <rPh sb="44" eb="46">
      <t>キニュウ</t>
    </rPh>
    <phoneticPr fontId="38"/>
  </si>
  <si>
    <t>[変更前]</t>
    <rPh sb="1" eb="3">
      <t>ヘンコウ</t>
    </rPh>
    <rPh sb="3" eb="4">
      <t>マエ</t>
    </rPh>
    <phoneticPr fontId="38"/>
  </si>
  <si>
    <t>[変更後]</t>
    <rPh sb="1" eb="3">
      <t>ヘンコウ</t>
    </rPh>
    <rPh sb="3" eb="4">
      <t>ゴ</t>
    </rPh>
    <phoneticPr fontId="38"/>
  </si>
  <si>
    <t>セル内に収まらない場合は、セルの高さを変更する等して、全ての記述が見えるようにしてください。２ページ目以降に続いても問題ありません。</t>
    <rPh sb="2" eb="3">
      <t>ナイ</t>
    </rPh>
    <rPh sb="4" eb="5">
      <t>オサ</t>
    </rPh>
    <rPh sb="9" eb="11">
      <t>バアイ</t>
    </rPh>
    <rPh sb="16" eb="17">
      <t>タカ</t>
    </rPh>
    <rPh sb="19" eb="21">
      <t>ヘンコウ</t>
    </rPh>
    <rPh sb="23" eb="24">
      <t>ナド</t>
    </rPh>
    <rPh sb="27" eb="28">
      <t>スベ</t>
    </rPh>
    <rPh sb="30" eb="32">
      <t>キジュツ</t>
    </rPh>
    <rPh sb="33" eb="34">
      <t>ミ</t>
    </rPh>
    <rPh sb="50" eb="51">
      <t>メ</t>
    </rPh>
    <rPh sb="51" eb="53">
      <t>イコウ</t>
    </rPh>
    <rPh sb="54" eb="55">
      <t>ツヅ</t>
    </rPh>
    <rPh sb="58" eb="60">
      <t>モンダイ</t>
    </rPh>
    <phoneticPr fontId="38"/>
  </si>
  <si>
    <t>[変更理由]</t>
    <rPh sb="1" eb="3">
      <t>ヘンコウ</t>
    </rPh>
    <rPh sb="3" eb="5">
      <t>リユウ</t>
    </rPh>
    <phoneticPr fontId="38"/>
  </si>
  <si>
    <t>④</t>
    <phoneticPr fontId="38"/>
  </si>
  <si>
    <t>・上映・配給、頒布等の状況が決定していない場合は、現在の状況や今後の予定等を詳しく記入してください。</t>
    <rPh sb="1" eb="3">
      <t>ジョウエイ</t>
    </rPh>
    <rPh sb="4" eb="6">
      <t>ハイキュウ</t>
    </rPh>
    <rPh sb="7" eb="9">
      <t>ハンプ</t>
    </rPh>
    <rPh sb="9" eb="10">
      <t>トウ</t>
    </rPh>
    <rPh sb="11" eb="13">
      <t>ジョウキョウ</t>
    </rPh>
    <rPh sb="14" eb="16">
      <t>ケッテイ</t>
    </rPh>
    <rPh sb="21" eb="23">
      <t>バアイ</t>
    </rPh>
    <rPh sb="25" eb="27">
      <t>ゲンザイ</t>
    </rPh>
    <rPh sb="28" eb="30">
      <t>ジョウキョウ</t>
    </rPh>
    <rPh sb="31" eb="33">
      <t>コンゴ</t>
    </rPh>
    <rPh sb="34" eb="36">
      <t>ヨテイ</t>
    </rPh>
    <rPh sb="36" eb="37">
      <t>トウ</t>
    </rPh>
    <rPh sb="38" eb="39">
      <t>クワ</t>
    </rPh>
    <rPh sb="41" eb="43">
      <t>キニュウ</t>
    </rPh>
    <phoneticPr fontId="38"/>
  </si>
  <si>
    <t>・バリアフリー字幕・音声ガイドの制作についてはここに記入してください。</t>
    <phoneticPr fontId="38"/>
  </si>
  <si>
    <t>・捕捉すべきことがあれば記入してください。</t>
    <rPh sb="1" eb="3">
      <t>ホソク</t>
    </rPh>
    <rPh sb="12" eb="14">
      <t>キニュウ</t>
    </rPh>
    <phoneticPr fontId="38"/>
  </si>
  <si>
    <t>特 記 事 項</t>
    <rPh sb="0" eb="1">
      <t>トク</t>
    </rPh>
    <rPh sb="2" eb="3">
      <t>キ</t>
    </rPh>
    <rPh sb="4" eb="5">
      <t>コト</t>
    </rPh>
    <rPh sb="6" eb="7">
      <t>コウ</t>
    </rPh>
    <phoneticPr fontId="38"/>
  </si>
  <si>
    <t>実績</t>
    <rPh sb="0" eb="2">
      <t>ジッセキ</t>
    </rPh>
    <phoneticPr fontId="38"/>
  </si>
  <si>
    <t>所在地</t>
    <rPh sb="0" eb="3">
      <t>ショザイチ</t>
    </rPh>
    <phoneticPr fontId="38"/>
  </si>
  <si>
    <t>・会社名を記入のうえ、確定状況を選択してください。</t>
    <rPh sb="1" eb="4">
      <t>カイシャメイ</t>
    </rPh>
    <rPh sb="5" eb="7">
      <t>キニュウ</t>
    </rPh>
    <rPh sb="11" eb="13">
      <t>カクテイ</t>
    </rPh>
    <rPh sb="13" eb="15">
      <t>ジョウキョウ</t>
    </rPh>
    <rPh sb="16" eb="18">
      <t>センタク</t>
    </rPh>
    <phoneticPr fontId="38"/>
  </si>
  <si>
    <t>会社名等</t>
    <rPh sb="0" eb="4">
      <t>カイシャメイナド</t>
    </rPh>
    <phoneticPr fontId="38"/>
  </si>
  <si>
    <t>上映・配給、頒布等</t>
    <rPh sb="0" eb="2">
      <t>ジョウエイ</t>
    </rPh>
    <rPh sb="3" eb="5">
      <t>ハイキュウ</t>
    </rPh>
    <rPh sb="6" eb="9">
      <t>ハンプナド</t>
    </rPh>
    <phoneticPr fontId="38"/>
  </si>
  <si>
    <t>・公開予定場所を記入のうえ、確定状況を選択してください。</t>
    <rPh sb="1" eb="3">
      <t>コウカイ</t>
    </rPh>
    <rPh sb="3" eb="5">
      <t>ヨテイ</t>
    </rPh>
    <rPh sb="5" eb="7">
      <t>バショ</t>
    </rPh>
    <rPh sb="8" eb="10">
      <t>キニュウ</t>
    </rPh>
    <rPh sb="14" eb="16">
      <t>カクテイ</t>
    </rPh>
    <rPh sb="16" eb="18">
      <t>ジョウキョウ</t>
    </rPh>
    <rPh sb="19" eb="21">
      <t>センタク</t>
    </rPh>
    <phoneticPr fontId="38"/>
  </si>
  <si>
    <t>東京○○○・ほか順次拡大検討中</t>
    <rPh sb="0" eb="2">
      <t>トウキョウ</t>
    </rPh>
    <rPh sb="8" eb="10">
      <t>ジュンジ</t>
    </rPh>
    <rPh sb="10" eb="12">
      <t>カクダイ</t>
    </rPh>
    <rPh sb="12" eb="15">
      <t>ケントウチュウ</t>
    </rPh>
    <phoneticPr fontId="38"/>
  </si>
  <si>
    <t>公開予定場所</t>
    <rPh sb="0" eb="2">
      <t>コウカイ</t>
    </rPh>
    <rPh sb="2" eb="4">
      <t>ヨテイ</t>
    </rPh>
    <rPh sb="4" eb="6">
      <t>バショ</t>
    </rPh>
    <phoneticPr fontId="38"/>
  </si>
  <si>
    <t>公 開 方 法</t>
    <rPh sb="0" eb="1">
      <t>コウ</t>
    </rPh>
    <rPh sb="2" eb="3">
      <t>カイ</t>
    </rPh>
    <rPh sb="4" eb="5">
      <t>カタ</t>
    </rPh>
    <rPh sb="6" eb="7">
      <t>ホウ</t>
    </rPh>
    <phoneticPr fontId="38"/>
  </si>
  <si>
    <t>～</t>
    <phoneticPr fontId="38"/>
  </si>
  <si>
    <t>確定状況</t>
    <rPh sb="0" eb="2">
      <t>カクテイ</t>
    </rPh>
    <rPh sb="2" eb="4">
      <t>ジョウキョウ</t>
    </rPh>
    <phoneticPr fontId="38"/>
  </si>
  <si>
    <t>公開期間</t>
    <rPh sb="0" eb="2">
      <t>コウカイ</t>
    </rPh>
    <rPh sb="2" eb="4">
      <t>キカン</t>
    </rPh>
    <phoneticPr fontId="38"/>
  </si>
  <si>
    <t>終了年月　</t>
    <rPh sb="0" eb="2">
      <t>シュウリョウ</t>
    </rPh>
    <rPh sb="2" eb="4">
      <t>ネンゲツ</t>
    </rPh>
    <phoneticPr fontId="38"/>
  </si>
  <si>
    <t>開始年月</t>
    <rPh sb="0" eb="2">
      <t>カイシ</t>
    </rPh>
    <rPh sb="2" eb="4">
      <t>ネンゲツ</t>
    </rPh>
    <phoneticPr fontId="38"/>
  </si>
  <si>
    <t>公開予定時期</t>
    <rPh sb="0" eb="2">
      <t>コウカイ</t>
    </rPh>
    <rPh sb="2" eb="4">
      <t>ヨテイ</t>
    </rPh>
    <rPh sb="4" eb="6">
      <t>ジキ</t>
    </rPh>
    <phoneticPr fontId="38"/>
  </si>
  <si>
    <t>作　品　名</t>
    <rPh sb="0" eb="1">
      <t>サク</t>
    </rPh>
    <rPh sb="2" eb="3">
      <t>ヒン</t>
    </rPh>
    <rPh sb="4" eb="5">
      <t>メイ</t>
    </rPh>
    <phoneticPr fontId="38"/>
  </si>
  <si>
    <t>団体名</t>
    <rPh sb="0" eb="2">
      <t>ダンタイ</t>
    </rPh>
    <rPh sb="2" eb="3">
      <t>メイ</t>
    </rPh>
    <phoneticPr fontId="38"/>
  </si>
  <si>
    <t>上映・配給、頒布計画書</t>
    <rPh sb="0" eb="2">
      <t>ジョウエイ</t>
    </rPh>
    <rPh sb="3" eb="5">
      <t>ハイキュウ</t>
    </rPh>
    <rPh sb="6" eb="11">
      <t>ハンプケイカクショ</t>
    </rPh>
    <phoneticPr fontId="38"/>
  </si>
  <si>
    <t>様式第１３号（第１５条関係）
【総表】</t>
    <phoneticPr fontId="7"/>
  </si>
  <si>
    <t>助成対象外経費</t>
    <rPh sb="0" eb="2">
      <t>ジョセイ</t>
    </rPh>
    <rPh sb="2" eb="4">
      <t>タイショウ</t>
    </rPh>
    <rPh sb="4" eb="5">
      <t>ガイ</t>
    </rPh>
    <rPh sb="5" eb="7">
      <t>ケイヒ</t>
    </rPh>
    <phoneticPr fontId="7"/>
  </si>
  <si>
    <t>助成対象外経費(Ｂ）</t>
    <rPh sb="0" eb="7">
      <t>ジョセイタイショウガイケイヒ</t>
    </rPh>
    <phoneticPr fontId="7"/>
  </si>
  <si>
    <t>収入総額（円）</t>
    <rPh sb="0" eb="2">
      <t>シュウニュウ</t>
    </rPh>
    <phoneticPr fontId="7"/>
  </si>
  <si>
    <t>完成試写日</t>
    <rPh sb="0" eb="2">
      <t>カンセイ</t>
    </rPh>
    <rPh sb="2" eb="4">
      <t>シシャ</t>
    </rPh>
    <rPh sb="4" eb="5">
      <t>ヒ</t>
    </rPh>
    <phoneticPr fontId="8"/>
  </si>
  <si>
    <t>活動の成果</t>
    <rPh sb="0" eb="2">
      <t>カツドウ</t>
    </rPh>
    <rPh sb="3" eb="5">
      <t>セイカ</t>
    </rPh>
    <phoneticPr fontId="7"/>
  </si>
  <si>
    <t>助成による効果</t>
    <rPh sb="0" eb="2">
      <t>ジョセイ</t>
    </rPh>
    <rPh sb="5" eb="7">
      <t>コウカ</t>
    </rPh>
    <phoneticPr fontId="7"/>
  </si>
  <si>
    <t>・5行以内でご記入ください。</t>
    <rPh sb="2" eb="3">
      <t>ギョウ</t>
    </rPh>
    <rPh sb="3" eb="5">
      <t>イナイ</t>
    </rPh>
    <rPh sb="7" eb="9">
      <t>キニュウ</t>
    </rPh>
    <phoneticPr fontId="7"/>
  </si>
  <si>
    <t>≪活動の成果≫</t>
    <rPh sb="1" eb="3">
      <t>カツドウ</t>
    </rPh>
    <rPh sb="4" eb="6">
      <t>セイカ</t>
    </rPh>
    <phoneticPr fontId="8"/>
  </si>
  <si>
    <t>≪助成による効果≫</t>
    <rPh sb="1" eb="3">
      <t>ジョセイ</t>
    </rPh>
    <rPh sb="6" eb="8">
      <t>コウカ</t>
    </rPh>
    <phoneticPr fontId="8"/>
  </si>
  <si>
    <t>映画の公開に係る誓約書</t>
    <rPh sb="0" eb="2">
      <t>エイガ</t>
    </rPh>
    <rPh sb="3" eb="5">
      <t>コウカイ</t>
    </rPh>
    <rPh sb="6" eb="7">
      <t>カカ</t>
    </rPh>
    <rPh sb="8" eb="11">
      <t>セイヤクショ</t>
    </rPh>
    <phoneticPr fontId="7"/>
  </si>
  <si>
    <t>提出日～代表者氏名は自動転記されます。</t>
    <rPh sb="0" eb="2">
      <t>テイシュツ</t>
    </rPh>
    <rPh sb="2" eb="3">
      <t>ビ</t>
    </rPh>
    <rPh sb="4" eb="7">
      <t>ダイヒョウシャ</t>
    </rPh>
    <rPh sb="7" eb="9">
      <t>シメイ</t>
    </rPh>
    <rPh sb="10" eb="12">
      <t>ジドウ</t>
    </rPh>
    <rPh sb="12" eb="14">
      <t>テンキ</t>
    </rPh>
    <phoneticPr fontId="38"/>
  </si>
  <si>
    <t>〒</t>
    <phoneticPr fontId="7"/>
  </si>
  <si>
    <t>郵便番号～代表者氏名は総表から転記されます。</t>
    <rPh sb="0" eb="4">
      <t>ユウビンバンゴウ</t>
    </rPh>
    <rPh sb="5" eb="8">
      <t>ダイヒョウシャ</t>
    </rPh>
    <rPh sb="8" eb="10">
      <t>シメイ</t>
    </rPh>
    <rPh sb="11" eb="13">
      <t>ソウヒョウ</t>
    </rPh>
    <rPh sb="15" eb="17">
      <t>テンキ</t>
    </rPh>
    <phoneticPr fontId="38"/>
  </si>
  <si>
    <t>団体名（製作者）</t>
    <rPh sb="4" eb="6">
      <t>セイサク</t>
    </rPh>
    <rPh sb="6" eb="7">
      <t>シャ</t>
    </rPh>
    <phoneticPr fontId="7"/>
  </si>
  <si>
    <t>代表者職名</t>
    <phoneticPr fontId="7"/>
  </si>
  <si>
    <t>印刷・押印は不要です。</t>
    <rPh sb="0" eb="2">
      <t>インサツ</t>
    </rPh>
    <rPh sb="3" eb="5">
      <t>オウイン</t>
    </rPh>
    <rPh sb="6" eb="8">
      <t>フヨウ</t>
    </rPh>
    <phoneticPr fontId="7"/>
  </si>
  <si>
    <t>振興会から送付された、交付決定通知書の年月日及び文書番号を記入してください。</t>
    <rPh sb="0" eb="3">
      <t>シンコウカイ</t>
    </rPh>
    <rPh sb="5" eb="7">
      <t>ソウフ</t>
    </rPh>
    <rPh sb="11" eb="13">
      <t>コウフ</t>
    </rPh>
    <rPh sb="13" eb="15">
      <t>ケッテイ</t>
    </rPh>
    <rPh sb="15" eb="18">
      <t>ツウチショ</t>
    </rPh>
    <rPh sb="19" eb="20">
      <t>ネン</t>
    </rPh>
    <rPh sb="20" eb="21">
      <t>ガツ</t>
    </rPh>
    <rPh sb="21" eb="22">
      <t>ビ</t>
    </rPh>
    <rPh sb="22" eb="23">
      <t>オヨ</t>
    </rPh>
    <rPh sb="24" eb="26">
      <t>ブンショ</t>
    </rPh>
    <rPh sb="26" eb="28">
      <t>バンゴウ</t>
    </rPh>
    <rPh sb="29" eb="31">
      <t>キニュウ</t>
    </rPh>
    <phoneticPr fontId="38"/>
  </si>
  <si>
    <t>記</t>
    <rPh sb="0" eb="1">
      <t>キ</t>
    </rPh>
    <phoneticPr fontId="7"/>
  </si>
  <si>
    <t>助成対象活動名
（作品名）</t>
    <rPh sb="0" eb="2">
      <t>ジョセイ</t>
    </rPh>
    <rPh sb="2" eb="4">
      <t>タイショウ</t>
    </rPh>
    <rPh sb="4" eb="6">
      <t>カツドウ</t>
    </rPh>
    <rPh sb="6" eb="7">
      <t>メイ</t>
    </rPh>
    <rPh sb="9" eb="11">
      <t>サクヒン</t>
    </rPh>
    <rPh sb="11" eb="12">
      <t>メイ</t>
    </rPh>
    <phoneticPr fontId="7"/>
  </si>
  <si>
    <r>
      <t xml:space="preserve">映画の完成日
</t>
    </r>
    <r>
      <rPr>
        <sz val="10"/>
        <color theme="1"/>
        <rFont val="游ゴシック"/>
        <family val="3"/>
        <charset val="128"/>
        <scheme val="minor"/>
      </rPr>
      <t>（初号試写を行った日）</t>
    </r>
    <rPh sb="0" eb="2">
      <t>エイガ</t>
    </rPh>
    <rPh sb="3" eb="5">
      <t>カンセイ</t>
    </rPh>
    <rPh sb="5" eb="6">
      <t>ビ</t>
    </rPh>
    <rPh sb="8" eb="10">
      <t>ショゴウ</t>
    </rPh>
    <rPh sb="10" eb="12">
      <t>シシャ</t>
    </rPh>
    <rPh sb="13" eb="14">
      <t>オコナ</t>
    </rPh>
    <rPh sb="16" eb="17">
      <t>ビ</t>
    </rPh>
    <phoneticPr fontId="7"/>
  </si>
  <si>
    <t>助成金支払申請書</t>
    <rPh sb="0" eb="3">
      <t>ジョセイキン</t>
    </rPh>
    <rPh sb="3" eb="5">
      <t>シハライ</t>
    </rPh>
    <rPh sb="5" eb="8">
      <t>シンセイショ</t>
    </rPh>
    <phoneticPr fontId="7"/>
  </si>
  <si>
    <t>※総表に記入した情報が反映されます。</t>
    <rPh sb="1" eb="3">
      <t>ソウヒョウ</t>
    </rPh>
    <rPh sb="4" eb="6">
      <t>キニュウ</t>
    </rPh>
    <rPh sb="8" eb="10">
      <t>ジョウホウ</t>
    </rPh>
    <rPh sb="11" eb="13">
      <t>ハンエイ</t>
    </rPh>
    <phoneticPr fontId="38"/>
  </si>
  <si>
    <t>団体住所
（所在地）</t>
    <phoneticPr fontId="7"/>
  </si>
  <si>
    <t>団体名
（製作者）</t>
    <rPh sb="5" eb="7">
      <t>セイサク</t>
    </rPh>
    <rPh sb="7" eb="8">
      <t>シャ</t>
    </rPh>
    <phoneticPr fontId="7"/>
  </si>
  <si>
    <t>　文化芸術振興費補助金による助成金交付要綱第１４条の規定に基づき、下記のとおり助成金の支払を申請します。</t>
    <rPh sb="1" eb="11">
      <t>ブンカゲイジュツシンコウヒホジョキン</t>
    </rPh>
    <rPh sb="14" eb="17">
      <t>ジョセイキン</t>
    </rPh>
    <phoneticPr fontId="7"/>
  </si>
  <si>
    <t>１　助成対象活動名　</t>
    <phoneticPr fontId="38"/>
  </si>
  <si>
    <t>※総表に記入した情報が反映されます。</t>
  </si>
  <si>
    <t>２　助成金の額 　</t>
    <phoneticPr fontId="38"/>
  </si>
  <si>
    <t>３　助成金振込先</t>
    <phoneticPr fontId="38"/>
  </si>
  <si>
    <t>（１）金融機関名</t>
  </si>
  <si>
    <t>〇〇銀行</t>
    <rPh sb="2" eb="4">
      <t>ギンコウ</t>
    </rPh>
    <phoneticPr fontId="38"/>
  </si>
  <si>
    <t>通帳表紙裏面記載のとおりに記入してください。</t>
    <rPh sb="0" eb="2">
      <t>ツウチョウ</t>
    </rPh>
    <rPh sb="2" eb="4">
      <t>ヒョウシ</t>
    </rPh>
    <rPh sb="4" eb="6">
      <t>ウラメン</t>
    </rPh>
    <rPh sb="6" eb="8">
      <t>キサイ</t>
    </rPh>
    <rPh sb="13" eb="15">
      <t>キニュウ</t>
    </rPh>
    <phoneticPr fontId="38"/>
  </si>
  <si>
    <t>（２）支店名</t>
  </si>
  <si>
    <t>○○支店</t>
    <rPh sb="2" eb="4">
      <t>シテン</t>
    </rPh>
    <phoneticPr fontId="38"/>
  </si>
  <si>
    <t>店番号</t>
  </si>
  <si>
    <t>（３）口座種別</t>
  </si>
  <si>
    <t>（４）口座番号</t>
  </si>
  <si>
    <t>（５）口座名義</t>
    <phoneticPr fontId="38"/>
  </si>
  <si>
    <t>（日本映画製作支援事業）</t>
    <rPh sb="1" eb="11">
      <t>ニホンエイガセイサクシエンジギョウ</t>
    </rPh>
    <phoneticPr fontId="38"/>
  </si>
  <si>
    <t>本活動の企画意図・目的</t>
    <rPh sb="0" eb="1">
      <t>ホン</t>
    </rPh>
    <rPh sb="1" eb="3">
      <t>カツドウ</t>
    </rPh>
    <rPh sb="4" eb="6">
      <t>キカク</t>
    </rPh>
    <rPh sb="6" eb="8">
      <t>イト</t>
    </rPh>
    <rPh sb="9" eb="11">
      <t>モクテキ</t>
    </rPh>
    <phoneticPr fontId="7"/>
  </si>
  <si>
    <t xml:space="preserve">≪本活動の製作にあたって、映画制作現場の環境改善（例：適正な契約、労務管理、安全管理、ハラスメント対策等を含む）に向けた取組を行った場合は記載してください。≫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6" eb="68">
      <t>バアイ</t>
    </rPh>
    <rPh sb="69" eb="71">
      <t>キサイ</t>
    </rPh>
    <phoneticPr fontId="8"/>
  </si>
  <si>
    <t>≪その他活動の特色や強調したい事項を記入してください。テレビ放送等を目的として申請団体が既に製作した映像を素材として使用し映画を製作した場合には、その旨を必ず明記してください。また、テレビ番組と内容が異なる点及びテレビ番組から映画を製作したプロセスを記述してください。≫</t>
    <phoneticPr fontId="8"/>
  </si>
  <si>
    <t>XXX</t>
    <phoneticPr fontId="38"/>
  </si>
  <si>
    <t>XXXXXXX</t>
    <phoneticPr fontId="38"/>
  </si>
  <si>
    <t>・要望書・助成金交付申請書に記載した内容と同じ内容を記載してください。
・10行以内でご記入ください。</t>
    <rPh sb="1" eb="4">
      <t>ヨウボウショ</t>
    </rPh>
    <rPh sb="5" eb="13">
      <t>ジョセイキンコウフシンセイショ</t>
    </rPh>
    <rPh sb="14" eb="16">
      <t>キサイ</t>
    </rPh>
    <rPh sb="18" eb="20">
      <t>ナイヨウ</t>
    </rPh>
    <rPh sb="21" eb="22">
      <t>オナ</t>
    </rPh>
    <rPh sb="23" eb="25">
      <t>ナイヨウ</t>
    </rPh>
    <rPh sb="26" eb="28">
      <t>キサイ</t>
    </rPh>
    <rPh sb="39" eb="40">
      <t>ギョウ</t>
    </rPh>
    <rPh sb="40" eb="42">
      <t>イナイ</t>
    </rPh>
    <rPh sb="44" eb="46">
      <t>キニュウ</t>
    </rPh>
    <phoneticPr fontId="7"/>
  </si>
  <si>
    <t>≪要望書・助成金交付申請書に記載した内容と同じ内容を記載してください。≫</t>
    <rPh sb="1" eb="4">
      <t>ヨウボウショ</t>
    </rPh>
    <rPh sb="5" eb="8">
      <t>ジョセイキン</t>
    </rPh>
    <rPh sb="8" eb="13">
      <t>コウフシンセイショ</t>
    </rPh>
    <rPh sb="14" eb="16">
      <t>キサイ</t>
    </rPh>
    <rPh sb="18" eb="20">
      <t>ナイヨウ</t>
    </rPh>
    <rPh sb="21" eb="22">
      <t>オナ</t>
    </rPh>
    <rPh sb="23" eb="25">
      <t>ナイヨウ</t>
    </rPh>
    <rPh sb="26" eb="28">
      <t>キサイ</t>
    </rPh>
    <phoneticPr fontId="8"/>
  </si>
  <si>
    <t>上記以外の収入として計上したものがあれば記入してください。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7"/>
  </si>
  <si>
    <t>助成金を得ることで期待できる効果</t>
    <rPh sb="0" eb="3">
      <t>ジョセイキン</t>
    </rPh>
    <rPh sb="4" eb="5">
      <t>エ</t>
    </rPh>
    <rPh sb="9" eb="11">
      <t>キタイ</t>
    </rPh>
    <rPh sb="14" eb="16">
      <t>コウカ</t>
    </rPh>
    <phoneticPr fontId="7"/>
  </si>
  <si>
    <t>若手・新進映画作家を起用した理由・効果※劇映画Ｂ区分で若手・新進映画作家支援の応募をする場合のみ記載</t>
    <rPh sb="0" eb="2">
      <t>ワカテ</t>
    </rPh>
    <rPh sb="3" eb="9">
      <t>シンシンエイガサッカ</t>
    </rPh>
    <rPh sb="10" eb="12">
      <t>キヨウ</t>
    </rPh>
    <rPh sb="14" eb="16">
      <t>リユウ</t>
    </rPh>
    <rPh sb="17" eb="19">
      <t>コウカ</t>
    </rPh>
    <rPh sb="20" eb="23">
      <t>ゲキエイガ</t>
    </rPh>
    <rPh sb="24" eb="26">
      <t>クブン</t>
    </rPh>
    <rPh sb="27" eb="29">
      <t>ワカテ</t>
    </rPh>
    <rPh sb="30" eb="36">
      <t>シンシンエイガサッカ</t>
    </rPh>
    <rPh sb="36" eb="38">
      <t>シエン</t>
    </rPh>
    <rPh sb="39" eb="41">
      <t>オウボ</t>
    </rPh>
    <rPh sb="44" eb="46">
      <t>バアイ</t>
    </rPh>
    <rPh sb="48" eb="50">
      <t>キサイ</t>
    </rPh>
    <phoneticPr fontId="7"/>
  </si>
  <si>
    <t>≪若手・新進映画作家を起用した理由・効果≫</t>
    <phoneticPr fontId="7"/>
  </si>
  <si>
    <t>≪助成金を得ることで期待できる効果≫</t>
    <phoneticPr fontId="7"/>
  </si>
  <si>
    <t xml:space="preserve">≪要望書・助成金交付申請書に記載した内容と同じ内容を記載してください。≫
</t>
    <phoneticPr fontId="7"/>
  </si>
  <si>
    <t xml:space="preserve">≪最終的なあらすじや企画内容の特色・アピールポイント等を簡潔に記入してください≫
</t>
    <rPh sb="1" eb="4">
      <t>サイシュウテキ</t>
    </rPh>
    <phoneticPr fontId="8"/>
  </si>
  <si>
    <t xml:space="preserve">・最終的なあらすじや企画内容の特色・アピールポイント等を簡潔に記入してください。
・12行以内でご記入ください。
</t>
    <rPh sb="1" eb="4">
      <t>サイシュウテキ</t>
    </rPh>
    <rPh sb="44" eb="45">
      <t>ギョウ</t>
    </rPh>
    <rPh sb="45" eb="47">
      <t>イナイ</t>
    </rPh>
    <rPh sb="49" eb="51">
      <t>キニュウ</t>
    </rPh>
    <phoneticPr fontId="7"/>
  </si>
  <si>
    <r>
      <t xml:space="preserve">・要望書・助成金交付申請書に記載した内容と同じ内容を記載してください。
</t>
    </r>
    <r>
      <rPr>
        <b/>
        <sz val="12"/>
        <color rgb="FF002060"/>
        <rFont val="游ゴシック"/>
        <family val="3"/>
        <charset val="128"/>
        <scheme val="minor"/>
      </rPr>
      <t>・5行以内でご記入ください。</t>
    </r>
    <phoneticPr fontId="7"/>
  </si>
  <si>
    <t>・要望書・助成金交付申請書に記載した内容と同じ内容を記載してください。
・10行以内でご記入ください。</t>
    <rPh sb="39" eb="40">
      <t>ギョウ</t>
    </rPh>
    <rPh sb="40" eb="42">
      <t>イナイ</t>
    </rPh>
    <rPh sb="44" eb="46">
      <t>キニュウ</t>
    </rPh>
    <phoneticPr fontId="7"/>
  </si>
  <si>
    <t>令和　年　月　日付け芸基芸第　号により助成金の交付の決定を受けた下記の活動について、
１．映画の完成後、原則として１年以内に広く一般に公開すること、公開できない場合は交付を受けた助成金を独立行政法人日本芸術文化振興会（以下、振興会）に全額返還することを誓約します。なお、公開日程が決定次第、速やかに振興会に報告します。
２．映画の公開による収益状況を振興会に報告するとともに、当該映画の公開により相当の収益が生じた場合には、助成金交付額を限度としてその収益に相当する額の全部又は一部を振興会に納付することを誓約します。</t>
    <rPh sb="0" eb="1">
      <t>レイ</t>
    </rPh>
    <rPh sb="1" eb="2">
      <t>ワ</t>
    </rPh>
    <rPh sb="3" eb="4">
      <t>ネン</t>
    </rPh>
    <rPh sb="5" eb="6">
      <t>ガツ</t>
    </rPh>
    <rPh sb="7" eb="8">
      <t>ヒ</t>
    </rPh>
    <rPh sb="8" eb="9">
      <t>ヅ</t>
    </rPh>
    <rPh sb="10" eb="11">
      <t>ゲイ</t>
    </rPh>
    <rPh sb="11" eb="12">
      <t>モトイ</t>
    </rPh>
    <rPh sb="12" eb="13">
      <t>ゲイ</t>
    </rPh>
    <rPh sb="13" eb="14">
      <t>ダイ</t>
    </rPh>
    <rPh sb="15" eb="16">
      <t>ゴウ</t>
    </rPh>
    <rPh sb="19" eb="22">
      <t>ジョセイキン</t>
    </rPh>
    <rPh sb="23" eb="25">
      <t>コウフ</t>
    </rPh>
    <rPh sb="26" eb="28">
      <t>ケッテイ</t>
    </rPh>
    <rPh sb="29" eb="30">
      <t>ウ</t>
    </rPh>
    <rPh sb="32" eb="34">
      <t>カキ</t>
    </rPh>
    <rPh sb="35" eb="37">
      <t>カツドウ</t>
    </rPh>
    <rPh sb="53" eb="55">
      <t>ゲンソク</t>
    </rPh>
    <rPh sb="94" eb="100">
      <t>ドクリツギョウセイホウジン</t>
    </rPh>
    <rPh sb="100" eb="106">
      <t>ニホンゲイジュツブンカ</t>
    </rPh>
    <rPh sb="110" eb="112">
      <t>イカ</t>
    </rPh>
    <rPh sb="113" eb="116">
      <t>シンコウカイ</t>
    </rPh>
    <rPh sb="127" eb="129">
      <t>セイヤク</t>
    </rPh>
    <rPh sb="154" eb="156">
      <t>ホウコク</t>
    </rPh>
    <rPh sb="163" eb="165">
      <t>エイガ</t>
    </rPh>
    <rPh sb="166" eb="168">
      <t>コウカイ</t>
    </rPh>
    <rPh sb="176" eb="179">
      <t>シンコウカイ</t>
    </rPh>
    <rPh sb="180" eb="182">
      <t>ホウコク</t>
    </rPh>
    <rPh sb="189" eb="193">
      <t>トウガイエイガ</t>
    </rPh>
    <rPh sb="194" eb="196">
      <t>コウカイ</t>
    </rPh>
    <rPh sb="199" eb="201">
      <t>ソウトウ</t>
    </rPh>
    <rPh sb="202" eb="204">
      <t>シュウエキ</t>
    </rPh>
    <rPh sb="205" eb="206">
      <t>ショウ</t>
    </rPh>
    <rPh sb="208" eb="210">
      <t>バアイ</t>
    </rPh>
    <rPh sb="213" eb="216">
      <t>ジョセイキン</t>
    </rPh>
    <rPh sb="216" eb="219">
      <t>コウフガク</t>
    </rPh>
    <rPh sb="220" eb="222">
      <t>ゲンド</t>
    </rPh>
    <rPh sb="227" eb="229">
      <t>シュウエキ</t>
    </rPh>
    <rPh sb="230" eb="232">
      <t>ソウトウ</t>
    </rPh>
    <rPh sb="234" eb="235">
      <t>ガク</t>
    </rPh>
    <rPh sb="236" eb="238">
      <t>ゼンブ</t>
    </rPh>
    <rPh sb="238" eb="239">
      <t>マタ</t>
    </rPh>
    <rPh sb="240" eb="242">
      <t>イチブ</t>
    </rPh>
    <rPh sb="243" eb="246">
      <t>シンコウカイ</t>
    </rPh>
    <rPh sb="247" eb="249">
      <t>ノウフ</t>
    </rPh>
    <rPh sb="254" eb="256">
      <t>セイヤク</t>
    </rPh>
    <phoneticPr fontId="7"/>
  </si>
  <si>
    <t>映画の公開予定日</t>
    <rPh sb="3" eb="5">
      <t>コウカイ</t>
    </rPh>
    <rPh sb="5" eb="7">
      <t>ヨテイ</t>
    </rPh>
    <phoneticPr fontId="7"/>
  </si>
  <si>
    <t>独立行政法人日本芸術文化振興会理事長　殿
　令和●年●月●日付け芸基文第●号交付決定通知書により助成金の交付の決定を受けた助成対象活動の実績について、文化芸術振興費補助金による助成金交付要綱第１５条第１項の規定に基づき、下記のとおり報告します。</t>
    <rPh sb="34" eb="35">
      <t>ブン</t>
    </rPh>
    <phoneticPr fontId="7"/>
  </si>
  <si>
    <t>小計（円）</t>
    <phoneticPr fontId="9"/>
  </si>
  <si>
    <t>小計（円）</t>
    <phoneticPr fontId="7"/>
  </si>
  <si>
    <t>小計（円）</t>
    <rPh sb="0" eb="2">
      <t>ショウケイ</t>
    </rPh>
    <rPh sb="3" eb="4">
      <t>エン</t>
    </rPh>
    <phoneticPr fontId="7"/>
  </si>
  <si>
    <t>≪・主なキャスト名を記入してください。決まっている場合は役名も記入してください。起用理由で、専門性や創造性、将来性等の観点から特筆すべきことがあれば記載ください≫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phoneticPr fontId="8"/>
  </si>
  <si>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確定）、プロデューサー：◆◆◆◆（確定）、美術：●●●●（確定）、照明：●●●●（確定）、録音：●●●●（確定）、編集：●●●●（確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3">
      <t>カクテイ</t>
    </rPh>
    <rPh sb="138" eb="140">
      <t>カクテイ</t>
    </rPh>
    <rPh sb="142" eb="144">
      <t>ビジュツ</t>
    </rPh>
    <rPh sb="154" eb="156">
      <t>ショウメイ</t>
    </rPh>
    <rPh sb="166" eb="168">
      <t>ロクオン</t>
    </rPh>
    <rPh sb="178" eb="180">
      <t>ヘンシュウ</t>
    </rPh>
    <rPh sb="186" eb="188">
      <t>カクテイ</t>
    </rPh>
    <phoneticPr fontId="8"/>
  </si>
  <si>
    <t xml:space="preserve">共同製作：株式会社○○○（製作幹事・企画、確定）、○○○株式会社（配給、確定）、○○○○株式会社（広報、確定）、●●●株式会社（出資のみ、確定）
協賛：○○株式会社（確定）、○○○○（確定）助成：○○財団（確定）　補助金：○○市（確定）
クラウドファンディング（達成）
（応募団体自身の名は記載しないこと。助成金に本助成金を記載しないこと。）
</t>
    <rPh sb="0" eb="2">
      <t>キョウドウ</t>
    </rPh>
    <rPh sb="2" eb="4">
      <t>セイサク</t>
    </rPh>
    <rPh sb="5" eb="9">
      <t>カブシキガイシャ</t>
    </rPh>
    <rPh sb="13" eb="17">
      <t>セイサクカンジ</t>
    </rPh>
    <rPh sb="18" eb="20">
      <t>キカク</t>
    </rPh>
    <rPh sb="21" eb="23">
      <t>カクテイ</t>
    </rPh>
    <rPh sb="28" eb="32">
      <t>カブシキガイシャ</t>
    </rPh>
    <rPh sb="33" eb="35">
      <t>ハイキュウ</t>
    </rPh>
    <rPh sb="36" eb="38">
      <t>カクテイ</t>
    </rPh>
    <rPh sb="44" eb="48">
      <t>カブシキガイシャ</t>
    </rPh>
    <rPh sb="49" eb="51">
      <t>コウホウ</t>
    </rPh>
    <rPh sb="52" eb="54">
      <t>カクテイ</t>
    </rPh>
    <rPh sb="59" eb="63">
      <t>カブシキガイシャ</t>
    </rPh>
    <rPh sb="64" eb="66">
      <t>シュッシ</t>
    </rPh>
    <rPh sb="69" eb="71">
      <t>カクテイ</t>
    </rPh>
    <rPh sb="73" eb="75">
      <t>キョウサン</t>
    </rPh>
    <rPh sb="78" eb="82">
      <t>カブシキガイシャ</t>
    </rPh>
    <rPh sb="83" eb="85">
      <t>カクテイ</t>
    </rPh>
    <rPh sb="92" eb="94">
      <t>カクテイ</t>
    </rPh>
    <rPh sb="95" eb="97">
      <t>ジョセイ</t>
    </rPh>
    <rPh sb="100" eb="102">
      <t>ザイダン</t>
    </rPh>
    <rPh sb="103" eb="105">
      <t>カクテイ</t>
    </rPh>
    <rPh sb="107" eb="110">
      <t>ホジョキン</t>
    </rPh>
    <rPh sb="113" eb="114">
      <t>シ</t>
    </rPh>
    <rPh sb="115" eb="117">
      <t>カクテイ</t>
    </rPh>
    <rPh sb="131" eb="133">
      <t>タッセイ</t>
    </rPh>
    <rPh sb="136" eb="138">
      <t>オウボ</t>
    </rPh>
    <rPh sb="138" eb="140">
      <t>ダンタイ</t>
    </rPh>
    <rPh sb="140" eb="142">
      <t>ジシン</t>
    </rPh>
    <rPh sb="143" eb="144">
      <t>メイ</t>
    </rPh>
    <rPh sb="145" eb="147">
      <t>キサイ</t>
    </rPh>
    <rPh sb="153" eb="156">
      <t>ジョセイキン</t>
    </rPh>
    <rPh sb="157" eb="158">
      <t>ホン</t>
    </rPh>
    <rPh sb="158" eb="161">
      <t>ジョセイキン</t>
    </rPh>
    <rPh sb="162" eb="164">
      <t>キサイ</t>
    </rPh>
    <phoneticPr fontId="8"/>
  </si>
  <si>
    <t>支出総額（予算総額）（円）</t>
    <rPh sb="5" eb="7">
      <t>ヨサン</t>
    </rPh>
    <rPh sb="7" eb="9">
      <t>ソウガク</t>
    </rPh>
    <phoneticPr fontId="7"/>
  </si>
  <si>
    <t>単年度助成
第１回募集</t>
    <rPh sb="0" eb="3">
      <t>タンネンド</t>
    </rPh>
    <rPh sb="3" eb="5">
      <t>ジョセイ</t>
    </rPh>
    <rPh sb="9" eb="11">
      <t>ボシュウ</t>
    </rPh>
    <phoneticPr fontId="13"/>
  </si>
  <si>
    <t>単年度助成
第１回募集</t>
    <phoneticPr fontId="12"/>
  </si>
  <si>
    <t>当振興会に変更内容の連絡を行った日を、「2025/4/1」のように記入してください。</t>
    <rPh sb="0" eb="1">
      <t>トウ</t>
    </rPh>
    <rPh sb="1" eb="4">
      <t>シンコウカイ</t>
    </rPh>
    <rPh sb="5" eb="7">
      <t>ヘンコウ</t>
    </rPh>
    <rPh sb="7" eb="9">
      <t>ナイヨウ</t>
    </rPh>
    <rPh sb="10" eb="12">
      <t>レンラク</t>
    </rPh>
    <rPh sb="13" eb="14">
      <t>オコナ</t>
    </rPh>
    <rPh sb="16" eb="17">
      <t>ヒ</t>
    </rPh>
    <rPh sb="33" eb="35">
      <t>キニュウ</t>
    </rPh>
    <phoneticPr fontId="38"/>
  </si>
  <si>
    <t>・共同製作者、後援者、協賛者等を記入してください。また、それぞれの決定状況（確定、交渉／申請中、交渉／申請予定）を必ず記入してください。
・共同製作者については、各団体の役割（幹事、企画、制作、配給、宣伝等）も記載ください。
・クラウドファンディングを実施する場合は実績報告書提出時の状況（達成、実施中、実施予定）を必ず記入してください。
・5行以内でご記入ください。</t>
    <rPh sb="133" eb="135">
      <t>ジッセキ</t>
    </rPh>
    <rPh sb="135" eb="137">
      <t>ホウコク</t>
    </rPh>
    <phoneticPr fontId="7"/>
  </si>
  <si>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・実績報告書提出時の確定状況について、プルダウンメニューから「確定」「交渉中」「予定」のいずれかを必ず選択してください。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29">
      <t>ジッセキ</t>
    </rPh>
    <rPh sb="129" eb="131">
      <t>ホウコク</t>
    </rPh>
    <rPh sb="132" eb="134">
      <t>テイシュツ</t>
    </rPh>
    <rPh sb="134" eb="135">
      <t>ジ</t>
    </rPh>
    <rPh sb="136" eb="138">
      <t>カクテイ</t>
    </rPh>
    <rPh sb="138" eb="140">
      <t>ジョウキョウ</t>
    </rPh>
    <rPh sb="157" eb="159">
      <t>カクテイ</t>
    </rPh>
    <rPh sb="161" eb="164">
      <t>コウショウチュウ</t>
    </rPh>
    <rPh sb="166" eb="168">
      <t>ヨテイ</t>
    </rPh>
    <rPh sb="175" eb="176">
      <t>カナラ</t>
    </rPh>
    <rPh sb="177" eb="179">
      <t>センタク</t>
    </rPh>
    <phoneticPr fontId="7"/>
  </si>
  <si>
    <t>文化芸術振興費補助金（当事業）以外の補助金、助成金について記入してください。
また、実績報告書提出時の確定状況について、プルダウンメニューから「決定」「申請中」「申請予定」のいずれかを必ず選択してください。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42" eb="46">
      <t>ジッセキホウコク</t>
    </rPh>
    <rPh sb="72" eb="74">
      <t>ケッテイ</t>
    </rPh>
    <rPh sb="76" eb="78">
      <t>シンセイ</t>
    </rPh>
    <rPh sb="81" eb="83">
      <t>シンセイ</t>
    </rPh>
    <phoneticPr fontId="7"/>
  </si>
  <si>
    <t>企業、個人等からの寄付金、協賛金、クラウドファンディングについて記入してください。
また、実績報告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45" eb="47">
      <t>ジッセキ</t>
    </rPh>
    <rPh sb="47" eb="49">
      <t>ホウコク</t>
    </rPh>
    <rPh sb="75" eb="78">
      <t>キフキン</t>
    </rPh>
    <rPh sb="79" eb="82">
      <t>キョウサンキン</t>
    </rPh>
    <rPh sb="84" eb="86">
      <t>カクテイ</t>
    </rPh>
    <rPh sb="88" eb="91">
      <t>コウショウチュウ</t>
    </rPh>
    <rPh sb="110" eb="112">
      <t>タッセイ</t>
    </rPh>
    <rPh sb="114" eb="117">
      <t>ジッシチュウ</t>
    </rPh>
    <rPh sb="119" eb="121">
      <t>ジッシ</t>
    </rPh>
    <rPh sb="121" eb="123">
      <t>ヨテイ</t>
    </rPh>
    <phoneticPr fontId="7"/>
  </si>
  <si>
    <t>R7.4.1～R8.3.31に
支払いが完了した経費
小計（円）</t>
    <rPh sb="16" eb="18">
      <t>シハラ</t>
    </rPh>
    <rPh sb="20" eb="22">
      <t>カンリョウ</t>
    </rPh>
    <rPh sb="24" eb="26">
      <t>ケイヒ</t>
    </rPh>
    <rPh sb="27" eb="29">
      <t>ショウケイ</t>
    </rPh>
    <rPh sb="30" eb="31">
      <t>エン</t>
    </rPh>
    <phoneticPr fontId="7"/>
  </si>
  <si>
    <t>通帳の表紙裏に記載のｶﾀｶﾅ(半角)をそのまま記入してください。</t>
    <rPh sb="0" eb="2">
      <t>ツウチョウ</t>
    </rPh>
    <rPh sb="3" eb="6">
      <t>ヒョウシウラ</t>
    </rPh>
    <rPh sb="7" eb="9">
      <t>キサイ</t>
    </rPh>
    <rPh sb="15" eb="17">
      <t>ハンカク</t>
    </rPh>
    <rPh sb="23" eb="25">
      <t>キニュウ</t>
    </rPh>
    <phoneticPr fontId="38"/>
  </si>
  <si>
    <t>口座名義（ﾌﾘｶﾞﾅ）</t>
    <phoneticPr fontId="38"/>
  </si>
  <si>
    <t>・製作スケジュールについて、各項目の開始日、終了日、実働日数を入力してください。
・入力の際は「2025/4/1」のように年月日を入力してください（表示は和暦になります。）。
・完成試写を行った日を記入してください。</t>
    <rPh sb="94" eb="95">
      <t>オコナ</t>
    </rPh>
    <rPh sb="97" eb="98">
      <t>ヒ</t>
    </rPh>
    <rPh sb="99" eb="101">
      <t>キニュウ</t>
    </rPh>
    <phoneticPr fontId="8"/>
  </si>
  <si>
    <t>・その他活動の特色や強調したい事項を記入してください。
・テレビ放送等を目的として申請団体が既に製作した映像を素材として使用し映画を製作した場合には、その旨を必ず明記してください。また、テレビ番組と内容が異なる点及びテレビ番組から映画を製作したプロセスを記述してください。
・5行以内でご記入ください。</t>
    <rPh sb="55" eb="57">
      <t>ソザイ</t>
    </rPh>
    <phoneticPr fontId="7"/>
  </si>
  <si>
    <t>・主なキャスト名、役名も記入してください。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37" eb="40">
      <t>ショウライセイ</t>
    </rPh>
    <rPh sb="40" eb="41">
      <t>トウ</t>
    </rPh>
    <phoneticPr fontId="7"/>
  </si>
  <si>
    <t>・本活動の製作にあたって、映画制作現場の環境改善（例：適正な契約、労務管理、安全管理、ハラスメント対策等を含む）に向けた取組を行った場合は記載してください。
・5行以内でご記入ください。</t>
    <phoneticPr fontId="8"/>
  </si>
  <si>
    <t>本活動の製作における応募団体の出資金（配給にかかる出資金は除く）を記載してください。出資をしていない団体は助成対象となりません。
製作幹事の場合は、プルダウンメニューより○を選択してください。</t>
    <rPh sb="0" eb="3">
      <t>ホンカツドウ</t>
    </rPh>
    <rPh sb="4" eb="6">
      <t>セイサク</t>
    </rPh>
    <rPh sb="10" eb="14">
      <t>オウボダンタイ</t>
    </rPh>
    <rPh sb="15" eb="18">
      <t>シュッシキン</t>
    </rPh>
    <rPh sb="19" eb="21">
      <t>ハイキュウ</t>
    </rPh>
    <rPh sb="25" eb="28">
      <t>シュッシキン</t>
    </rPh>
    <rPh sb="29" eb="30">
      <t>ノゾ</t>
    </rPh>
    <rPh sb="33" eb="35">
      <t>キサイ</t>
    </rPh>
    <rPh sb="42" eb="44">
      <t>シュッシ</t>
    </rPh>
    <rPh sb="50" eb="52">
      <t>ダンタイ</t>
    </rPh>
    <rPh sb="53" eb="57">
      <t>ジョセイタイショウ</t>
    </rPh>
    <rPh sb="65" eb="69">
      <t>セイサクカンジ</t>
    </rPh>
    <rPh sb="70" eb="72">
      <t>バアイ</t>
    </rPh>
    <rPh sb="87" eb="89">
      <t>センタク</t>
    </rPh>
    <phoneticPr fontId="7"/>
  </si>
  <si>
    <t>令和８年度　文化芸術振興費補助金助成対象活動実績報告書
（日本映画製作支援事業　第１回募集分）</t>
    <rPh sb="29" eb="31">
      <t>ニホン</t>
    </rPh>
    <rPh sb="31" eb="35">
      <t>エイガセイサク</t>
    </rPh>
    <rPh sb="35" eb="37">
      <t>シエン</t>
    </rPh>
    <rPh sb="37" eb="39">
      <t>ジギョウ</t>
    </rPh>
    <rPh sb="40" eb="41">
      <t>ダイ</t>
    </rPh>
    <rPh sb="42" eb="43">
      <t>カイ</t>
    </rPh>
    <rPh sb="43" eb="45">
      <t>ボシュウ</t>
    </rPh>
    <rPh sb="45" eb="46">
      <t>ブン</t>
    </rPh>
    <phoneticPr fontId="7"/>
  </si>
  <si>
    <t>映適申請の有無</t>
    <rPh sb="0" eb="4">
      <t>エイテキシンセイ</t>
    </rPh>
    <rPh sb="5" eb="7">
      <t>ウム</t>
    </rPh>
    <phoneticPr fontId="7"/>
  </si>
  <si>
    <t>助成金の額（千円）</t>
    <rPh sb="0" eb="3">
      <t>ジョセイキン</t>
    </rPh>
    <rPh sb="4" eb="5">
      <t>ガク</t>
    </rPh>
    <rPh sb="6" eb="8">
      <t>センエン</t>
    </rPh>
    <phoneticPr fontId="7"/>
  </si>
  <si>
    <t>映適による作品認定を
受けた場合の助成金の額（本体事業費）</t>
    <rPh sb="0" eb="1">
      <t>エイ</t>
    </rPh>
    <rPh sb="1" eb="2">
      <t>テキ</t>
    </rPh>
    <rPh sb="5" eb="9">
      <t>サクヒンニンテイ</t>
    </rPh>
    <rPh sb="11" eb="12">
      <t>ウ</t>
    </rPh>
    <rPh sb="14" eb="16">
      <t>バアイ</t>
    </rPh>
    <rPh sb="17" eb="20">
      <t>ジョセイキン</t>
    </rPh>
    <rPh sb="21" eb="22">
      <t>ガク</t>
    </rPh>
    <phoneticPr fontId="7"/>
  </si>
  <si>
    <t>無</t>
    <rPh sb="0" eb="1">
      <t>ナ</t>
    </rPh>
    <phoneticPr fontId="7"/>
  </si>
  <si>
    <t>団体情報</t>
    <rPh sb="0" eb="2">
      <t>ダンタイ</t>
    </rPh>
    <rPh sb="2" eb="4">
      <t>ジョウホウ</t>
    </rPh>
    <phoneticPr fontId="7"/>
  </si>
  <si>
    <t>選択してください</t>
  </si>
  <si>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7"/>
  </si>
  <si>
    <t>要望内容</t>
    <rPh sb="0" eb="2">
      <t>ヨウボウ</t>
    </rPh>
    <rPh sb="2" eb="4">
      <t>ナイヨウ</t>
    </rPh>
    <phoneticPr fontId="7"/>
  </si>
  <si>
    <t>作品名（フリガナ）</t>
    <rPh sb="0" eb="1">
      <t>サク</t>
    </rPh>
    <rPh sb="1" eb="2">
      <t>ヒン</t>
    </rPh>
    <rPh sb="2" eb="3">
      <t>ナ</t>
    </rPh>
    <phoneticPr fontId="7"/>
  </si>
  <si>
    <t>作　品　名</t>
    <rPh sb="0" eb="1">
      <t>サク</t>
    </rPh>
    <rPh sb="2" eb="3">
      <t>ヒン</t>
    </rPh>
    <rPh sb="4" eb="5">
      <t>ナ</t>
    </rPh>
    <phoneticPr fontId="7"/>
  </si>
  <si>
    <t>完成形式</t>
    <rPh sb="0" eb="2">
      <t>カンセイ</t>
    </rPh>
    <rPh sb="2" eb="4">
      <t>ケイシキ</t>
    </rPh>
    <phoneticPr fontId="7"/>
  </si>
  <si>
    <t>完成試写予定</t>
    <rPh sb="0" eb="2">
      <t>カンセイ</t>
    </rPh>
    <rPh sb="2" eb="4">
      <t>シシャ</t>
    </rPh>
    <rPh sb="4" eb="6">
      <t>ヨテイ</t>
    </rPh>
    <phoneticPr fontId="7"/>
  </si>
  <si>
    <t>プルダウンから選択してください。</t>
    <phoneticPr fontId="7"/>
  </si>
  <si>
    <t>有</t>
    <rPh sb="0" eb="1">
      <t>ア</t>
    </rPh>
    <phoneticPr fontId="7"/>
  </si>
  <si>
    <t>左記のうちR8.4.1～R9.3.31に
支払いが完了した経費</t>
    <rPh sb="0" eb="2">
      <t>サキ</t>
    </rPh>
    <rPh sb="21" eb="23">
      <t>シハラ</t>
    </rPh>
    <rPh sb="25" eb="27">
      <t>カンリョウ</t>
    </rPh>
    <rPh sb="29" eb="31">
      <t>ケイヒ</t>
    </rPh>
    <phoneticPr fontId="7"/>
  </si>
  <si>
    <r>
      <t xml:space="preserve">・「細目」「内訳」をプルダウンメニューから選択し、金額を手入力してください。
・該当する「内訳」がない場合は、細目を選択後、「内訳」のプルダウンメニューから空白を選択し、手入力してください。
</t>
    </r>
    <r>
      <rPr>
        <b/>
        <sz val="12"/>
        <color rgb="FFFF0000"/>
        <rFont val="游ゴシック"/>
        <family val="3"/>
        <charset val="128"/>
        <scheme val="minor"/>
      </rPr>
      <t>・備考欄は特記することがあれば記載してください。
・支払先が複数ある場合は、主要な１者のみを記載し、「●●社ほか」のように記載してください。未定の場合は空欄としてください。</t>
    </r>
    <r>
      <rPr>
        <b/>
        <sz val="12"/>
        <color theme="8" tint="-0.499984740745262"/>
        <rFont val="游ゴシック"/>
        <family val="3"/>
        <charset val="128"/>
        <scheme val="minor"/>
      </rPr>
      <t xml:space="preserve">
・「金額」欄には総額を記入し、そのうちR8.4.1～R9.3.31に支払う金額を「左記のうちR8.4.1～R9.3.31に支払う金額」欄に記入してください。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phoneticPr fontId="9"/>
  </si>
  <si>
    <t>R8.4.1～R9.3.31に
支払いが完了した経費</t>
    <rPh sb="16" eb="18">
      <t>シハラ</t>
    </rPh>
    <rPh sb="20" eb="22">
      <t>カンリョウ</t>
    </rPh>
    <rPh sb="24" eb="26">
      <t>ケイヒ</t>
    </rPh>
    <phoneticPr fontId="7"/>
  </si>
  <si>
    <t>左記金額のうち
R8.4.1～R9.3.31の期間に
支払いが完了した経費
（税込／円）</t>
    <rPh sb="0" eb="2">
      <t>サキ</t>
    </rPh>
    <rPh sb="2" eb="4">
      <t>キンガク</t>
    </rPh>
    <rPh sb="23" eb="25">
      <t>キカン</t>
    </rPh>
    <rPh sb="27" eb="29">
      <t>シハラ</t>
    </rPh>
    <rPh sb="31" eb="33">
      <t>カンリョウ</t>
    </rPh>
    <rPh sb="35" eb="37">
      <t>ケイヒ</t>
    </rPh>
    <rPh sb="39" eb="41">
      <t>ゼイコ</t>
    </rPh>
    <rPh sb="42" eb="43">
      <t>エン</t>
    </rPh>
    <phoneticPr fontId="13"/>
  </si>
  <si>
    <t>左記のうちR8.4.1～R9.3.31に支払いが完了した経費
（円／税込）</t>
    <rPh sb="0" eb="2">
      <t>サキ</t>
    </rPh>
    <rPh sb="20" eb="22">
      <t>シハラ</t>
    </rPh>
    <rPh sb="24" eb="26">
      <t>カンリョウ</t>
    </rPh>
    <rPh sb="28" eb="30">
      <t>ケイヒ</t>
    </rPh>
    <phoneticPr fontId="7"/>
  </si>
  <si>
    <t>収支予算（円）</t>
    <rPh sb="0" eb="2">
      <t>シュウシ</t>
    </rPh>
    <rPh sb="2" eb="4">
      <t>ヨサン</t>
    </rPh>
    <rPh sb="5" eb="6">
      <t>エン</t>
    </rPh>
    <phoneticPr fontId="7"/>
  </si>
  <si>
    <t>自己出資金</t>
    <rPh sb="0" eb="5">
      <t>ジコシュッシキン</t>
    </rPh>
    <phoneticPr fontId="7"/>
  </si>
  <si>
    <t>（イ）収入小計</t>
    <rPh sb="3" eb="7">
      <t>シュウニュウショウケイ</t>
    </rPh>
    <phoneticPr fontId="7"/>
  </si>
  <si>
    <t>控除税額計（C）</t>
    <rPh sb="0" eb="2">
      <t>コウジョ</t>
    </rPh>
    <rPh sb="2" eb="4">
      <t>ゼイガク</t>
    </rPh>
    <rPh sb="4" eb="5">
      <t>ケイ</t>
    </rPh>
    <phoneticPr fontId="7"/>
  </si>
  <si>
    <t>（ロ）自己負担金（差額）</t>
    <rPh sb="3" eb="8">
      <t>ジコフタンキン</t>
    </rPh>
    <rPh sb="9" eb="11">
      <t>サガク</t>
    </rPh>
    <phoneticPr fontId="7"/>
  </si>
  <si>
    <t>助成金算定経費の合計額（D）</t>
    <rPh sb="0" eb="3">
      <t>ジョセイキン</t>
    </rPh>
    <rPh sb="3" eb="5">
      <t>サンテイ</t>
    </rPh>
    <rPh sb="5" eb="7">
      <t>ケイヒ</t>
    </rPh>
    <rPh sb="8" eb="10">
      <t>ゴウケイ</t>
    </rPh>
    <rPh sb="10" eb="11">
      <t>ガク</t>
    </rPh>
    <phoneticPr fontId="7"/>
  </si>
  <si>
    <t>バリアフリー字幕制作費</t>
    <phoneticPr fontId="7"/>
  </si>
  <si>
    <t>音声ガイド制作費</t>
    <phoneticPr fontId="7"/>
  </si>
  <si>
    <t>助成対象外経費（B）</t>
    <phoneticPr fontId="7"/>
  </si>
  <si>
    <t>（ハ）助成金の総額</t>
    <rPh sb="3" eb="6">
      <t>ジョセイキン</t>
    </rPh>
    <rPh sb="7" eb="9">
      <t>ソウガク</t>
    </rPh>
    <phoneticPr fontId="7"/>
  </si>
  <si>
    <t>収入総額（イ＋ロ＋ハ）</t>
    <phoneticPr fontId="7"/>
  </si>
  <si>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7"/>
  </si>
  <si>
    <t>・活動区分をプルダウンメニューから選択してください。</t>
    <rPh sb="17" eb="19">
      <t>センタク</t>
    </rPh>
    <phoneticPr fontId="7"/>
  </si>
  <si>
    <r>
      <t>・団体の住所、団体名、代表者役職名、代表者氏名について
　</t>
    </r>
    <r>
      <rPr>
        <b/>
        <sz val="12"/>
        <color rgb="FFFF0000"/>
        <rFont val="游ゴシック"/>
        <family val="3"/>
        <charset val="128"/>
        <scheme val="minor"/>
      </rPr>
      <t>交付要望書</t>
    </r>
    <r>
      <rPr>
        <b/>
        <sz val="12"/>
        <color theme="8" tint="-0.499984740745262"/>
        <rFont val="游ゴシック"/>
        <family val="3"/>
        <charset val="128"/>
        <scheme val="minor"/>
      </rPr>
      <t>の「団体概要」と内容を同一にしてください。</t>
    </r>
    <rPh sb="29" eb="31">
      <t>コウフ</t>
    </rPh>
    <rPh sb="31" eb="34">
      <t>ヨウボウショ</t>
    </rPh>
    <phoneticPr fontId="7"/>
  </si>
  <si>
    <t>・作品名とフリガナを記入してください。
　「　」は作品名に含まれる場合を除き、不要です。</t>
    <phoneticPr fontId="7"/>
  </si>
  <si>
    <t>・主な出演者、監督、脚本、撮影、プロデューサー、チーフアニメーターについては、
　名前のみ記入してください。（個表に記入した名前と同一にしてください。）</t>
    <rPh sb="41" eb="43">
      <t>ナマエ</t>
    </rPh>
    <rPh sb="45" eb="47">
      <t>キニュウ</t>
    </rPh>
    <rPh sb="55" eb="57">
      <t>コヒョウ</t>
    </rPh>
    <rPh sb="58" eb="60">
      <t>キニュウ</t>
    </rPh>
    <rPh sb="62" eb="64">
      <t>ナマエ</t>
    </rPh>
    <rPh sb="65" eb="67">
      <t>ドウイツ</t>
    </rPh>
    <phoneticPr fontId="7"/>
  </si>
  <si>
    <t>・作品に原作がある場合は「有」、原作がない場合は「無」を選択してください。
　「有」を選択した場合は、原作名、原作者名を記入してください。</t>
    <rPh sb="1" eb="3">
      <t>サクヒン</t>
    </rPh>
    <rPh sb="4" eb="6">
      <t>ゲンサク</t>
    </rPh>
    <rPh sb="9" eb="11">
      <t>バアイ</t>
    </rPh>
    <rPh sb="13" eb="14">
      <t>アリ</t>
    </rPh>
    <rPh sb="16" eb="18">
      <t>ゲンサク</t>
    </rPh>
    <rPh sb="21" eb="23">
      <t>バアイ</t>
    </rPh>
    <rPh sb="25" eb="26">
      <t>ナ</t>
    </rPh>
    <rPh sb="28" eb="30">
      <t>センタク</t>
    </rPh>
    <rPh sb="40" eb="41">
      <t>ア</t>
    </rPh>
    <rPh sb="43" eb="45">
      <t>センタク</t>
    </rPh>
    <rPh sb="47" eb="49">
      <t>バアイ</t>
    </rPh>
    <rPh sb="51" eb="53">
      <t>ゲンサク</t>
    </rPh>
    <rPh sb="53" eb="54">
      <t>メイ</t>
    </rPh>
    <rPh sb="55" eb="58">
      <t>ゲンサクシャ</t>
    </rPh>
    <rPh sb="58" eb="59">
      <t>メイ</t>
    </rPh>
    <rPh sb="60" eb="62">
      <t>キニュウ</t>
    </rPh>
    <phoneticPr fontId="7"/>
  </si>
  <si>
    <r>
      <t>・日付は</t>
    </r>
    <r>
      <rPr>
        <b/>
        <sz val="12"/>
        <color rgb="FFFF0000"/>
        <rFont val="游ゴシック"/>
        <family val="3"/>
        <charset val="128"/>
        <scheme val="minor"/>
      </rPr>
      <t>2027/03/31まで</t>
    </r>
    <r>
      <rPr>
        <b/>
        <sz val="12"/>
        <color theme="8" tint="-0.499984740745262"/>
        <rFont val="游ゴシック"/>
        <family val="3"/>
        <charset val="128"/>
        <scheme val="minor"/>
      </rPr>
      <t>で入力してください。</t>
    </r>
    <phoneticPr fontId="7"/>
  </si>
  <si>
    <t>非表示行</t>
    <rPh sb="0" eb="3">
      <t>ヒヒョウジ</t>
    </rPh>
    <rPh sb="3" eb="4">
      <t>ギョウ</t>
    </rPh>
    <phoneticPr fontId="38"/>
  </si>
  <si>
    <t>助成金の額（本体事業費）</t>
    <rPh sb="0" eb="3">
      <t>ジョセイキン</t>
    </rPh>
    <rPh sb="4" eb="5">
      <t>ガク</t>
    </rPh>
    <rPh sb="6" eb="8">
      <t>ホンタイ</t>
    </rPh>
    <rPh sb="8" eb="10">
      <t>ジギョウ</t>
    </rPh>
    <rPh sb="10" eb="11">
      <t>ヒ</t>
    </rPh>
    <phoneticPr fontId="7"/>
  </si>
  <si>
    <t>・収入、支出のシートの金額が自動転記されます。</t>
    <phoneticPr fontId="7"/>
  </si>
  <si>
    <t>【劇映画のみ】</t>
    <phoneticPr fontId="38"/>
  </si>
  <si>
    <t>　令和　　年　　月</t>
    <phoneticPr fontId="38"/>
  </si>
  <si>
    <t>プルダウンから選択してください。</t>
  </si>
  <si>
    <t>・活動が「単年度助成」で間違いがないかどうかを確認してください。</t>
    <rPh sb="5" eb="10">
      <t>タンネンドジョセイ</t>
    </rPh>
    <rPh sb="12" eb="14">
      <t>マチガ</t>
    </rPh>
    <rPh sb="23" eb="25">
      <t>カクニン</t>
    </rPh>
    <phoneticPr fontId="7"/>
  </si>
  <si>
    <t>・【劇映画区分/申請した活動のみ】映適申請の有無をプルダウンメニューから選択してください。</t>
    <rPh sb="2" eb="5">
      <t>ゲキエイガ</t>
    </rPh>
    <rPh sb="5" eb="7">
      <t>クブン</t>
    </rPh>
    <rPh sb="8" eb="10">
      <t>シンセイ</t>
    </rPh>
    <rPh sb="12" eb="14">
      <t>カツドウ</t>
    </rPh>
    <rPh sb="17" eb="18">
      <t>エイ</t>
    </rPh>
    <rPh sb="18" eb="19">
      <t>テキ</t>
    </rPh>
    <rPh sb="19" eb="21">
      <t>シンセイ</t>
    </rPh>
    <rPh sb="22" eb="24">
      <t>ウム</t>
    </rPh>
    <rPh sb="36" eb="38">
      <t>センタク</t>
    </rPh>
    <phoneticPr fontId="7"/>
  </si>
  <si>
    <t>・映適事務局から認定をされた時期を記入してください。</t>
    <rPh sb="1" eb="2">
      <t>エイ</t>
    </rPh>
    <rPh sb="2" eb="3">
      <t>テキ</t>
    </rPh>
    <rPh sb="3" eb="6">
      <t>ジムキョク</t>
    </rPh>
    <rPh sb="8" eb="10">
      <t>ニンテイ</t>
    </rPh>
    <rPh sb="14" eb="16">
      <t>ジキ</t>
    </rPh>
    <rPh sb="17" eb="19">
      <t>キニュウ</t>
    </rPh>
    <phoneticPr fontId="7"/>
  </si>
  <si>
    <t>令和８年度　文化芸術振興費補助金</t>
    <rPh sb="6" eb="16">
      <t>ブンカゲイジュツシンコウヒホジョキン</t>
    </rPh>
    <phoneticPr fontId="7"/>
  </si>
  <si>
    <t>令和８年度　文化芸術振興費補助金</t>
    <rPh sb="6" eb="8">
      <t>ブンカ</t>
    </rPh>
    <rPh sb="8" eb="10">
      <t>ゲイジュツ</t>
    </rPh>
    <rPh sb="10" eb="12">
      <t>シンコウ</t>
    </rPh>
    <rPh sb="12" eb="13">
      <t>ヒ</t>
    </rPh>
    <rPh sb="13" eb="16">
      <t>ホジョキン</t>
    </rPh>
    <phoneticPr fontId="7"/>
  </si>
  <si>
    <t>令和８年度文化芸術振興費補助金</t>
    <rPh sb="0" eb="2">
      <t>レイワ</t>
    </rPh>
    <rPh sb="3" eb="5">
      <t>ネンド</t>
    </rPh>
    <rPh sb="5" eb="7">
      <t>ブンカ</t>
    </rPh>
    <rPh sb="7" eb="9">
      <t>ゲイジュツ</t>
    </rPh>
    <rPh sb="9" eb="11">
      <t>シンコウ</t>
    </rPh>
    <rPh sb="11" eb="12">
      <t>ヒ</t>
    </rPh>
    <rPh sb="12" eb="15">
      <t>ホジョキン</t>
    </rPh>
    <phoneticPr fontId="7"/>
  </si>
  <si>
    <t>映適：認定時期</t>
    <rPh sb="0" eb="1">
      <t>エイ</t>
    </rPh>
    <rPh sb="1" eb="2">
      <t>テキ</t>
    </rPh>
    <rPh sb="3" eb="5">
      <t>ニンテイ</t>
    </rPh>
    <phoneticPr fontId="38"/>
  </si>
  <si>
    <t>公開予定時期・公開方法</t>
    <rPh sb="0" eb="2">
      <t>コウカイ</t>
    </rPh>
    <rPh sb="2" eb="4">
      <t>ヨテイ</t>
    </rPh>
    <rPh sb="4" eb="6">
      <t>ジキ</t>
    </rPh>
    <rPh sb="7" eb="9">
      <t>コウカイ</t>
    </rPh>
    <rPh sb="9" eb="11">
      <t>ホウホウ</t>
    </rPh>
    <phoneticPr fontId="7"/>
  </si>
  <si>
    <t>≪公開予定時期・公開方法≫</t>
    <phoneticPr fontId="7"/>
  </si>
  <si>
    <t>　　①公開予定時期</t>
    <rPh sb="3" eb="5">
      <t>コウカイ</t>
    </rPh>
    <rPh sb="5" eb="7">
      <t>ヨテイ</t>
    </rPh>
    <rPh sb="7" eb="9">
      <t>ジキ</t>
    </rPh>
    <phoneticPr fontId="7"/>
  </si>
  <si>
    <t>開始年月　　　　　～　　　　　終了年月</t>
    <rPh sb="0" eb="2">
      <t>カイシ</t>
    </rPh>
    <rPh sb="2" eb="3">
      <t>ネン</t>
    </rPh>
    <rPh sb="3" eb="4">
      <t>ガツ</t>
    </rPh>
    <rPh sb="15" eb="17">
      <t>シュウリョウ</t>
    </rPh>
    <rPh sb="17" eb="18">
      <t>ネン</t>
    </rPh>
    <rPh sb="18" eb="19">
      <t>ガツ</t>
    </rPh>
    <phoneticPr fontId="7"/>
  </si>
  <si>
    <t>公開期間</t>
    <rPh sb="0" eb="2">
      <t>コウカイ</t>
    </rPh>
    <rPh sb="2" eb="4">
      <t>キカン</t>
    </rPh>
    <phoneticPr fontId="7"/>
  </si>
  <si>
    <t>バリアフリー対応</t>
    <rPh sb="6" eb="8">
      <t>タイオウ</t>
    </rPh>
    <phoneticPr fontId="7"/>
  </si>
  <si>
    <t>・各「確定状況」欄について、プルダウンメニューから選択してください。
・公開予定時期の開始日及び終了日を初号試写から1年以内で「2026/4/1」のように年月日を入力してください。
・バリアフリー制作予定について、プルダウンメニューから選択し、ステータスがある場合は記入してください。
・公開方法について、「劇場公開」「DVDを有料で頒布」等、募集案内P.8「（注2）広く一般に公開」をどのように行うかを記入してください。
・配給会社について記入してください。
・配信について、配信会社、確定状況、配信予定時期を記入してください。</t>
    <rPh sb="1" eb="2">
      <t>カク</t>
    </rPh>
    <rPh sb="3" eb="5">
      <t>カクテイ</t>
    </rPh>
    <rPh sb="5" eb="7">
      <t>ジョウキョウ</t>
    </rPh>
    <rPh sb="8" eb="9">
      <t>ラン</t>
    </rPh>
    <rPh sb="25" eb="27">
      <t>センタク</t>
    </rPh>
    <rPh sb="98" eb="100">
      <t>セイサク</t>
    </rPh>
    <rPh sb="100" eb="102">
      <t>ヨテイ</t>
    </rPh>
    <rPh sb="118" eb="120">
      <t>センタク</t>
    </rPh>
    <rPh sb="130" eb="132">
      <t>バアイ</t>
    </rPh>
    <rPh sb="133" eb="135">
      <t>キニュウ</t>
    </rPh>
    <rPh sb="232" eb="234">
      <t>ハイシン</t>
    </rPh>
    <rPh sb="239" eb="243">
      <t>ハイシンカイシャ</t>
    </rPh>
    <rPh sb="244" eb="248">
      <t>カクテイジョウキョウ</t>
    </rPh>
    <rPh sb="249" eb="255">
      <t>ハイシンヨテイジキ</t>
    </rPh>
    <rPh sb="256" eb="258">
      <t>キニュウ</t>
    </rPh>
    <phoneticPr fontId="7"/>
  </si>
  <si>
    <t>バリアフリー字幕</t>
    <rPh sb="6" eb="8">
      <t>ジマク</t>
    </rPh>
    <phoneticPr fontId="7"/>
  </si>
  <si>
    <t>ー</t>
  </si>
  <si>
    <t>　　②公開方法</t>
    <rPh sb="3" eb="5">
      <t>コウカイ</t>
    </rPh>
    <rPh sb="5" eb="7">
      <t>ホウホウ</t>
    </rPh>
    <phoneticPr fontId="7"/>
  </si>
  <si>
    <t>音声ガイド</t>
    <rPh sb="0" eb="2">
      <t>オンセイ</t>
    </rPh>
    <phoneticPr fontId="7"/>
  </si>
  <si>
    <t>　　③配給会社</t>
    <rPh sb="3" eb="5">
      <t>ハイキュウ</t>
    </rPh>
    <rPh sb="5" eb="7">
      <t>ガイシャ</t>
    </rPh>
    <phoneticPr fontId="7"/>
  </si>
  <si>
    <t>　　④配信予定時期</t>
    <rPh sb="5" eb="9">
      <t>ヨテイジキ</t>
    </rPh>
    <phoneticPr fontId="7"/>
  </si>
  <si>
    <t>　　⑤配信会社</t>
    <rPh sb="5" eb="7">
      <t>カイシャ</t>
    </rPh>
    <phoneticPr fontId="7"/>
  </si>
  <si>
    <t>他の助成事業等への応募状況（振興会や文化庁事業等との重複応募・助成には制限があります）</t>
    <rPh sb="0" eb="1">
      <t>ホカ</t>
    </rPh>
    <rPh sb="2" eb="6">
      <t>ジョセイジギョウ</t>
    </rPh>
    <rPh sb="6" eb="7">
      <t>トウ</t>
    </rPh>
    <rPh sb="9" eb="11">
      <t>オウボ</t>
    </rPh>
    <rPh sb="11" eb="13">
      <t>ジョウキョウ</t>
    </rPh>
    <rPh sb="14" eb="17">
      <t>シンコウカイ</t>
    </rPh>
    <rPh sb="18" eb="21">
      <t>ブンカチョウ</t>
    </rPh>
    <rPh sb="21" eb="23">
      <t>ジギョウ</t>
    </rPh>
    <rPh sb="23" eb="24">
      <t>トウ</t>
    </rPh>
    <rPh sb="26" eb="28">
      <t>ジュウフク</t>
    </rPh>
    <rPh sb="28" eb="30">
      <t>オウボ</t>
    </rPh>
    <rPh sb="31" eb="33">
      <t>ジョセイ</t>
    </rPh>
    <rPh sb="35" eb="37">
      <t>セイゲン</t>
    </rPh>
    <phoneticPr fontId="7"/>
  </si>
  <si>
    <t>≪他の助成事業等への応募状況（振興会や文化庁事業等との重複応募・助成には制限があります）≫</t>
    <phoneticPr fontId="7"/>
  </si>
  <si>
    <t>≪本活動を他の助成制度に応募している場合は、助成団体名、対象経費、申請額、確定状況を記載してください。本助成金への申請団体と異なる団体が応募する場合を含みます。≫
助成：○○財団（企画脚本費、2,000千円、確定）
補助金：▲▲市（確定）（イベント開催費、1,000千円、申請中）
（本助成金を記載しないこと。）</t>
    <rPh sb="5" eb="6">
      <t>タ</t>
    </rPh>
    <rPh sb="12" eb="14">
      <t>オウボ</t>
    </rPh>
    <rPh sb="18" eb="20">
      <t>バアイ</t>
    </rPh>
    <rPh sb="22" eb="24">
      <t>ジョセイ</t>
    </rPh>
    <rPh sb="24" eb="26">
      <t>ダンタイ</t>
    </rPh>
    <rPh sb="26" eb="27">
      <t>メイ</t>
    </rPh>
    <rPh sb="28" eb="32">
      <t>タイショウケイヒ</t>
    </rPh>
    <rPh sb="33" eb="36">
      <t>シンセイガク</t>
    </rPh>
    <rPh sb="37" eb="41">
      <t>カクテイジョウキョウ</t>
    </rPh>
    <rPh sb="42" eb="44">
      <t>キサイ</t>
    </rPh>
    <rPh sb="104" eb="106">
      <t>カクテイ</t>
    </rPh>
    <rPh sb="124" eb="126">
      <t>カイサイ</t>
    </rPh>
    <phoneticPr fontId="7"/>
  </si>
  <si>
    <t>≪制作現場の環境改善に向けた取組≫</t>
    <phoneticPr fontId="7"/>
  </si>
  <si>
    <t>映適審査料</t>
    <rPh sb="0" eb="1">
      <t>エイ</t>
    </rPh>
    <rPh sb="1" eb="2">
      <t>テキ</t>
    </rPh>
    <rPh sb="2" eb="4">
      <t>シンサ</t>
    </rPh>
    <rPh sb="4" eb="5">
      <t>リョウ</t>
    </rPh>
    <phoneticPr fontId="9"/>
  </si>
  <si>
    <t>配信予定時期</t>
    <rPh sb="0" eb="2">
      <t>ハイシン</t>
    </rPh>
    <rPh sb="2" eb="4">
      <t>ヨテイ</t>
    </rPh>
    <rPh sb="4" eb="6">
      <t>ジキ</t>
    </rPh>
    <phoneticPr fontId="38"/>
  </si>
  <si>
    <t>配信等</t>
    <rPh sb="0" eb="2">
      <t>ハイシン</t>
    </rPh>
    <rPh sb="2" eb="3">
      <t>トウ</t>
    </rPh>
    <phoneticPr fontId="38"/>
  </si>
  <si>
    <t>映倫審査料</t>
    <phoneticPr fontId="9"/>
  </si>
  <si>
    <t xml:space="preserve">
</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</si>
</sst>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41" formatCode="_ * #,##0_ ;_ * \-#,##0_ ;_ * &quot;-&quot;_ ;_ @_ "/>
    <numFmt numFmtId="176" formatCode="#,##0_ "/>
    <numFmt numFmtId="177" formatCode="#,##0_);[Red]\(#,##0\)"/>
    <numFmt numFmtId="178" formatCode="#,##0_ ;[Red]\-#,##0\ "/>
    <numFmt numFmtId="179" formatCode="000"/>
    <numFmt numFmtId="180" formatCode="0000"/>
    <numFmt numFmtId="181" formatCode="[$-411]ggge&quot;年&quot;m&quot;月&quot;d&quot;日&quot;;@"/>
    <numFmt numFmtId="182" formatCode="yyyy/m/d;;"/>
    <numFmt numFmtId="183" formatCode="General;;"/>
    <numFmt numFmtId="184" formatCode="&quot;〔&quot;@&quot;〕&quot;"/>
    <numFmt numFmtId="185" formatCode="m&quot;月&quot;d&quot;日&quot;;@"/>
    <numFmt numFmtId="186" formatCode="[&lt;=999]000;[&lt;=9999]000\-00;000\-0000"/>
    <numFmt numFmtId="187" formatCode="#"/>
    <numFmt numFmtId="188" formatCode="#,##0&quot;円&quot;"/>
    <numFmt numFmtId="189" formatCode="0000000"/>
    <numFmt numFmtId="190" formatCode="[$]ggge&quot;年&quot;m&quot;月&quot;d&quot;日&quot;;@" x16r2:formatCode16="[$-ja-JP-x-gannen]ggge&quot;年&quot;m&quot;月&quot;d&quot;日&quot;;@"/>
  </numFmts>
  <fonts count="87">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sz val="18"/>
      <name val="游ゴシック"/>
      <family val="3"/>
      <charset val="128"/>
      <scheme val="minor"/>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sz val="13"/>
      <color theme="1"/>
      <name val="游ゴシック"/>
      <family val="3"/>
      <charset val="128"/>
      <scheme val="minor"/>
    </font>
    <font>
      <sz val="22"/>
      <color theme="1"/>
      <name val="游ゴシック"/>
      <family val="3"/>
      <charset val="128"/>
      <scheme val="minor"/>
    </font>
    <font>
      <b/>
      <sz val="11"/>
      <color rgb="FFC00000"/>
      <name val="游ゴシック"/>
      <family val="3"/>
      <charset val="128"/>
      <scheme val="minor"/>
    </font>
    <font>
      <b/>
      <sz val="24"/>
      <color theme="1"/>
      <name val="ＭＳ ゴシック"/>
      <family val="3"/>
      <charset val="128"/>
    </font>
    <font>
      <sz val="22"/>
      <color theme="1"/>
      <name val="ＭＳ ゴシック"/>
      <family val="3"/>
      <charset val="128"/>
    </font>
    <font>
      <sz val="24"/>
      <color theme="1"/>
      <name val="ＭＳ ゴシック"/>
      <family val="3"/>
      <charset val="128"/>
    </font>
    <font>
      <b/>
      <sz val="11"/>
      <color theme="1"/>
      <name val="ＭＳ ゴシック"/>
      <family val="3"/>
      <charset val="128"/>
    </font>
    <font>
      <sz val="16"/>
      <color theme="1"/>
      <name val="ＭＳ ゴシック"/>
      <family val="3"/>
      <charset val="128"/>
    </font>
    <font>
      <b/>
      <sz val="14"/>
      <color rgb="FFC00000"/>
      <name val="游ゴシック"/>
      <family val="3"/>
      <charset val="128"/>
      <scheme val="minor"/>
    </font>
    <font>
      <sz val="18"/>
      <color theme="1"/>
      <name val="ＭＳ ゴシック"/>
      <family val="3"/>
      <charset val="128"/>
    </font>
    <font>
      <b/>
      <sz val="11"/>
      <name val="ＭＳ ゴシック"/>
      <family val="3"/>
      <charset val="128"/>
    </font>
    <font>
      <sz val="28"/>
      <color theme="1"/>
      <name val="ＭＳ ゴシック"/>
      <family val="3"/>
      <charset val="128"/>
    </font>
    <font>
      <sz val="11"/>
      <color rgb="FF002060"/>
      <name val="游ゴシック"/>
      <family val="3"/>
      <charset val="128"/>
      <scheme val="minor"/>
    </font>
    <font>
      <sz val="14"/>
      <color theme="1"/>
      <name val="游ゴシック"/>
      <family val="3"/>
      <charset val="128"/>
    </font>
    <font>
      <sz val="10"/>
      <name val="游ゴシック"/>
      <family val="3"/>
      <charset val="128"/>
      <scheme val="minor"/>
    </font>
    <font>
      <sz val="11"/>
      <color rgb="FF0070C0"/>
      <name val="游ゴシック"/>
      <family val="3"/>
      <charset val="128"/>
      <scheme val="minor"/>
    </font>
  </fonts>
  <fills count="16">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79998168889431442"/>
        <bgColor indexed="64"/>
      </patternFill>
    </fill>
  </fills>
  <borders count="199">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style="hair">
        <color indexed="64"/>
      </left>
      <right style="medium">
        <color indexed="64"/>
      </right>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hair">
        <color indexed="64"/>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diagonal/>
    </border>
    <border>
      <left style="thin">
        <color indexed="64"/>
      </left>
      <right/>
      <top style="hair">
        <color indexed="64"/>
      </top>
      <bottom style="medium">
        <color indexed="64"/>
      </bottom>
      <diagonal/>
    </border>
    <border>
      <left style="thin">
        <color indexed="64"/>
      </left>
      <right style="hair">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hair">
        <color indexed="64"/>
      </right>
      <top style="hair">
        <color indexed="64"/>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diagonalUp="1">
      <left/>
      <right/>
      <top style="thin">
        <color indexed="64"/>
      </top>
      <bottom/>
      <diagonal style="thin">
        <color indexed="64"/>
      </diagonal>
    </border>
    <border diagonalUp="1">
      <left/>
      <right/>
      <top/>
      <bottom/>
      <diagonal style="thin">
        <color indexed="64"/>
      </diagonal>
    </border>
    <border>
      <left style="medium">
        <color indexed="64"/>
      </left>
      <right style="thin">
        <color indexed="64"/>
      </right>
      <top style="thin">
        <color indexed="64"/>
      </top>
      <bottom style="thin">
        <color indexed="64"/>
      </bottom>
      <diagonal/>
    </border>
    <border>
      <left/>
      <right/>
      <top/>
      <bottom style="double">
        <color indexed="64"/>
      </bottom>
      <diagonal/>
    </border>
    <border>
      <left/>
      <right style="hair">
        <color indexed="64"/>
      </right>
      <top/>
      <bottom style="double">
        <color indexed="64"/>
      </bottom>
      <diagonal/>
    </border>
    <border>
      <left style="hair">
        <color indexed="64"/>
      </left>
      <right style="medium">
        <color indexed="64"/>
      </right>
      <top/>
      <bottom style="double">
        <color indexed="64"/>
      </bottom>
      <diagonal/>
    </border>
    <border>
      <left style="hair">
        <color indexed="64"/>
      </left>
      <right/>
      <top style="medium">
        <color indexed="64"/>
      </top>
      <bottom/>
      <diagonal/>
    </border>
    <border>
      <left style="hair">
        <color indexed="64"/>
      </left>
      <right/>
      <top/>
      <bottom style="medium">
        <color indexed="64"/>
      </bottom>
      <diagonal/>
    </border>
    <border>
      <left style="hair">
        <color indexed="64"/>
      </left>
      <right style="thin">
        <color indexed="64"/>
      </right>
      <top/>
      <bottom style="thin">
        <color indexed="64"/>
      </bottom>
      <diagonal/>
    </border>
  </borders>
  <cellStyleXfs count="15">
    <xf numFmtId="0" fontId="0" fillId="0" borderId="0">
      <alignment vertical="center"/>
    </xf>
    <xf numFmtId="9" fontId="19" fillId="0" borderId="0" applyFont="0" applyFill="0" applyBorder="0" applyAlignment="0" applyProtection="0">
      <alignment vertical="center"/>
    </xf>
    <xf numFmtId="38" fontId="19" fillId="0" borderId="0" applyFont="0" applyFill="0" applyBorder="0" applyAlignment="0" applyProtection="0">
      <alignment vertical="center"/>
    </xf>
    <xf numFmtId="38" fontId="19" fillId="0" borderId="0" applyFont="0" applyFill="0" applyBorder="0" applyAlignment="0" applyProtection="0">
      <alignment vertical="center"/>
    </xf>
    <xf numFmtId="0" fontId="19" fillId="0" borderId="0">
      <alignment vertical="center"/>
    </xf>
    <xf numFmtId="0" fontId="22" fillId="0" borderId="0"/>
    <xf numFmtId="0" fontId="10" fillId="0" borderId="0">
      <alignment vertical="center"/>
    </xf>
    <xf numFmtId="0" fontId="14" fillId="0" borderId="0"/>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70" fillId="0" borderId="0" applyNumberFormat="0" applyFill="0" applyBorder="0" applyAlignment="0" applyProtection="0">
      <alignment vertical="center"/>
    </xf>
    <xf numFmtId="0" fontId="2" fillId="0" borderId="0">
      <alignment vertical="center"/>
    </xf>
    <xf numFmtId="0" fontId="1" fillId="0" borderId="0">
      <alignment vertical="center"/>
    </xf>
  </cellStyleXfs>
  <cellXfs count="1220">
    <xf numFmtId="0" fontId="0" fillId="0" borderId="0" xfId="0">
      <alignment vertical="center"/>
    </xf>
    <xf numFmtId="0" fontId="0" fillId="0" borderId="0" xfId="0" applyAlignment="1">
      <alignment vertical="center" wrapText="1"/>
    </xf>
    <xf numFmtId="179" fontId="26" fillId="2" borderId="7" xfId="0" applyNumberFormat="1" applyFont="1" applyFill="1" applyBorder="1" applyAlignment="1">
      <alignment horizontal="left" vertical="center"/>
    </xf>
    <xf numFmtId="0" fontId="27" fillId="0" borderId="0" xfId="0" applyFont="1">
      <alignment vertical="center"/>
    </xf>
    <xf numFmtId="0" fontId="26" fillId="0" borderId="0" xfId="4" applyFont="1">
      <alignment vertical="center"/>
    </xf>
    <xf numFmtId="0" fontId="22" fillId="3" borderId="30" xfId="4" applyFont="1" applyFill="1" applyBorder="1">
      <alignment vertical="center"/>
    </xf>
    <xf numFmtId="177" fontId="19" fillId="0" borderId="0" xfId="3" applyNumberFormat="1" applyFont="1" applyBorder="1">
      <alignment vertical="center"/>
    </xf>
    <xf numFmtId="177" fontId="0" fillId="0" borderId="0" xfId="0" applyNumberFormat="1">
      <alignment vertical="center"/>
    </xf>
    <xf numFmtId="0" fontId="22" fillId="3" borderId="31" xfId="4" applyFont="1" applyFill="1" applyBorder="1">
      <alignment vertical="center"/>
    </xf>
    <xf numFmtId="177" fontId="23" fillId="0" borderId="0" xfId="3" applyNumberFormat="1" applyFont="1" applyBorder="1" applyAlignment="1">
      <alignment horizontal="left" vertical="top"/>
    </xf>
    <xf numFmtId="0" fontId="19" fillId="0" borderId="0" xfId="4" applyAlignment="1">
      <alignment vertical="center" textRotation="255"/>
    </xf>
    <xf numFmtId="0" fontId="19" fillId="0" borderId="0" xfId="4">
      <alignment vertical="center"/>
    </xf>
    <xf numFmtId="0" fontId="19" fillId="0" borderId="0" xfId="4" applyAlignment="1">
      <alignment horizontal="left" vertical="top"/>
    </xf>
    <xf numFmtId="0" fontId="19" fillId="0" borderId="0" xfId="4" applyAlignment="1">
      <alignment horizontal="center" vertical="center"/>
    </xf>
    <xf numFmtId="0" fontId="19" fillId="3" borderId="30" xfId="4" applyFill="1" applyBorder="1" applyAlignment="1">
      <alignment horizontal="center" vertical="center"/>
    </xf>
    <xf numFmtId="0" fontId="19" fillId="3" borderId="31" xfId="4" applyFill="1" applyBorder="1" applyAlignment="1">
      <alignment vertical="center" textRotation="255"/>
    </xf>
    <xf numFmtId="0" fontId="19" fillId="2" borderId="38" xfId="4" applyFill="1" applyBorder="1" applyAlignment="1">
      <alignment horizontal="left" vertical="center"/>
    </xf>
    <xf numFmtId="0" fontId="24"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2" fillId="0" borderId="0" xfId="4" applyFont="1">
      <alignment vertical="center"/>
    </xf>
    <xf numFmtId="0" fontId="22" fillId="0" borderId="0" xfId="4" applyFont="1" applyAlignment="1">
      <alignment horizontal="left" vertical="center"/>
    </xf>
    <xf numFmtId="178" fontId="21" fillId="0" borderId="0" xfId="3" applyNumberFormat="1" applyFont="1" applyFill="1" applyBorder="1">
      <alignment vertical="center"/>
    </xf>
    <xf numFmtId="177" fontId="23" fillId="0" borderId="0" xfId="3" applyNumberFormat="1" applyFont="1" applyBorder="1" applyAlignment="1">
      <alignment horizontal="left" vertical="top" wrapText="1"/>
    </xf>
    <xf numFmtId="0" fontId="31"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28" fillId="3" borderId="48" xfId="0" applyNumberFormat="1" applyFont="1" applyFill="1" applyBorder="1" applyAlignment="1">
      <alignment vertical="center" shrinkToFit="1"/>
    </xf>
    <xf numFmtId="0" fontId="0" fillId="3" borderId="31" xfId="0" applyFill="1" applyBorder="1">
      <alignment vertical="center"/>
    </xf>
    <xf numFmtId="0" fontId="24" fillId="4" borderId="37" xfId="0" applyFont="1" applyFill="1" applyBorder="1">
      <alignment vertical="center"/>
    </xf>
    <xf numFmtId="0" fontId="24" fillId="4" borderId="38" xfId="0" applyFont="1" applyFill="1" applyBorder="1">
      <alignment vertical="center"/>
    </xf>
    <xf numFmtId="0" fontId="0" fillId="4" borderId="32" xfId="0" applyFill="1" applyBorder="1" applyAlignment="1">
      <alignment vertical="top"/>
    </xf>
    <xf numFmtId="0" fontId="30"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19" fillId="0" borderId="9" xfId="4" applyBorder="1" applyAlignment="1">
      <alignment vertical="top"/>
    </xf>
    <xf numFmtId="0" fontId="19" fillId="0" borderId="9" xfId="4" applyBorder="1">
      <alignment vertical="center"/>
    </xf>
    <xf numFmtId="178" fontId="26" fillId="3" borderId="43" xfId="4" applyNumberFormat="1" applyFont="1" applyFill="1" applyBorder="1" applyAlignment="1">
      <alignment horizontal="center" vertical="center" wrapText="1"/>
    </xf>
    <xf numFmtId="4" fontId="15" fillId="0" borderId="15" xfId="7" applyNumberFormat="1" applyFont="1" applyBorder="1" applyAlignment="1">
      <alignment horizontal="centerContinuous" wrapText="1"/>
    </xf>
    <xf numFmtId="4" fontId="16" fillId="0" borderId="15" xfId="7" applyNumberFormat="1" applyFont="1" applyBorder="1" applyAlignment="1">
      <alignment horizontal="right"/>
    </xf>
    <xf numFmtId="0" fontId="22" fillId="0" borderId="0" xfId="5"/>
    <xf numFmtId="177" fontId="16" fillId="0" borderId="70" xfId="7" applyNumberFormat="1" applyFont="1" applyBorder="1" applyAlignment="1">
      <alignment horizontal="right"/>
    </xf>
    <xf numFmtId="0" fontId="22" fillId="0" borderId="0" xfId="5" applyAlignment="1">
      <alignment horizontal="right"/>
    </xf>
    <xf numFmtId="3" fontId="22" fillId="0" borderId="0" xfId="5" applyNumberFormat="1"/>
    <xf numFmtId="0" fontId="30" fillId="2" borderId="15" xfId="0" applyFont="1" applyFill="1" applyBorder="1">
      <alignment vertical="center"/>
    </xf>
    <xf numFmtId="177" fontId="28" fillId="4" borderId="76" xfId="0" applyNumberFormat="1" applyFont="1" applyFill="1" applyBorder="1">
      <alignment vertical="center"/>
    </xf>
    <xf numFmtId="0" fontId="0" fillId="0" borderId="0" xfId="0" applyAlignment="1">
      <alignment horizontal="left" vertical="center" shrinkToFit="1"/>
    </xf>
    <xf numFmtId="177" fontId="23" fillId="0" borderId="0" xfId="0" applyNumberFormat="1" applyFont="1" applyAlignment="1">
      <alignment horizontal="center" vertical="center" wrapText="1" shrinkToFit="1"/>
    </xf>
    <xf numFmtId="177" fontId="28" fillId="0" borderId="0" xfId="0" applyNumberFormat="1" applyFont="1">
      <alignment vertical="center"/>
    </xf>
    <xf numFmtId="0" fontId="30"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20" fillId="0" borderId="0" xfId="0" applyNumberFormat="1" applyFont="1">
      <alignment vertical="center"/>
    </xf>
    <xf numFmtId="177" fontId="33" fillId="0" borderId="31" xfId="3" applyNumberFormat="1" applyFont="1" applyBorder="1" applyAlignment="1">
      <alignment horizontal="left" vertical="center"/>
    </xf>
    <xf numFmtId="0" fontId="23" fillId="2" borderId="78" xfId="4" applyFont="1" applyFill="1" applyBorder="1" applyAlignment="1">
      <alignment horizontal="center" vertical="center"/>
    </xf>
    <xf numFmtId="0" fontId="19" fillId="2" borderId="9" xfId="4" applyFill="1" applyBorder="1" applyAlignment="1">
      <alignment horizontal="center" vertical="center"/>
    </xf>
    <xf numFmtId="3" fontId="34" fillId="0" borderId="9" xfId="5" applyNumberFormat="1" applyFont="1" applyBorder="1"/>
    <xf numFmtId="177" fontId="0" fillId="2" borderId="78" xfId="0" applyNumberFormat="1" applyFill="1" applyBorder="1" applyAlignment="1">
      <alignment horizontal="center" vertical="center"/>
    </xf>
    <xf numFmtId="0" fontId="35" fillId="0" borderId="0" xfId="0" applyFont="1">
      <alignment vertical="center"/>
    </xf>
    <xf numFmtId="0" fontId="37" fillId="5" borderId="0" xfId="8" applyFont="1" applyFill="1">
      <alignment vertical="center"/>
    </xf>
    <xf numFmtId="0" fontId="6" fillId="0" borderId="0" xfId="8">
      <alignment vertical="center"/>
    </xf>
    <xf numFmtId="184" fontId="40" fillId="5" borderId="0" xfId="8" applyNumberFormat="1" applyFont="1" applyFill="1">
      <alignment vertical="center"/>
    </xf>
    <xf numFmtId="0" fontId="40" fillId="5" borderId="0" xfId="8" applyFont="1" applyFill="1">
      <alignment vertical="center"/>
    </xf>
    <xf numFmtId="0" fontId="42" fillId="0" borderId="0" xfId="8" applyFont="1">
      <alignment vertical="center"/>
    </xf>
    <xf numFmtId="0" fontId="43" fillId="5" borderId="37" xfId="8" applyFont="1" applyFill="1" applyBorder="1">
      <alignment vertical="center"/>
    </xf>
    <xf numFmtId="0" fontId="43" fillId="5" borderId="38" xfId="8" applyFont="1" applyFill="1" applyBorder="1">
      <alignment vertical="center"/>
    </xf>
    <xf numFmtId="0" fontId="43" fillId="5" borderId="68" xfId="8" applyFont="1" applyFill="1" applyBorder="1">
      <alignment vertical="center"/>
    </xf>
    <xf numFmtId="0" fontId="43" fillId="0" borderId="37" xfId="8" applyFont="1" applyBorder="1">
      <alignment vertical="center"/>
    </xf>
    <xf numFmtId="0" fontId="43" fillId="0" borderId="38" xfId="8" applyFont="1" applyBorder="1">
      <alignment vertical="center"/>
    </xf>
    <xf numFmtId="0" fontId="43" fillId="0" borderId="68" xfId="8" applyFont="1" applyBorder="1">
      <alignment vertical="center"/>
    </xf>
    <xf numFmtId="0" fontId="6" fillId="0" borderId="0" xfId="8" applyAlignment="1">
      <alignment horizontal="left" vertical="center"/>
    </xf>
    <xf numFmtId="0" fontId="6" fillId="0" borderId="0" xfId="8" applyAlignment="1">
      <alignment vertical="center" wrapText="1"/>
    </xf>
    <xf numFmtId="0" fontId="43" fillId="5" borderId="32" xfId="8" applyFont="1" applyFill="1" applyBorder="1">
      <alignment vertical="center"/>
    </xf>
    <xf numFmtId="0" fontId="43" fillId="5" borderId="0" xfId="8" applyFont="1" applyFill="1">
      <alignment vertical="center"/>
    </xf>
    <xf numFmtId="0" fontId="43" fillId="5" borderId="74" xfId="8" applyFont="1" applyFill="1" applyBorder="1">
      <alignment vertical="center"/>
    </xf>
    <xf numFmtId="0" fontId="43" fillId="0" borderId="32" xfId="8" applyFont="1" applyBorder="1">
      <alignment vertical="center"/>
    </xf>
    <xf numFmtId="0" fontId="43" fillId="0" borderId="0" xfId="8" applyFont="1">
      <alignment vertical="center"/>
    </xf>
    <xf numFmtId="0" fontId="43" fillId="0" borderId="74" xfId="8" applyFont="1" applyBorder="1">
      <alignment vertical="center"/>
    </xf>
    <xf numFmtId="0" fontId="45" fillId="0" borderId="0" xfId="8" applyFont="1">
      <alignment vertical="center"/>
    </xf>
    <xf numFmtId="0" fontId="43" fillId="0" borderId="0" xfId="8" applyFont="1" applyAlignment="1"/>
    <xf numFmtId="0" fontId="43" fillId="0" borderId="74" xfId="8" applyFont="1" applyBorder="1" applyAlignment="1">
      <alignment horizontal="center" vertical="center"/>
    </xf>
    <xf numFmtId="0" fontId="6" fillId="0" borderId="32" xfId="8" applyBorder="1">
      <alignment vertical="center"/>
    </xf>
    <xf numFmtId="0" fontId="44" fillId="0" borderId="0" xfId="8" applyFont="1">
      <alignment vertical="center"/>
    </xf>
    <xf numFmtId="0" fontId="44" fillId="0" borderId="74" xfId="8" applyFont="1" applyBorder="1">
      <alignment vertical="center"/>
    </xf>
    <xf numFmtId="0" fontId="43" fillId="0" borderId="0" xfId="8" applyFont="1" applyAlignment="1">
      <alignment vertical="center" shrinkToFit="1"/>
    </xf>
    <xf numFmtId="0" fontId="43" fillId="0" borderId="0" xfId="8" applyFont="1" applyAlignment="1">
      <alignment horizontal="left" vertical="center" shrinkToFit="1"/>
    </xf>
    <xf numFmtId="0" fontId="43" fillId="0" borderId="74" xfId="8" applyFont="1" applyBorder="1" applyAlignment="1">
      <alignment horizontal="left" vertical="center" shrinkToFit="1"/>
    </xf>
    <xf numFmtId="0" fontId="45" fillId="0" borderId="0" xfId="8" applyFont="1" applyAlignment="1">
      <alignment horizontal="center" vertical="center"/>
    </xf>
    <xf numFmtId="0" fontId="45" fillId="0" borderId="0" xfId="8" applyFont="1" applyAlignment="1">
      <alignment horizontal="left" vertical="center" wrapText="1"/>
    </xf>
    <xf numFmtId="0" fontId="45" fillId="0" borderId="74" xfId="8" applyFont="1" applyBorder="1" applyAlignment="1">
      <alignment horizontal="left" vertical="center" wrapText="1"/>
    </xf>
    <xf numFmtId="0" fontId="43" fillId="0" borderId="0" xfId="8" applyFont="1" applyAlignment="1">
      <alignment horizontal="center" vertical="center"/>
    </xf>
    <xf numFmtId="0" fontId="45" fillId="0" borderId="0" xfId="8" applyFont="1" applyAlignment="1">
      <alignment vertical="center" shrinkToFit="1"/>
    </xf>
    <xf numFmtId="0" fontId="6" fillId="0" borderId="74" xfId="8" applyBorder="1">
      <alignment vertical="center"/>
    </xf>
    <xf numFmtId="0" fontId="43" fillId="0" borderId="0" xfId="8" applyFont="1" applyAlignment="1">
      <alignment horizontal="left" vertical="center"/>
    </xf>
    <xf numFmtId="0" fontId="43" fillId="0" borderId="74" xfId="8" applyFont="1" applyBorder="1" applyAlignment="1">
      <alignment vertical="center" shrinkToFit="1"/>
    </xf>
    <xf numFmtId="0" fontId="45" fillId="0" borderId="74" xfId="8" applyFont="1" applyBorder="1" applyAlignment="1">
      <alignment vertical="center" shrinkToFit="1"/>
    </xf>
    <xf numFmtId="0" fontId="43" fillId="0" borderId="0" xfId="8" applyFont="1" applyAlignment="1">
      <alignment horizontal="center" vertical="center" shrinkToFit="1"/>
    </xf>
    <xf numFmtId="0" fontId="43" fillId="0" borderId="74" xfId="8" applyFont="1" applyBorder="1" applyAlignment="1">
      <alignment horizontal="center" vertical="center" shrinkToFit="1"/>
    </xf>
    <xf numFmtId="0" fontId="43" fillId="0" borderId="39" xfId="8" applyFont="1" applyBorder="1">
      <alignment vertical="center"/>
    </xf>
    <xf numFmtId="0" fontId="43" fillId="0" borderId="15" xfId="8" applyFont="1" applyBorder="1">
      <alignment vertical="center"/>
    </xf>
    <xf numFmtId="0" fontId="43" fillId="0" borderId="70" xfId="8" applyFont="1" applyBorder="1" applyAlignment="1">
      <alignment horizontal="left" vertical="center" shrinkToFit="1"/>
    </xf>
    <xf numFmtId="0" fontId="6" fillId="0" borderId="15" xfId="8" applyBorder="1">
      <alignment vertical="center"/>
    </xf>
    <xf numFmtId="0" fontId="45" fillId="0" borderId="15" xfId="8" applyFont="1" applyBorder="1" applyAlignment="1">
      <alignment horizontal="center" vertical="center" shrinkToFit="1"/>
    </xf>
    <xf numFmtId="0" fontId="6" fillId="0" borderId="70" xfId="8" applyBorder="1">
      <alignment vertical="center"/>
    </xf>
    <xf numFmtId="0" fontId="40" fillId="5" borderId="38" xfId="8" applyFont="1" applyFill="1" applyBorder="1">
      <alignment vertical="center"/>
    </xf>
    <xf numFmtId="0" fontId="46" fillId="5" borderId="38" xfId="8" applyFont="1" applyFill="1" applyBorder="1" applyAlignment="1">
      <alignment vertical="center" wrapText="1"/>
    </xf>
    <xf numFmtId="0" fontId="43" fillId="0" borderId="68" xfId="8" applyFont="1" applyBorder="1" applyAlignment="1">
      <alignment horizontal="left" vertical="center"/>
    </xf>
    <xf numFmtId="0" fontId="43" fillId="5" borderId="32" xfId="8" applyFont="1" applyFill="1" applyBorder="1" applyAlignment="1">
      <alignment horizontal="left" vertical="center"/>
    </xf>
    <xf numFmtId="0" fontId="43" fillId="10" borderId="24" xfId="8" applyFont="1" applyFill="1" applyBorder="1" applyAlignment="1">
      <alignment horizontal="center" vertical="center" shrinkToFit="1"/>
    </xf>
    <xf numFmtId="0" fontId="43" fillId="0" borderId="118" xfId="8" applyFont="1" applyBorder="1" applyAlignment="1">
      <alignment vertical="center" shrinkToFit="1"/>
    </xf>
    <xf numFmtId="0" fontId="43" fillId="10" borderId="24" xfId="8" applyFont="1" applyFill="1" applyBorder="1" applyAlignment="1">
      <alignment horizontal="center" vertical="center" wrapText="1" shrinkToFit="1"/>
    </xf>
    <xf numFmtId="0" fontId="40" fillId="0" borderId="0" xfId="8" applyFont="1">
      <alignment vertical="center"/>
    </xf>
    <xf numFmtId="0" fontId="48" fillId="0" borderId="0" xfId="8" applyFont="1">
      <alignment vertical="center"/>
    </xf>
    <xf numFmtId="0" fontId="43" fillId="0" borderId="0" xfId="8" applyFont="1" applyAlignment="1">
      <alignment vertical="top"/>
    </xf>
    <xf numFmtId="0" fontId="40" fillId="0" borderId="0" xfId="8" applyFont="1" applyAlignment="1">
      <alignment horizontal="left" vertical="center" wrapText="1"/>
    </xf>
    <xf numFmtId="185" fontId="43" fillId="0" borderId="0" xfId="8" applyNumberFormat="1" applyFont="1">
      <alignment vertical="center"/>
    </xf>
    <xf numFmtId="185" fontId="43" fillId="0" borderId="74" xfId="8" applyNumberFormat="1" applyFont="1" applyBorder="1" applyAlignment="1">
      <alignment horizontal="center" vertical="center"/>
    </xf>
    <xf numFmtId="0" fontId="43" fillId="0" borderId="0" xfId="8" applyFont="1" applyAlignment="1">
      <alignment horizontal="left" vertical="center" wrapText="1"/>
    </xf>
    <xf numFmtId="0" fontId="43" fillId="0" borderId="15" xfId="8" applyFont="1" applyBorder="1" applyAlignment="1">
      <alignment horizontal="center" vertical="center"/>
    </xf>
    <xf numFmtId="0" fontId="43" fillId="0" borderId="15" xfId="8" applyFont="1" applyBorder="1" applyAlignment="1">
      <alignment horizontal="left" vertical="center" wrapText="1"/>
    </xf>
    <xf numFmtId="0" fontId="43" fillId="0" borderId="70" xfId="8" applyFont="1" applyBorder="1" applyAlignment="1">
      <alignment horizontal="left" vertical="center" wrapText="1"/>
    </xf>
    <xf numFmtId="0" fontId="44" fillId="0" borderId="0" xfId="8" applyFont="1" applyAlignment="1">
      <alignment horizontal="left" vertical="center" wrapText="1"/>
    </xf>
    <xf numFmtId="0" fontId="43" fillId="0" borderId="38" xfId="8" applyFont="1" applyBorder="1" applyAlignment="1">
      <alignment horizontal="center" vertical="center"/>
    </xf>
    <xf numFmtId="0" fontId="43" fillId="0" borderId="15" xfId="8" applyFont="1" applyBorder="1" applyAlignment="1">
      <alignment horizontal="right" vertical="center"/>
    </xf>
    <xf numFmtId="0" fontId="43" fillId="0" borderId="70" xfId="8" applyFont="1" applyBorder="1">
      <alignment vertical="center"/>
    </xf>
    <xf numFmtId="0" fontId="43" fillId="0" borderId="47" xfId="8" applyFont="1" applyBorder="1">
      <alignment vertical="center"/>
    </xf>
    <xf numFmtId="0" fontId="43" fillId="0" borderId="47" xfId="8" applyFont="1" applyBorder="1" applyAlignment="1">
      <alignment horizontal="center" vertical="center"/>
    </xf>
    <xf numFmtId="0" fontId="44" fillId="5" borderId="0" xfId="8" applyFont="1" applyFill="1">
      <alignment vertical="center"/>
    </xf>
    <xf numFmtId="0" fontId="44" fillId="5" borderId="0" xfId="8" applyFont="1" applyFill="1" applyAlignment="1">
      <alignment horizontal="center" vertical="center"/>
    </xf>
    <xf numFmtId="0" fontId="44" fillId="5" borderId="9" xfId="8" applyFont="1" applyFill="1" applyBorder="1" applyAlignment="1">
      <alignment horizontal="center" vertical="center"/>
    </xf>
    <xf numFmtId="0" fontId="19" fillId="0" borderId="0" xfId="4" applyProtection="1">
      <alignment vertical="center"/>
      <protection locked="0"/>
    </xf>
    <xf numFmtId="0" fontId="22" fillId="0" borderId="0" xfId="5" applyAlignment="1">
      <alignment shrinkToFit="1"/>
    </xf>
    <xf numFmtId="3" fontId="18" fillId="6" borderId="9" xfId="7" applyNumberFormat="1" applyFont="1" applyFill="1" applyBorder="1" applyAlignment="1">
      <alignment vertical="center" shrinkToFit="1"/>
    </xf>
    <xf numFmtId="3" fontId="18" fillId="6" borderId="61" xfId="7" applyNumberFormat="1" applyFont="1" applyFill="1" applyBorder="1" applyAlignment="1">
      <alignment vertical="center" shrinkToFit="1"/>
    </xf>
    <xf numFmtId="177" fontId="0" fillId="0" borderId="0" xfId="0" applyNumberFormat="1" applyAlignment="1">
      <alignment vertical="center" shrinkToFit="1"/>
    </xf>
    <xf numFmtId="177" fontId="32" fillId="0" borderId="0" xfId="3" applyNumberFormat="1" applyFont="1" applyBorder="1" applyAlignment="1">
      <alignment vertical="top" shrinkToFit="1"/>
    </xf>
    <xf numFmtId="177" fontId="28" fillId="4" borderId="48" xfId="0" applyNumberFormat="1" applyFont="1" applyFill="1" applyBorder="1" applyAlignment="1">
      <alignment vertical="center" shrinkToFit="1"/>
    </xf>
    <xf numFmtId="0" fontId="30" fillId="2" borderId="75" xfId="0" applyFont="1" applyFill="1" applyBorder="1" applyAlignment="1">
      <alignment vertical="center" shrinkToFit="1"/>
    </xf>
    <xf numFmtId="0" fontId="30" fillId="2" borderId="43" xfId="0" applyFont="1" applyFill="1" applyBorder="1" applyAlignment="1">
      <alignment vertical="center" shrinkToFit="1"/>
    </xf>
    <xf numFmtId="177" fontId="19" fillId="0" borderId="0" xfId="4" applyNumberFormat="1" applyAlignment="1">
      <alignment vertical="center" shrinkToFit="1"/>
    </xf>
    <xf numFmtId="177" fontId="19" fillId="0" borderId="0" xfId="3" applyNumberFormat="1" applyFont="1" applyBorder="1" applyAlignment="1">
      <alignment vertical="center" shrinkToFit="1"/>
    </xf>
    <xf numFmtId="177" fontId="23" fillId="0" borderId="0" xfId="3" applyNumberFormat="1" applyFont="1" applyBorder="1" applyAlignment="1">
      <alignment horizontal="left" vertical="top" shrinkToFit="1"/>
    </xf>
    <xf numFmtId="177" fontId="27" fillId="3" borderId="48" xfId="4" applyNumberFormat="1" applyFont="1" applyFill="1" applyBorder="1" applyAlignment="1">
      <alignment horizontal="right" vertical="center" shrinkToFit="1"/>
    </xf>
    <xf numFmtId="177" fontId="19" fillId="2" borderId="29" xfId="4" applyNumberFormat="1" applyFill="1" applyBorder="1" applyAlignment="1">
      <alignment horizontal="right" vertical="top" shrinkToFit="1"/>
    </xf>
    <xf numFmtId="0" fontId="19" fillId="0" borderId="0" xfId="4" applyAlignment="1">
      <alignment vertical="center" shrinkToFit="1"/>
    </xf>
    <xf numFmtId="177" fontId="19" fillId="3" borderId="30" xfId="4" applyNumberFormat="1" applyFill="1" applyBorder="1" applyAlignment="1">
      <alignment horizontal="center" vertical="center" shrinkToFit="1"/>
    </xf>
    <xf numFmtId="177" fontId="19" fillId="2" borderId="38" xfId="4" applyNumberFormat="1" applyFill="1" applyBorder="1" applyAlignment="1">
      <alignment horizontal="left" vertical="center" shrinkToFit="1"/>
    </xf>
    <xf numFmtId="0" fontId="43" fillId="0" borderId="15" xfId="8" applyFont="1" applyBorder="1" applyAlignment="1">
      <alignment horizontal="left" vertical="center" shrinkToFit="1"/>
    </xf>
    <xf numFmtId="0" fontId="49" fillId="2" borderId="1" xfId="0" applyFont="1" applyFill="1" applyBorder="1" applyAlignment="1">
      <alignment vertical="center" shrinkToFit="1"/>
    </xf>
    <xf numFmtId="0" fontId="49" fillId="2" borderId="10" xfId="0" applyFont="1" applyFill="1" applyBorder="1" applyAlignment="1">
      <alignment vertical="center" shrinkToFit="1"/>
    </xf>
    <xf numFmtId="0" fontId="49" fillId="2" borderId="17" xfId="0" applyFont="1" applyFill="1" applyBorder="1" applyAlignment="1">
      <alignment horizontal="left" vertical="center" wrapText="1"/>
    </xf>
    <xf numFmtId="0" fontId="22" fillId="0" borderId="0" xfId="0" applyFont="1">
      <alignment vertical="center"/>
    </xf>
    <xf numFmtId="0" fontId="22" fillId="3" borderId="34" xfId="4" applyFont="1" applyFill="1" applyBorder="1" applyAlignment="1">
      <alignment horizontal="center" vertical="center"/>
    </xf>
    <xf numFmtId="0" fontId="22" fillId="3" borderId="35" xfId="4" applyFont="1" applyFill="1" applyBorder="1" applyAlignment="1">
      <alignment horizontal="center" vertical="center"/>
    </xf>
    <xf numFmtId="0" fontId="22" fillId="3" borderId="46" xfId="4" applyFont="1" applyFill="1" applyBorder="1" applyAlignment="1">
      <alignment horizontal="center" vertical="center"/>
    </xf>
    <xf numFmtId="177" fontId="22" fillId="3" borderId="35" xfId="4" applyNumberFormat="1" applyFont="1" applyFill="1" applyBorder="1" applyAlignment="1">
      <alignment horizontal="center" vertical="center" shrinkToFit="1"/>
    </xf>
    <xf numFmtId="177" fontId="22" fillId="3" borderId="36" xfId="4" applyNumberFormat="1" applyFont="1" applyFill="1" applyBorder="1" applyAlignment="1">
      <alignment horizontal="center" vertical="center" shrinkToFit="1"/>
    </xf>
    <xf numFmtId="177" fontId="22" fillId="0" borderId="0" xfId="4" applyNumberFormat="1" applyFont="1">
      <alignment vertical="center"/>
    </xf>
    <xf numFmtId="177" fontId="22" fillId="3" borderId="52" xfId="0" applyNumberFormat="1" applyFont="1" applyFill="1" applyBorder="1" applyAlignment="1">
      <alignment horizontal="center" vertical="center" wrapText="1" shrinkToFit="1"/>
    </xf>
    <xf numFmtId="178" fontId="22" fillId="0" borderId="1" xfId="3" applyNumberFormat="1" applyFont="1" applyFill="1" applyBorder="1" applyAlignment="1">
      <alignment vertical="center" shrinkToFit="1"/>
    </xf>
    <xf numFmtId="178" fontId="22" fillId="0" borderId="31" xfId="3" applyNumberFormat="1" applyFont="1" applyFill="1" applyBorder="1" applyAlignment="1">
      <alignment vertical="center" shrinkToFit="1"/>
    </xf>
    <xf numFmtId="177" fontId="22" fillId="0" borderId="0" xfId="3" applyNumberFormat="1" applyFont="1" applyBorder="1" applyAlignment="1">
      <alignment horizontal="left" vertical="top" shrinkToFit="1"/>
    </xf>
    <xf numFmtId="0" fontId="22" fillId="0" borderId="0" xfId="0" applyFont="1" applyAlignment="1">
      <alignment vertical="center" wrapText="1"/>
    </xf>
    <xf numFmtId="0" fontId="17" fillId="6" borderId="17" xfId="7" applyFont="1" applyFill="1" applyBorder="1" applyAlignment="1">
      <alignment horizontal="center" vertical="center"/>
    </xf>
    <xf numFmtId="4" fontId="17" fillId="6" borderId="80" xfId="7" applyNumberFormat="1" applyFont="1" applyFill="1" applyBorder="1" applyAlignment="1">
      <alignment horizontal="center" vertical="center"/>
    </xf>
    <xf numFmtId="41" fontId="50" fillId="6" borderId="9" xfId="7" applyNumberFormat="1" applyFont="1" applyFill="1" applyBorder="1" applyAlignment="1">
      <alignment horizontal="center" vertical="center" wrapText="1"/>
    </xf>
    <xf numFmtId="0" fontId="17" fillId="0" borderId="45" xfId="7" applyFont="1" applyBorder="1" applyAlignment="1" applyProtection="1">
      <alignment vertical="center" shrinkToFit="1"/>
      <protection locked="0"/>
    </xf>
    <xf numFmtId="0" fontId="17" fillId="0" borderId="53" xfId="7" applyFont="1" applyBorder="1" applyAlignment="1" applyProtection="1">
      <alignment vertical="center" shrinkToFit="1"/>
      <protection locked="0"/>
    </xf>
    <xf numFmtId="177" fontId="22" fillId="6" borderId="99" xfId="7" applyNumberFormat="1" applyFont="1" applyFill="1" applyBorder="1" applyAlignment="1">
      <alignment horizontal="right" shrinkToFit="1"/>
    </xf>
    <xf numFmtId="177" fontId="17" fillId="0" borderId="71" xfId="7" applyNumberFormat="1" applyFont="1" applyBorder="1" applyAlignment="1" applyProtection="1">
      <alignment horizontal="right" shrinkToFit="1"/>
      <protection locked="0"/>
    </xf>
    <xf numFmtId="3" fontId="50" fillId="6" borderId="12" xfId="7" applyNumberFormat="1" applyFont="1" applyFill="1" applyBorder="1" applyAlignment="1">
      <alignment horizontal="right" vertical="center" shrinkToFit="1"/>
    </xf>
    <xf numFmtId="3" fontId="50" fillId="0" borderId="12" xfId="6" applyNumberFormat="1" applyFont="1" applyBorder="1" applyAlignment="1" applyProtection="1">
      <alignment horizontal="right" vertical="center" shrinkToFit="1"/>
      <protection locked="0"/>
    </xf>
    <xf numFmtId="0" fontId="17" fillId="0" borderId="3" xfId="7" applyFont="1" applyBorder="1" applyAlignment="1" applyProtection="1">
      <alignment vertical="center" shrinkToFit="1"/>
      <protection locked="0"/>
    </xf>
    <xf numFmtId="0" fontId="17" fillId="0" borderId="54" xfId="7" applyFont="1" applyBorder="1" applyAlignment="1" applyProtection="1">
      <alignment vertical="center" shrinkToFit="1"/>
      <protection locked="0"/>
    </xf>
    <xf numFmtId="177" fontId="22" fillId="6" borderId="3" xfId="7" applyNumberFormat="1" applyFont="1" applyFill="1" applyBorder="1" applyAlignment="1">
      <alignment horizontal="right" shrinkToFit="1"/>
    </xf>
    <xf numFmtId="177" fontId="17" fillId="0" borderId="24" xfId="7" applyNumberFormat="1" applyFont="1" applyBorder="1" applyAlignment="1" applyProtection="1">
      <alignment horizontal="right" shrinkToFit="1"/>
      <protection locked="0"/>
    </xf>
    <xf numFmtId="3" fontId="50" fillId="6" borderId="97" xfId="7" applyNumberFormat="1" applyFont="1" applyFill="1" applyBorder="1" applyAlignment="1">
      <alignment horizontal="right" vertical="center" shrinkToFit="1"/>
    </xf>
    <xf numFmtId="3" fontId="50" fillId="0" borderId="97" xfId="6" applyNumberFormat="1" applyFont="1" applyBorder="1" applyAlignment="1" applyProtection="1">
      <alignment horizontal="right" vertical="center" shrinkToFit="1"/>
      <protection locked="0"/>
    </xf>
    <xf numFmtId="0" fontId="51" fillId="0" borderId="54" xfId="7" applyFont="1" applyBorder="1" applyAlignment="1" applyProtection="1">
      <alignment vertical="center" shrinkToFit="1"/>
      <protection locked="0"/>
    </xf>
    <xf numFmtId="177" fontId="22" fillId="6" borderId="4" xfId="7" applyNumberFormat="1" applyFont="1" applyFill="1" applyBorder="1" applyAlignment="1">
      <alignment horizontal="right" shrinkToFit="1"/>
    </xf>
    <xf numFmtId="177" fontId="17" fillId="0" borderId="82" xfId="7" applyNumberFormat="1" applyFont="1" applyBorder="1" applyAlignment="1" applyProtection="1">
      <alignment horizontal="right" shrinkToFit="1"/>
      <protection locked="0"/>
    </xf>
    <xf numFmtId="0" fontId="17" fillId="0" borderId="20" xfId="7" applyFont="1" applyBorder="1" applyAlignment="1" applyProtection="1">
      <alignment vertical="center" shrinkToFit="1"/>
      <protection locked="0"/>
    </xf>
    <xf numFmtId="0" fontId="17" fillId="5" borderId="69" xfId="7" applyFont="1" applyFill="1" applyBorder="1" applyAlignment="1" applyProtection="1">
      <alignment vertical="center" shrinkToFit="1"/>
      <protection locked="0"/>
    </xf>
    <xf numFmtId="177" fontId="50" fillId="6" borderId="92" xfId="7" applyNumberFormat="1" applyFont="1" applyFill="1" applyBorder="1" applyAlignment="1">
      <alignment horizontal="right" shrinkToFit="1"/>
    </xf>
    <xf numFmtId="177" fontId="17" fillId="0" borderId="73" xfId="7" applyNumberFormat="1" applyFont="1" applyBorder="1" applyAlignment="1" applyProtection="1">
      <alignment horizontal="right" shrinkToFit="1"/>
      <protection locked="0"/>
    </xf>
    <xf numFmtId="3" fontId="50" fillId="6" borderId="13" xfId="7" applyNumberFormat="1" applyFont="1" applyFill="1" applyBorder="1" applyAlignment="1">
      <alignment horizontal="right" vertical="center" shrinkToFit="1"/>
    </xf>
    <xf numFmtId="3" fontId="50" fillId="0" borderId="13" xfId="6" applyNumberFormat="1" applyFont="1" applyBorder="1" applyAlignment="1" applyProtection="1">
      <alignment horizontal="right" vertical="center" shrinkToFit="1"/>
      <protection locked="0"/>
    </xf>
    <xf numFmtId="3" fontId="18" fillId="6" borderId="77" xfId="7" applyNumberFormat="1" applyFont="1" applyFill="1" applyBorder="1" applyAlignment="1">
      <alignment horizontal="right" vertical="center" shrinkToFit="1"/>
    </xf>
    <xf numFmtId="3" fontId="17" fillId="0" borderId="71" xfId="7" applyNumberFormat="1" applyFont="1" applyBorder="1" applyAlignment="1" applyProtection="1">
      <alignment horizontal="right" shrinkToFit="1"/>
      <protection locked="0"/>
    </xf>
    <xf numFmtId="3" fontId="17" fillId="0" borderId="24" xfId="7" applyNumberFormat="1" applyFont="1" applyBorder="1" applyAlignment="1" applyProtection="1">
      <alignment horizontal="right" shrinkToFit="1"/>
      <protection locked="0"/>
    </xf>
    <xf numFmtId="3" fontId="50" fillId="6" borderId="97" xfId="7" applyNumberFormat="1" applyFont="1" applyFill="1" applyBorder="1" applyAlignment="1">
      <alignment vertical="center" shrinkToFit="1"/>
    </xf>
    <xf numFmtId="3" fontId="50" fillId="0" borderId="97" xfId="6" applyNumberFormat="1" applyFont="1" applyBorder="1" applyAlignment="1" applyProtection="1">
      <alignment vertical="center" shrinkToFit="1"/>
      <protection locked="0"/>
    </xf>
    <xf numFmtId="177" fontId="22" fillId="6" borderId="92" xfId="7" applyNumberFormat="1" applyFont="1" applyFill="1" applyBorder="1" applyAlignment="1">
      <alignment horizontal="right" shrinkToFit="1"/>
    </xf>
    <xf numFmtId="3" fontId="17" fillId="0" borderId="73" xfId="7" applyNumberFormat="1" applyFont="1" applyBorder="1" applyAlignment="1" applyProtection="1">
      <alignment horizontal="right" shrinkToFit="1"/>
      <protection locked="0"/>
    </xf>
    <xf numFmtId="3" fontId="50" fillId="6" borderId="13" xfId="7" applyNumberFormat="1" applyFont="1" applyFill="1" applyBorder="1" applyAlignment="1">
      <alignment vertical="center" shrinkToFit="1"/>
    </xf>
    <xf numFmtId="3" fontId="50" fillId="0" borderId="13" xfId="6" applyNumberFormat="1" applyFont="1" applyBorder="1" applyAlignment="1" applyProtection="1">
      <alignment vertical="center" shrinkToFit="1"/>
      <protection locked="0"/>
    </xf>
    <xf numFmtId="3" fontId="50" fillId="6" borderId="6" xfId="7" applyNumberFormat="1" applyFont="1" applyFill="1" applyBorder="1" applyAlignment="1">
      <alignment vertical="center" shrinkToFit="1"/>
    </xf>
    <xf numFmtId="3" fontId="50" fillId="0" borderId="6" xfId="6" applyNumberFormat="1" applyFont="1" applyBorder="1" applyAlignment="1" applyProtection="1">
      <alignment vertical="center" shrinkToFit="1"/>
      <protection locked="0"/>
    </xf>
    <xf numFmtId="3" fontId="50" fillId="0" borderId="98" xfId="6" applyNumberFormat="1" applyFont="1" applyBorder="1" applyAlignment="1" applyProtection="1">
      <alignment vertical="center" shrinkToFit="1"/>
      <protection locked="0"/>
    </xf>
    <xf numFmtId="4" fontId="17" fillId="6" borderId="28" xfId="7" applyNumberFormat="1" applyFont="1" applyFill="1" applyBorder="1" applyAlignment="1">
      <alignment horizontal="center" vertical="center" shrinkToFit="1"/>
    </xf>
    <xf numFmtId="0" fontId="22" fillId="0" borderId="0" xfId="5" applyAlignment="1">
      <alignment horizontal="right" shrinkToFit="1"/>
    </xf>
    <xf numFmtId="0" fontId="53" fillId="2" borderId="8" xfId="0" applyFont="1" applyFill="1" applyBorder="1" applyAlignment="1">
      <alignment vertical="center" shrinkToFit="1"/>
    </xf>
    <xf numFmtId="0" fontId="53" fillId="2" borderId="9" xfId="0" applyFont="1" applyFill="1" applyBorder="1" applyAlignment="1">
      <alignment vertical="center" shrinkToFit="1"/>
    </xf>
    <xf numFmtId="0" fontId="53" fillId="2" borderId="13" xfId="0" applyFont="1" applyFill="1" applyBorder="1" applyAlignment="1">
      <alignment vertical="center" shrinkToFit="1"/>
    </xf>
    <xf numFmtId="0" fontId="53" fillId="2" borderId="5" xfId="0" applyFont="1" applyFill="1" applyBorder="1" applyAlignment="1">
      <alignment vertical="center" shrinkToFit="1"/>
    </xf>
    <xf numFmtId="186" fontId="53" fillId="0" borderId="89" xfId="0" applyNumberFormat="1" applyFont="1" applyBorder="1" applyAlignment="1" applyProtection="1">
      <alignment horizontal="center" vertical="center"/>
      <protection locked="0"/>
    </xf>
    <xf numFmtId="0" fontId="53" fillId="2" borderId="90" xfId="0" applyFont="1" applyFill="1" applyBorder="1" applyAlignment="1">
      <alignment horizontal="center" vertical="center"/>
    </xf>
    <xf numFmtId="0" fontId="53" fillId="7" borderId="21" xfId="0" applyFont="1" applyFill="1" applyBorder="1" applyAlignment="1" applyProtection="1">
      <alignment horizontal="left" vertical="center" wrapText="1"/>
      <protection locked="0"/>
    </xf>
    <xf numFmtId="0" fontId="53" fillId="2" borderId="5" xfId="0" applyFont="1" applyFill="1" applyBorder="1" applyAlignment="1">
      <alignment horizontal="left" vertical="center"/>
    </xf>
    <xf numFmtId="0" fontId="53" fillId="2" borderId="17" xfId="0" applyFont="1" applyFill="1" applyBorder="1" applyAlignment="1">
      <alignment horizontal="left" vertical="center" shrinkToFit="1"/>
    </xf>
    <xf numFmtId="0" fontId="53" fillId="7" borderId="81" xfId="0" applyFont="1" applyFill="1" applyBorder="1" applyAlignment="1" applyProtection="1">
      <alignment horizontal="left" vertical="center" shrinkToFit="1"/>
      <protection locked="0"/>
    </xf>
    <xf numFmtId="181" fontId="53" fillId="2" borderId="17" xfId="0" applyNumberFormat="1" applyFont="1" applyFill="1" applyBorder="1" applyAlignment="1">
      <alignment horizontal="center" vertical="center" wrapText="1"/>
    </xf>
    <xf numFmtId="181" fontId="53" fillId="2" borderId="28" xfId="0" applyNumberFormat="1" applyFont="1" applyFill="1" applyBorder="1" applyAlignment="1">
      <alignment horizontal="center" vertical="center"/>
    </xf>
    <xf numFmtId="181" fontId="53" fillId="2" borderId="51" xfId="0" applyNumberFormat="1" applyFont="1" applyFill="1" applyBorder="1" applyAlignment="1">
      <alignment horizontal="left" vertical="center" wrapText="1"/>
    </xf>
    <xf numFmtId="38" fontId="27" fillId="2" borderId="17" xfId="2" applyFont="1" applyFill="1" applyBorder="1" applyAlignment="1">
      <alignment vertical="center" shrinkToFit="1"/>
    </xf>
    <xf numFmtId="0" fontId="27" fillId="2" borderId="55" xfId="0" applyFont="1" applyFill="1" applyBorder="1" applyAlignment="1">
      <alignment horizontal="center" vertical="center"/>
    </xf>
    <xf numFmtId="0" fontId="27" fillId="2" borderId="38" xfId="4" applyFont="1" applyFill="1" applyBorder="1" applyAlignment="1">
      <alignment horizontal="center" vertical="center" shrinkToFit="1"/>
    </xf>
    <xf numFmtId="177" fontId="27" fillId="2" borderId="29" xfId="4" applyNumberFormat="1" applyFont="1" applyFill="1" applyBorder="1" applyAlignment="1">
      <alignment horizontal="right" vertical="top" shrinkToFit="1"/>
    </xf>
    <xf numFmtId="38" fontId="30" fillId="3" borderId="43" xfId="2" applyFont="1" applyFill="1" applyBorder="1" applyAlignment="1">
      <alignment vertical="center" shrinkToFit="1"/>
    </xf>
    <xf numFmtId="38" fontId="27" fillId="2" borderId="41" xfId="2" applyFont="1" applyFill="1" applyBorder="1" applyAlignment="1">
      <alignment vertical="center" shrinkToFit="1"/>
    </xf>
    <xf numFmtId="0" fontId="27" fillId="2" borderId="18" xfId="4" applyFont="1" applyFill="1" applyBorder="1" applyAlignment="1">
      <alignment horizontal="left" vertical="center"/>
    </xf>
    <xf numFmtId="0" fontId="55" fillId="2" borderId="37" xfId="4" applyFont="1" applyFill="1" applyBorder="1" applyAlignment="1">
      <alignment horizontal="left" vertical="center"/>
    </xf>
    <xf numFmtId="0" fontId="55" fillId="2" borderId="37" xfId="4" applyFont="1" applyFill="1" applyBorder="1">
      <alignment vertical="center"/>
    </xf>
    <xf numFmtId="0" fontId="27" fillId="7" borderId="2" xfId="0" applyFont="1" applyFill="1" applyBorder="1" applyAlignment="1" applyProtection="1">
      <alignment vertical="center" shrinkToFit="1"/>
      <protection locked="0"/>
    </xf>
    <xf numFmtId="177" fontId="27" fillId="0" borderId="57" xfId="0" applyNumberFormat="1" applyFont="1" applyBorder="1" applyAlignment="1" applyProtection="1">
      <alignment vertical="center" shrinkToFit="1"/>
      <protection locked="0"/>
    </xf>
    <xf numFmtId="177" fontId="27" fillId="7" borderId="86" xfId="0" applyNumberFormat="1" applyFont="1" applyFill="1" applyBorder="1" applyAlignment="1" applyProtection="1">
      <alignment horizontal="center" vertical="center" shrinkToFit="1"/>
      <protection locked="0"/>
    </xf>
    <xf numFmtId="0" fontId="27" fillId="7" borderId="3" xfId="0" applyFont="1" applyFill="1" applyBorder="1" applyAlignment="1" applyProtection="1">
      <alignment vertical="center" shrinkToFit="1"/>
      <protection locked="0"/>
    </xf>
    <xf numFmtId="177" fontId="27" fillId="0" borderId="24" xfId="0" applyNumberFormat="1" applyFont="1" applyBorder="1" applyAlignment="1" applyProtection="1">
      <alignment vertical="center" shrinkToFit="1"/>
      <protection locked="0"/>
    </xf>
    <xf numFmtId="177" fontId="27" fillId="7" borderId="24" xfId="0" applyNumberFormat="1" applyFont="1" applyFill="1" applyBorder="1" applyAlignment="1" applyProtection="1">
      <alignment horizontal="center" vertical="center" shrinkToFit="1"/>
      <protection locked="0"/>
    </xf>
    <xf numFmtId="0" fontId="27" fillId="7" borderId="92" xfId="0" applyFont="1" applyFill="1" applyBorder="1" applyAlignment="1" applyProtection="1">
      <alignment vertical="center" shrinkToFit="1"/>
      <protection locked="0"/>
    </xf>
    <xf numFmtId="177" fontId="27" fillId="7" borderId="73" xfId="0" applyNumberFormat="1" applyFont="1" applyFill="1" applyBorder="1" applyAlignment="1" applyProtection="1">
      <alignment horizontal="center" vertical="center" shrinkToFit="1"/>
      <protection locked="0"/>
    </xf>
    <xf numFmtId="0" fontId="30" fillId="2" borderId="38" xfId="0" applyFont="1" applyFill="1" applyBorder="1" applyAlignment="1">
      <alignment vertical="center" shrinkToFit="1"/>
    </xf>
    <xf numFmtId="0" fontId="30" fillId="2" borderId="47" xfId="0" applyFont="1" applyFill="1" applyBorder="1" applyAlignment="1">
      <alignment vertical="center" shrinkToFit="1"/>
    </xf>
    <xf numFmtId="0" fontId="30" fillId="2" borderId="47" xfId="0" applyFont="1" applyFill="1" applyBorder="1" applyAlignment="1">
      <alignment horizontal="right" vertical="center" shrinkToFit="1"/>
    </xf>
    <xf numFmtId="0" fontId="30" fillId="2" borderId="51" xfId="0" applyFont="1" applyFill="1" applyBorder="1" applyAlignment="1">
      <alignment vertical="center" shrinkToFit="1"/>
    </xf>
    <xf numFmtId="177" fontId="27" fillId="2" borderId="86" xfId="0" applyNumberFormat="1" applyFont="1" applyFill="1" applyBorder="1" applyAlignment="1">
      <alignment horizontal="center" vertical="center" shrinkToFit="1"/>
    </xf>
    <xf numFmtId="177" fontId="27" fillId="2" borderId="24" xfId="0" applyNumberFormat="1" applyFont="1" applyFill="1" applyBorder="1" applyAlignment="1">
      <alignment horizontal="center" vertical="center" shrinkToFit="1"/>
    </xf>
    <xf numFmtId="177" fontId="27" fillId="2" borderId="57" xfId="0" applyNumberFormat="1" applyFont="1" applyFill="1" applyBorder="1" applyAlignment="1">
      <alignment horizontal="center" vertical="center" shrinkToFit="1"/>
    </xf>
    <xf numFmtId="0" fontId="54" fillId="2" borderId="37" xfId="0" applyFont="1" applyFill="1" applyBorder="1">
      <alignment vertical="center"/>
    </xf>
    <xf numFmtId="0" fontId="27" fillId="3" borderId="1" xfId="4" applyFont="1" applyFill="1" applyBorder="1">
      <alignment vertical="center"/>
    </xf>
    <xf numFmtId="0" fontId="27" fillId="3" borderId="30" xfId="4" applyFont="1" applyFill="1" applyBorder="1">
      <alignment vertical="center"/>
    </xf>
    <xf numFmtId="0" fontId="27" fillId="3" borderId="67" xfId="4" applyFont="1" applyFill="1" applyBorder="1">
      <alignment vertical="center"/>
    </xf>
    <xf numFmtId="178" fontId="30" fillId="3" borderId="62" xfId="4" applyNumberFormat="1" applyFont="1" applyFill="1" applyBorder="1" applyAlignment="1">
      <alignment vertical="center" shrinkToFit="1"/>
    </xf>
    <xf numFmtId="0" fontId="27" fillId="3" borderId="31" xfId="4" applyFont="1" applyFill="1" applyBorder="1">
      <alignment vertical="center"/>
    </xf>
    <xf numFmtId="0" fontId="27" fillId="4" borderId="37" xfId="4" applyFont="1" applyFill="1" applyBorder="1" applyAlignment="1">
      <alignment horizontal="left" vertical="center"/>
    </xf>
    <xf numFmtId="0" fontId="27" fillId="4" borderId="38" xfId="4" applyFont="1" applyFill="1" applyBorder="1" applyAlignment="1">
      <alignment horizontal="left" vertical="center"/>
    </xf>
    <xf numFmtId="0" fontId="27" fillId="4" borderId="68" xfId="4" applyFont="1" applyFill="1" applyBorder="1" applyAlignment="1">
      <alignment horizontal="left" vertical="center"/>
    </xf>
    <xf numFmtId="178" fontId="30" fillId="4" borderId="61" xfId="3" applyNumberFormat="1" applyFont="1" applyFill="1" applyBorder="1" applyAlignment="1">
      <alignment vertical="center" shrinkToFit="1"/>
    </xf>
    <xf numFmtId="0" fontId="27" fillId="4" borderId="32" xfId="4" applyFont="1" applyFill="1" applyBorder="1">
      <alignment vertical="center"/>
    </xf>
    <xf numFmtId="178" fontId="27" fillId="2" borderId="63" xfId="3" applyNumberFormat="1" applyFont="1" applyFill="1" applyBorder="1" applyAlignment="1">
      <alignment vertical="center" shrinkToFit="1"/>
    </xf>
    <xf numFmtId="178" fontId="27" fillId="2" borderId="64" xfId="3" applyNumberFormat="1" applyFont="1" applyFill="1" applyBorder="1" applyAlignment="1">
      <alignment vertical="center" shrinkToFit="1"/>
    </xf>
    <xf numFmtId="0" fontId="27" fillId="4" borderId="11" xfId="4" applyFont="1" applyFill="1" applyBorder="1">
      <alignment vertical="center"/>
    </xf>
    <xf numFmtId="0" fontId="27" fillId="4" borderId="61" xfId="4" applyFont="1" applyFill="1" applyBorder="1">
      <alignment vertical="center"/>
    </xf>
    <xf numFmtId="178" fontId="27" fillId="4" borderId="65" xfId="3" applyNumberFormat="1" applyFont="1" applyFill="1" applyBorder="1" applyAlignment="1">
      <alignment vertical="center" shrinkToFit="1"/>
    </xf>
    <xf numFmtId="178" fontId="27" fillId="4" borderId="66" xfId="3" applyNumberFormat="1" applyFont="1" applyFill="1" applyBorder="1" applyAlignment="1">
      <alignment vertical="center" shrinkToFit="1"/>
    </xf>
    <xf numFmtId="178" fontId="27" fillId="2" borderId="47" xfId="3" applyNumberFormat="1" applyFont="1" applyFill="1" applyBorder="1" applyAlignment="1">
      <alignment vertical="center" shrinkToFit="1"/>
    </xf>
    <xf numFmtId="178" fontId="27" fillId="2" borderId="15" xfId="3" applyNumberFormat="1" applyFont="1" applyFill="1" applyBorder="1" applyAlignment="1">
      <alignment vertical="center" shrinkToFit="1"/>
    </xf>
    <xf numFmtId="0" fontId="27" fillId="3" borderId="33" xfId="4" applyFont="1" applyFill="1" applyBorder="1">
      <alignment vertical="center"/>
    </xf>
    <xf numFmtId="178" fontId="30" fillId="4" borderId="51" xfId="3" applyNumberFormat="1" applyFont="1" applyFill="1" applyBorder="1" applyAlignment="1">
      <alignment vertical="center" shrinkToFit="1"/>
    </xf>
    <xf numFmtId="178" fontId="27" fillId="2" borderId="59" xfId="3" applyNumberFormat="1" applyFont="1" applyFill="1" applyBorder="1" applyAlignment="1">
      <alignment vertical="center" shrinkToFit="1"/>
    </xf>
    <xf numFmtId="178" fontId="27" fillId="2" borderId="60" xfId="3" applyNumberFormat="1" applyFont="1" applyFill="1" applyBorder="1" applyAlignment="1">
      <alignment vertical="center" shrinkToFit="1"/>
    </xf>
    <xf numFmtId="178" fontId="30" fillId="4" borderId="60" xfId="3" applyNumberFormat="1" applyFont="1" applyFill="1" applyBorder="1" applyAlignment="1">
      <alignment vertical="center" shrinkToFit="1"/>
    </xf>
    <xf numFmtId="178" fontId="30" fillId="4" borderId="79" xfId="3" applyNumberFormat="1" applyFont="1" applyFill="1" applyBorder="1" applyAlignment="1">
      <alignment vertical="center" shrinkToFit="1"/>
    </xf>
    <xf numFmtId="177" fontId="27" fillId="2" borderId="9" xfId="0" applyNumberFormat="1" applyFont="1" applyFill="1" applyBorder="1" applyAlignment="1">
      <alignment horizontal="center" vertical="center" shrinkToFit="1"/>
    </xf>
    <xf numFmtId="0" fontId="27" fillId="0" borderId="32" xfId="0" applyFont="1" applyBorder="1" applyAlignment="1">
      <alignment vertical="center" shrinkToFit="1"/>
    </xf>
    <xf numFmtId="0" fontId="27" fillId="0" borderId="0" xfId="0" applyFont="1" applyAlignment="1">
      <alignment vertical="center" shrinkToFit="1"/>
    </xf>
    <xf numFmtId="0" fontId="27" fillId="0" borderId="0" xfId="0" applyFont="1" applyAlignment="1">
      <alignment horizontal="left" vertical="center" shrinkToFit="1"/>
    </xf>
    <xf numFmtId="3" fontId="34" fillId="0" borderId="9" xfId="5" applyNumberFormat="1" applyFont="1" applyBorder="1" applyAlignment="1">
      <alignment shrinkToFit="1"/>
    </xf>
    <xf numFmtId="187" fontId="44" fillId="5" borderId="9" xfId="8" applyNumberFormat="1" applyFont="1" applyFill="1" applyBorder="1" applyAlignment="1">
      <alignment horizontal="center" vertical="center" shrinkToFit="1"/>
    </xf>
    <xf numFmtId="0" fontId="0" fillId="0" borderId="0" xfId="0" applyAlignment="1">
      <alignment horizontal="center" vertical="center"/>
    </xf>
    <xf numFmtId="0" fontId="27" fillId="6" borderId="70" xfId="0" applyFont="1" applyFill="1" applyBorder="1" applyAlignment="1">
      <alignment vertical="center" shrinkToFit="1"/>
    </xf>
    <xf numFmtId="0" fontId="53" fillId="6" borderId="61" xfId="0" applyFont="1" applyFill="1" applyBorder="1" applyAlignment="1">
      <alignment vertical="center" shrinkToFit="1"/>
    </xf>
    <xf numFmtId="0" fontId="27" fillId="6" borderId="61" xfId="0" applyFont="1" applyFill="1" applyBorder="1" applyAlignment="1">
      <alignment vertical="center" shrinkToFit="1"/>
    </xf>
    <xf numFmtId="0" fontId="27" fillId="6" borderId="68" xfId="0" applyFont="1" applyFill="1" applyBorder="1" applyAlignment="1">
      <alignment vertical="center" shrinkToFit="1"/>
    </xf>
    <xf numFmtId="0" fontId="53" fillId="2" borderId="123" xfId="0" applyFont="1" applyFill="1" applyBorder="1" applyAlignment="1">
      <alignment vertical="center" shrinkToFit="1"/>
    </xf>
    <xf numFmtId="180" fontId="53" fillId="2" borderId="107" xfId="0" applyNumberFormat="1" applyFont="1" applyFill="1" applyBorder="1">
      <alignment vertical="center"/>
    </xf>
    <xf numFmtId="180" fontId="53" fillId="2" borderId="75" xfId="0" applyNumberFormat="1" applyFont="1" applyFill="1" applyBorder="1">
      <alignment vertical="center"/>
    </xf>
    <xf numFmtId="180" fontId="53" fillId="2" borderId="43" xfId="0" applyNumberFormat="1" applyFont="1" applyFill="1" applyBorder="1">
      <alignment vertical="center"/>
    </xf>
    <xf numFmtId="0" fontId="29" fillId="2" borderId="53" xfId="0" applyFont="1" applyFill="1" applyBorder="1">
      <alignment vertical="center"/>
    </xf>
    <xf numFmtId="0" fontId="29" fillId="2" borderId="116" xfId="0" applyFont="1" applyFill="1" applyBorder="1">
      <alignment vertical="center"/>
    </xf>
    <xf numFmtId="0" fontId="29" fillId="2" borderId="117" xfId="0" applyFont="1" applyFill="1" applyBorder="1">
      <alignment vertical="center"/>
    </xf>
    <xf numFmtId="0" fontId="53" fillId="2" borderId="17" xfId="0" applyFont="1" applyFill="1" applyBorder="1" applyAlignment="1">
      <alignment horizontal="left" vertical="center" wrapText="1"/>
    </xf>
    <xf numFmtId="0" fontId="53" fillId="7" borderId="80" xfId="0" applyFont="1" applyFill="1" applyBorder="1" applyAlignment="1" applyProtection="1">
      <alignment horizontal="center" vertical="center"/>
      <protection locked="0"/>
    </xf>
    <xf numFmtId="0" fontId="53" fillId="6" borderId="17" xfId="0" applyFont="1" applyFill="1" applyBorder="1" applyAlignment="1">
      <alignment horizontal="left" vertical="center"/>
    </xf>
    <xf numFmtId="0" fontId="57" fillId="0" borderId="0" xfId="0" applyFont="1" applyAlignment="1">
      <alignment vertical="top" wrapText="1"/>
    </xf>
    <xf numFmtId="0" fontId="53" fillId="6" borderId="47" xfId="0" applyFont="1" applyFill="1" applyBorder="1" applyAlignment="1">
      <alignment vertical="center" shrinkToFit="1"/>
    </xf>
    <xf numFmtId="177" fontId="57" fillId="0" borderId="0" xfId="4" applyNumberFormat="1" applyFont="1">
      <alignment vertical="center"/>
    </xf>
    <xf numFmtId="177" fontId="57" fillId="0" borderId="0" xfId="0" applyNumberFormat="1" applyFont="1">
      <alignment vertical="center"/>
    </xf>
    <xf numFmtId="0" fontId="0" fillId="2" borderId="77" xfId="0" applyFill="1" applyBorder="1">
      <alignment vertical="center"/>
    </xf>
    <xf numFmtId="0" fontId="0" fillId="0" borderId="32" xfId="0" applyBorder="1">
      <alignment vertical="center"/>
    </xf>
    <xf numFmtId="0" fontId="0" fillId="0" borderId="78" xfId="0" applyBorder="1" applyAlignment="1">
      <alignment vertical="center" shrinkToFit="1"/>
    </xf>
    <xf numFmtId="0" fontId="0" fillId="0" borderId="140" xfId="0" applyBorder="1" applyAlignment="1">
      <alignment vertical="center" shrinkToFit="1"/>
    </xf>
    <xf numFmtId="0" fontId="0" fillId="9" borderId="141" xfId="0" applyFill="1" applyBorder="1">
      <alignment vertical="center"/>
    </xf>
    <xf numFmtId="0" fontId="0" fillId="0" borderId="0" xfId="0" applyAlignment="1">
      <alignment horizontal="right" vertical="center"/>
    </xf>
    <xf numFmtId="0" fontId="25" fillId="0" borderId="6" xfId="0" applyFont="1" applyBorder="1" applyAlignment="1">
      <alignment vertical="center" shrinkToFit="1"/>
    </xf>
    <xf numFmtId="0" fontId="25" fillId="0" borderId="142" xfId="0" applyFont="1" applyBorder="1" applyAlignment="1">
      <alignment vertical="center" shrinkToFit="1"/>
    </xf>
    <xf numFmtId="0" fontId="0" fillId="0" borderId="6" xfId="0" applyBorder="1">
      <alignment vertical="center"/>
    </xf>
    <xf numFmtId="0" fontId="25" fillId="0" borderId="97" xfId="0" applyFont="1" applyBorder="1" applyAlignment="1">
      <alignment vertical="center" shrinkToFit="1"/>
    </xf>
    <xf numFmtId="0" fontId="25" fillId="0" borderId="143" xfId="0" applyFont="1" applyBorder="1" applyAlignment="1">
      <alignment vertical="center" shrinkToFit="1"/>
    </xf>
    <xf numFmtId="0" fontId="0" fillId="0" borderId="97" xfId="0" applyBorder="1">
      <alignment vertical="center"/>
    </xf>
    <xf numFmtId="0" fontId="25" fillId="9" borderId="97" xfId="0" applyFont="1" applyFill="1" applyBorder="1" applyAlignment="1">
      <alignment horizontal="center" vertical="center" shrinkToFit="1"/>
    </xf>
    <xf numFmtId="0" fontId="25" fillId="0" borderId="13" xfId="0" applyFont="1" applyBorder="1" applyAlignment="1">
      <alignment vertical="center" shrinkToFit="1"/>
    </xf>
    <xf numFmtId="0" fontId="25" fillId="0" borderId="144" xfId="0" applyFont="1" applyBorder="1" applyAlignment="1">
      <alignment vertical="center" shrinkToFit="1"/>
    </xf>
    <xf numFmtId="0" fontId="0" fillId="8" borderId="13" xfId="0" applyFill="1" applyBorder="1">
      <alignment vertical="center"/>
    </xf>
    <xf numFmtId="0" fontId="0" fillId="0" borderId="12" xfId="0" applyBorder="1">
      <alignment vertical="center"/>
    </xf>
    <xf numFmtId="0" fontId="0" fillId="0" borderId="145" xfId="0" applyBorder="1">
      <alignment vertical="center"/>
    </xf>
    <xf numFmtId="0" fontId="25" fillId="9" borderId="12" xfId="0" applyFont="1" applyFill="1" applyBorder="1" applyAlignment="1">
      <alignment horizontal="center" vertical="center" shrinkToFit="1"/>
    </xf>
    <xf numFmtId="0" fontId="0" fillId="0" borderId="143" xfId="0" applyBorder="1">
      <alignment vertical="center"/>
    </xf>
    <xf numFmtId="14" fontId="0" fillId="0" borderId="97" xfId="0" applyNumberFormat="1" applyBorder="1">
      <alignment vertical="center"/>
    </xf>
    <xf numFmtId="0" fontId="21" fillId="0" borderId="0" xfId="0" applyFont="1">
      <alignment vertical="center"/>
    </xf>
    <xf numFmtId="0" fontId="0" fillId="0" borderId="13" xfId="0" applyBorder="1">
      <alignment vertical="center"/>
    </xf>
    <xf numFmtId="0" fontId="0" fillId="0" borderId="144" xfId="0" applyBorder="1">
      <alignment vertical="center"/>
    </xf>
    <xf numFmtId="0" fontId="25" fillId="9" borderId="13" xfId="0" applyFont="1" applyFill="1" applyBorder="1" applyAlignment="1">
      <alignment horizontal="center" vertical="center" shrinkToFit="1"/>
    </xf>
    <xf numFmtId="14" fontId="0" fillId="0" borderId="13" xfId="0" applyNumberFormat="1" applyBorder="1">
      <alignment vertical="center"/>
    </xf>
    <xf numFmtId="0" fontId="0" fillId="0" borderId="97" xfId="0" applyBorder="1" applyAlignment="1">
      <alignment vertical="center" wrapText="1"/>
    </xf>
    <xf numFmtId="0" fontId="0" fillId="0" borderId="97" xfId="0" applyBorder="1" applyAlignment="1">
      <alignment vertical="center" wrapText="1" shrinkToFit="1"/>
    </xf>
    <xf numFmtId="0" fontId="25" fillId="0" borderId="97" xfId="0" applyFont="1" applyBorder="1" applyAlignment="1">
      <alignment vertical="center" wrapText="1" shrinkToFit="1"/>
    </xf>
    <xf numFmtId="0" fontId="25" fillId="0" borderId="13" xfId="0" applyFont="1" applyBorder="1" applyAlignment="1">
      <alignment vertical="center" wrapText="1" shrinkToFit="1"/>
    </xf>
    <xf numFmtId="0" fontId="25" fillId="0" borderId="12" xfId="0" applyFont="1" applyBorder="1" applyAlignment="1">
      <alignment vertical="center" shrinkToFit="1"/>
    </xf>
    <xf numFmtId="14" fontId="0" fillId="0" borderId="12" xfId="0" applyNumberFormat="1" applyBorder="1">
      <alignment vertical="center"/>
    </xf>
    <xf numFmtId="0" fontId="0" fillId="8" borderId="97" xfId="0" applyFill="1" applyBorder="1">
      <alignment vertical="center"/>
    </xf>
    <xf numFmtId="0" fontId="25" fillId="0" borderId="145" xfId="0" applyFont="1" applyBorder="1" applyAlignment="1">
      <alignment vertical="center" shrinkToFit="1"/>
    </xf>
    <xf numFmtId="0" fontId="0" fillId="0" borderId="98" xfId="0" applyBorder="1">
      <alignment vertical="center"/>
    </xf>
    <xf numFmtId="0" fontId="0" fillId="0" borderId="146" xfId="0" applyBorder="1">
      <alignment vertical="center"/>
    </xf>
    <xf numFmtId="0" fontId="25" fillId="9" borderId="98" xfId="0" applyFont="1" applyFill="1" applyBorder="1" applyAlignment="1">
      <alignment horizontal="center" vertical="center" shrinkToFit="1"/>
    </xf>
    <xf numFmtId="14" fontId="0" fillId="0" borderId="98" xfId="0" applyNumberFormat="1" applyBorder="1">
      <alignment vertical="center"/>
    </xf>
    <xf numFmtId="0" fontId="0" fillId="8" borderId="12" xfId="0" applyFill="1" applyBorder="1">
      <alignment vertical="center"/>
    </xf>
    <xf numFmtId="0" fontId="25" fillId="0" borderId="137" xfId="0" applyFont="1" applyBorder="1" applyAlignment="1">
      <alignment vertical="center" shrinkToFit="1"/>
    </xf>
    <xf numFmtId="0" fontId="25" fillId="0" borderId="147" xfId="0" applyFont="1" applyBorder="1" applyAlignment="1">
      <alignment vertical="center" shrinkToFit="1"/>
    </xf>
    <xf numFmtId="0" fontId="25" fillId="9" borderId="137" xfId="0" applyFont="1" applyFill="1" applyBorder="1" applyAlignment="1">
      <alignment horizontal="center" vertical="center" shrinkToFit="1"/>
    </xf>
    <xf numFmtId="0" fontId="0" fillId="0" borderId="137" xfId="0" applyBorder="1">
      <alignment vertical="center"/>
    </xf>
    <xf numFmtId="0" fontId="25" fillId="0" borderId="148" xfId="0" applyFont="1" applyBorder="1" applyAlignment="1">
      <alignment vertical="center" shrinkToFit="1"/>
    </xf>
    <xf numFmtId="0" fontId="25" fillId="0" borderId="149" xfId="0" applyFont="1" applyBorder="1" applyAlignment="1">
      <alignment vertical="center" shrinkToFit="1"/>
    </xf>
    <xf numFmtId="0" fontId="25" fillId="9" borderId="10" xfId="0" applyFont="1" applyFill="1" applyBorder="1" applyAlignment="1">
      <alignment horizontal="center" vertical="center" shrinkToFit="1"/>
    </xf>
    <xf numFmtId="0" fontId="0" fillId="9" borderId="120" xfId="0" applyFill="1" applyBorder="1">
      <alignment vertical="center"/>
    </xf>
    <xf numFmtId="0" fontId="25" fillId="0" borderId="150" xfId="0" applyFont="1" applyBorder="1" applyAlignment="1">
      <alignment vertical="center" shrinkToFit="1"/>
    </xf>
    <xf numFmtId="0" fontId="0" fillId="9" borderId="151" xfId="0" applyFill="1" applyBorder="1">
      <alignment vertical="center"/>
    </xf>
    <xf numFmtId="0" fontId="25" fillId="0" borderId="152" xfId="0" applyFont="1" applyBorder="1" applyAlignment="1">
      <alignment vertical="center" shrinkToFit="1"/>
    </xf>
    <xf numFmtId="0" fontId="0" fillId="9" borderId="153" xfId="0" applyFill="1" applyBorder="1">
      <alignment vertical="center"/>
    </xf>
    <xf numFmtId="0" fontId="35" fillId="0" borderId="0" xfId="0" applyFont="1" applyAlignment="1">
      <alignment horizontal="center" vertical="center"/>
    </xf>
    <xf numFmtId="0" fontId="0" fillId="2" borderId="77" xfId="0" applyFill="1" applyBorder="1" applyAlignment="1">
      <alignment horizontal="center" vertical="center" shrinkToFit="1"/>
    </xf>
    <xf numFmtId="0" fontId="0" fillId="0" borderId="140" xfId="0" applyBorder="1" applyAlignment="1">
      <alignment horizontal="center" vertical="center" shrinkToFit="1"/>
    </xf>
    <xf numFmtId="0" fontId="25" fillId="9" borderId="6" xfId="0" applyFont="1" applyFill="1" applyBorder="1" applyAlignment="1">
      <alignment horizontal="center" vertical="center" shrinkToFit="1"/>
    </xf>
    <xf numFmtId="0" fontId="0" fillId="9" borderId="97" xfId="0" applyFill="1" applyBorder="1" applyAlignment="1">
      <alignment horizontal="center" vertical="center" shrinkToFit="1"/>
    </xf>
    <xf numFmtId="0" fontId="0" fillId="9" borderId="13" xfId="0" applyFill="1" applyBorder="1" applyAlignment="1">
      <alignment horizontal="center" vertical="center" shrinkToFit="1"/>
    </xf>
    <xf numFmtId="0" fontId="0" fillId="9" borderId="12" xfId="0" applyFill="1" applyBorder="1" applyAlignment="1">
      <alignment horizontal="center" vertical="center" shrinkToFit="1"/>
    </xf>
    <xf numFmtId="14" fontId="0" fillId="9" borderId="97" xfId="0" applyNumberFormat="1" applyFill="1" applyBorder="1" applyAlignment="1">
      <alignment horizontal="center" vertical="center" shrinkToFit="1"/>
    </xf>
    <xf numFmtId="49" fontId="25" fillId="9" borderId="97" xfId="0" applyNumberFormat="1" applyFont="1" applyFill="1" applyBorder="1" applyAlignment="1">
      <alignment horizontal="center" vertical="center" shrinkToFit="1"/>
    </xf>
    <xf numFmtId="0" fontId="53" fillId="0" borderId="81" xfId="0" applyFont="1" applyBorder="1" applyAlignment="1" applyProtection="1">
      <alignment horizontal="left" vertical="center" shrinkToFit="1"/>
      <protection locked="0"/>
    </xf>
    <xf numFmtId="0" fontId="27" fillId="7" borderId="91" xfId="4" applyFont="1" applyFill="1" applyBorder="1" applyAlignment="1" applyProtection="1">
      <alignment horizontal="center" vertical="center" shrinkToFit="1"/>
      <protection locked="0"/>
    </xf>
    <xf numFmtId="0" fontId="27" fillId="7" borderId="19" xfId="4" applyFont="1" applyFill="1" applyBorder="1" applyAlignment="1" applyProtection="1">
      <alignment horizontal="center" vertical="center" shrinkToFit="1"/>
      <protection locked="0"/>
    </xf>
    <xf numFmtId="177" fontId="27" fillId="2" borderId="47" xfId="4" applyNumberFormat="1" applyFont="1" applyFill="1" applyBorder="1" applyAlignment="1">
      <alignment horizontal="center" vertical="center" shrinkToFit="1"/>
    </xf>
    <xf numFmtId="0" fontId="27" fillId="7" borderId="21" xfId="4" applyFont="1" applyFill="1" applyBorder="1" applyAlignment="1" applyProtection="1">
      <alignment horizontal="center" vertical="center" shrinkToFit="1"/>
      <protection locked="0"/>
    </xf>
    <xf numFmtId="0" fontId="27" fillId="7" borderId="86" xfId="4" applyFont="1" applyFill="1" applyBorder="1" applyAlignment="1" applyProtection="1">
      <alignment horizontal="center" vertical="center" shrinkToFit="1"/>
      <protection locked="0"/>
    </xf>
    <xf numFmtId="0" fontId="27" fillId="7" borderId="24" xfId="4" applyFont="1" applyFill="1" applyBorder="1" applyAlignment="1" applyProtection="1">
      <alignment horizontal="center" vertical="center" shrinkToFit="1"/>
      <protection locked="0"/>
    </xf>
    <xf numFmtId="0" fontId="27" fillId="2" borderId="38" xfId="4" applyFont="1" applyFill="1" applyBorder="1" applyAlignment="1">
      <alignment horizontal="left" vertical="center" shrinkToFit="1"/>
    </xf>
    <xf numFmtId="177" fontId="27" fillId="0" borderId="53" xfId="4" applyNumberFormat="1" applyFont="1" applyBorder="1" applyAlignment="1" applyProtection="1">
      <alignment horizontal="right" vertical="center" shrinkToFit="1"/>
      <protection locked="0"/>
    </xf>
    <xf numFmtId="177" fontId="27" fillId="0" borderId="54" xfId="4" applyNumberFormat="1" applyFont="1" applyBorder="1" applyAlignment="1" applyProtection="1">
      <alignment horizontal="right" vertical="center" shrinkToFit="1"/>
      <protection locked="0"/>
    </xf>
    <xf numFmtId="177" fontId="27" fillId="0" borderId="69" xfId="4" applyNumberFormat="1" applyFont="1" applyBorder="1" applyAlignment="1" applyProtection="1">
      <alignment horizontal="right" vertical="center" shrinkToFit="1"/>
      <protection locked="0"/>
    </xf>
    <xf numFmtId="177" fontId="27" fillId="2" borderId="38" xfId="4" applyNumberFormat="1" applyFont="1" applyFill="1" applyBorder="1" applyAlignment="1">
      <alignment horizontal="right" vertical="center" shrinkToFit="1"/>
    </xf>
    <xf numFmtId="177" fontId="27" fillId="0" borderId="94" xfId="4" applyNumberFormat="1" applyFont="1" applyBorder="1" applyAlignment="1" applyProtection="1">
      <alignment horizontal="right" vertical="center" shrinkToFit="1"/>
      <protection locked="0"/>
    </xf>
    <xf numFmtId="177" fontId="27" fillId="0" borderId="95" xfId="4" applyNumberFormat="1" applyFont="1" applyBorder="1" applyAlignment="1" applyProtection="1">
      <alignment horizontal="right" vertical="center" shrinkToFit="1"/>
      <protection locked="0"/>
    </xf>
    <xf numFmtId="177" fontId="27" fillId="0" borderId="96" xfId="4" applyNumberFormat="1" applyFont="1" applyBorder="1" applyAlignment="1" applyProtection="1">
      <alignment horizontal="right" vertical="center" shrinkToFit="1"/>
      <protection locked="0"/>
    </xf>
    <xf numFmtId="41" fontId="50" fillId="6" borderId="9" xfId="7" applyNumberFormat="1" applyFont="1" applyFill="1" applyBorder="1" applyAlignment="1">
      <alignment horizontal="center" vertical="center" wrapText="1" shrinkToFit="1"/>
    </xf>
    <xf numFmtId="3" fontId="58" fillId="6" borderId="9" xfId="6" applyNumberFormat="1" applyFont="1" applyFill="1" applyBorder="1" applyAlignment="1">
      <alignment horizontal="center" vertical="center" wrapText="1" shrinkToFit="1"/>
    </xf>
    <xf numFmtId="177" fontId="59" fillId="0" borderId="71" xfId="7" applyNumberFormat="1" applyFont="1" applyBorder="1" applyAlignment="1" applyProtection="1">
      <alignment vertical="center" shrinkToFit="1"/>
      <protection locked="0"/>
    </xf>
    <xf numFmtId="177" fontId="59" fillId="0" borderId="72" xfId="7" applyNumberFormat="1" applyFont="1" applyBorder="1" applyAlignment="1" applyProtection="1">
      <alignment vertical="center" shrinkToFit="1"/>
      <protection locked="0"/>
    </xf>
    <xf numFmtId="0" fontId="59" fillId="0" borderId="3" xfId="5" applyFont="1" applyBorder="1" applyAlignment="1" applyProtection="1">
      <alignment vertical="center" shrinkToFit="1"/>
      <protection locked="0"/>
    </xf>
    <xf numFmtId="0" fontId="59"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60" fillId="2" borderId="32" xfId="4" applyFont="1" applyFill="1" applyBorder="1" applyAlignment="1">
      <alignment vertical="center" textRotation="255"/>
    </xf>
    <xf numFmtId="0" fontId="27" fillId="7" borderId="4" xfId="0" applyFont="1" applyFill="1" applyBorder="1" applyAlignment="1" applyProtection="1">
      <alignment vertical="center" shrinkToFit="1"/>
      <protection locked="0"/>
    </xf>
    <xf numFmtId="177" fontId="27" fillId="0" borderId="82" xfId="0" applyNumberFormat="1" applyFont="1" applyBorder="1" applyAlignment="1" applyProtection="1">
      <alignment vertical="center" shrinkToFit="1"/>
      <protection locked="0"/>
    </xf>
    <xf numFmtId="177" fontId="27" fillId="7" borderId="82" xfId="0" applyNumberFormat="1" applyFont="1" applyFill="1" applyBorder="1" applyAlignment="1" applyProtection="1">
      <alignment horizontal="center" vertical="center" shrinkToFit="1"/>
      <protection locked="0"/>
    </xf>
    <xf numFmtId="0" fontId="54" fillId="2" borderId="38" xfId="0" applyFont="1" applyFill="1" applyBorder="1">
      <alignment vertical="center"/>
    </xf>
    <xf numFmtId="0" fontId="61" fillId="2" borderId="0" xfId="4" applyFont="1" applyFill="1" applyAlignment="1">
      <alignment vertical="center" shrinkToFit="1"/>
    </xf>
    <xf numFmtId="0" fontId="54" fillId="2" borderId="29" xfId="0" applyFont="1" applyFill="1" applyBorder="1">
      <alignment vertical="center"/>
    </xf>
    <xf numFmtId="0" fontId="27" fillId="2" borderId="39" xfId="4" applyFont="1" applyFill="1" applyBorder="1">
      <alignment vertical="center"/>
    </xf>
    <xf numFmtId="0" fontId="27" fillId="2" borderId="70" xfId="4" applyFont="1" applyFill="1" applyBorder="1">
      <alignment vertical="center"/>
    </xf>
    <xf numFmtId="0" fontId="27" fillId="2" borderId="11" xfId="4" applyFont="1" applyFill="1" applyBorder="1">
      <alignment vertical="center"/>
    </xf>
    <xf numFmtId="0" fontId="27" fillId="2" borderId="61" xfId="4" applyFont="1" applyFill="1" applyBorder="1">
      <alignment vertical="center"/>
    </xf>
    <xf numFmtId="0" fontId="53" fillId="0" borderId="27" xfId="0" applyFont="1" applyBorder="1" applyAlignment="1">
      <alignment vertical="center" shrinkToFit="1"/>
    </xf>
    <xf numFmtId="0" fontId="62" fillId="2" borderId="32" xfId="0" applyFont="1" applyFill="1" applyBorder="1" applyAlignment="1">
      <alignment vertical="top"/>
    </xf>
    <xf numFmtId="0" fontId="63" fillId="2" borderId="32" xfId="4" applyFont="1" applyFill="1" applyBorder="1" applyAlignment="1">
      <alignment vertical="center" shrinkToFit="1"/>
    </xf>
    <xf numFmtId="177" fontId="27" fillId="2" borderId="79" xfId="4" applyNumberFormat="1" applyFont="1" applyFill="1" applyBorder="1" applyAlignment="1">
      <alignment horizontal="right" vertical="top" shrinkToFit="1"/>
    </xf>
    <xf numFmtId="4" fontId="17" fillId="6" borderId="47" xfId="7" applyNumberFormat="1" applyFont="1" applyFill="1" applyBorder="1" applyAlignment="1">
      <alignment horizontal="center" vertical="center" shrinkToFit="1"/>
    </xf>
    <xf numFmtId="183" fontId="27" fillId="2" borderId="118" xfId="0" applyNumberFormat="1" applyFont="1" applyFill="1" applyBorder="1" applyAlignment="1">
      <alignment vertical="center" shrinkToFit="1"/>
    </xf>
    <xf numFmtId="0" fontId="53" fillId="6" borderId="51" xfId="0" applyFont="1" applyFill="1" applyBorder="1" applyAlignment="1">
      <alignment vertical="center" shrinkToFit="1"/>
    </xf>
    <xf numFmtId="38" fontId="27" fillId="2" borderId="87" xfId="2" applyFont="1" applyFill="1" applyBorder="1" applyAlignment="1">
      <alignment vertical="center" shrinkToFit="1"/>
    </xf>
    <xf numFmtId="177" fontId="17" fillId="0" borderId="154" xfId="7" applyNumberFormat="1" applyFont="1" applyBorder="1" applyAlignment="1" applyProtection="1">
      <alignment horizontal="center" vertical="center" shrinkToFit="1"/>
      <protection locked="0"/>
    </xf>
    <xf numFmtId="177" fontId="17" fillId="0" borderId="118" xfId="7" applyNumberFormat="1" applyFont="1" applyBorder="1" applyAlignment="1" applyProtection="1">
      <alignment horizontal="center" vertical="center" shrinkToFit="1"/>
      <protection locked="0"/>
    </xf>
    <xf numFmtId="177" fontId="17" fillId="0" borderId="88" xfId="7" applyNumberFormat="1" applyFont="1" applyBorder="1" applyAlignment="1" applyProtection="1">
      <alignment horizontal="center" vertical="center" shrinkToFit="1"/>
      <protection locked="0"/>
    </xf>
    <xf numFmtId="0" fontId="50" fillId="6" borderId="28" xfId="5" applyFont="1" applyFill="1" applyBorder="1" applyAlignment="1">
      <alignment horizontal="center" vertical="center" wrapText="1"/>
    </xf>
    <xf numFmtId="177" fontId="17" fillId="0" borderId="71" xfId="7" applyNumberFormat="1" applyFont="1" applyBorder="1" applyAlignment="1" applyProtection="1">
      <alignment horizontal="center" vertical="center" shrinkToFit="1"/>
      <protection locked="0"/>
    </xf>
    <xf numFmtId="177" fontId="17" fillId="0" borderId="24" xfId="7" applyNumberFormat="1" applyFont="1" applyBorder="1" applyAlignment="1" applyProtection="1">
      <alignment horizontal="center" vertical="center" shrinkToFit="1"/>
      <protection locked="0"/>
    </xf>
    <xf numFmtId="177" fontId="17" fillId="0" borderId="73" xfId="7" applyNumberFormat="1" applyFont="1" applyBorder="1" applyAlignment="1" applyProtection="1">
      <alignment horizontal="center" vertical="center" shrinkToFit="1"/>
      <protection locked="0"/>
    </xf>
    <xf numFmtId="0" fontId="56" fillId="0" borderId="0" xfId="5" applyFont="1"/>
    <xf numFmtId="0" fontId="17" fillId="0" borderId="116" xfId="7" applyFont="1" applyBorder="1" applyAlignment="1" applyProtection="1">
      <alignment horizontal="center" vertical="center" shrinkToFit="1"/>
      <protection locked="0"/>
    </xf>
    <xf numFmtId="0" fontId="17" fillId="0" borderId="118" xfId="7" applyFont="1" applyBorder="1" applyAlignment="1" applyProtection="1">
      <alignment horizontal="center" vertical="center" shrinkToFit="1"/>
      <protection locked="0"/>
    </xf>
    <xf numFmtId="0" fontId="51" fillId="0" borderId="118" xfId="7" applyFont="1" applyBorder="1" applyAlignment="1" applyProtection="1">
      <alignment horizontal="center" vertical="center" shrinkToFit="1"/>
      <protection locked="0"/>
    </xf>
    <xf numFmtId="0" fontId="50" fillId="5" borderId="88" xfId="6" applyFont="1" applyFill="1" applyBorder="1" applyAlignment="1" applyProtection="1">
      <alignment horizontal="center" vertical="center" shrinkToFit="1"/>
      <protection locked="0"/>
    </xf>
    <xf numFmtId="4" fontId="17" fillId="6" borderId="28" xfId="7" applyNumberFormat="1" applyFont="1" applyFill="1" applyBorder="1" applyAlignment="1">
      <alignment horizontal="center" vertical="center" wrapText="1"/>
    </xf>
    <xf numFmtId="0" fontId="17" fillId="0" borderId="57" xfId="7" applyFont="1" applyBorder="1" applyAlignment="1" applyProtection="1">
      <alignment horizontal="center" vertical="center" shrinkToFit="1"/>
      <protection locked="0"/>
    </xf>
    <xf numFmtId="0" fontId="17" fillId="0" borderId="24" xfId="7" applyFont="1" applyBorder="1" applyAlignment="1" applyProtection="1">
      <alignment horizontal="center" vertical="center" shrinkToFit="1"/>
      <protection locked="0"/>
    </xf>
    <xf numFmtId="0" fontId="51" fillId="0" borderId="24" xfId="7" applyFont="1" applyBorder="1" applyAlignment="1" applyProtection="1">
      <alignment horizontal="center" vertical="center" shrinkToFit="1"/>
      <protection locked="0"/>
    </xf>
    <xf numFmtId="0" fontId="50" fillId="5" borderId="73" xfId="6" applyFont="1" applyFill="1" applyBorder="1" applyAlignment="1" applyProtection="1">
      <alignment horizontal="center" vertical="center" shrinkToFit="1"/>
      <protection locked="0"/>
    </xf>
    <xf numFmtId="0" fontId="64" fillId="2" borderId="38" xfId="4" applyFont="1" applyFill="1" applyBorder="1" applyAlignment="1">
      <alignment horizontal="left" vertical="center"/>
    </xf>
    <xf numFmtId="0" fontId="27" fillId="2" borderId="118" xfId="4" applyFont="1" applyFill="1" applyBorder="1" applyAlignment="1">
      <alignment horizontal="left" vertical="center"/>
    </xf>
    <xf numFmtId="177" fontId="27" fillId="0" borderId="136" xfId="4" applyNumberFormat="1" applyFont="1" applyBorder="1" applyAlignment="1" applyProtection="1">
      <alignment horizontal="right" vertical="center" shrinkToFit="1"/>
      <protection locked="0"/>
    </xf>
    <xf numFmtId="182" fontId="27" fillId="2" borderId="18" xfId="0" applyNumberFormat="1" applyFont="1" applyFill="1" applyBorder="1" applyAlignment="1">
      <alignment vertical="center" shrinkToFit="1"/>
    </xf>
    <xf numFmtId="182" fontId="27" fillId="2" borderId="19" xfId="0" applyNumberFormat="1" applyFont="1" applyFill="1" applyBorder="1" applyAlignment="1">
      <alignment vertical="center" shrinkToFit="1"/>
    </xf>
    <xf numFmtId="182" fontId="27" fillId="2" borderId="24" xfId="0" applyNumberFormat="1" applyFont="1" applyFill="1" applyBorder="1" applyAlignment="1">
      <alignment horizontal="center" vertical="center" shrinkToFit="1"/>
    </xf>
    <xf numFmtId="181" fontId="27" fillId="0" borderId="24" xfId="0" applyNumberFormat="1" applyFont="1" applyBorder="1" applyAlignment="1" applyProtection="1">
      <alignment horizontal="left" vertical="center" shrinkToFit="1"/>
      <protection locked="0"/>
    </xf>
    <xf numFmtId="0" fontId="27" fillId="0" borderId="54" xfId="0" applyFont="1" applyBorder="1" applyAlignment="1" applyProtection="1">
      <alignment horizontal="right" vertical="center" shrinkToFit="1"/>
      <protection locked="0"/>
    </xf>
    <xf numFmtId="182" fontId="27" fillId="2" borderId="20" xfId="0" applyNumberFormat="1" applyFont="1" applyFill="1" applyBorder="1" applyAlignment="1">
      <alignment vertical="center" shrinkToFit="1"/>
    </xf>
    <xf numFmtId="182" fontId="27" fillId="2" borderId="21" xfId="0" applyNumberFormat="1" applyFont="1" applyFill="1" applyBorder="1" applyAlignment="1">
      <alignment vertical="center" shrinkToFit="1"/>
    </xf>
    <xf numFmtId="182" fontId="27" fillId="2" borderId="73" xfId="0" applyNumberFormat="1" applyFont="1" applyFill="1" applyBorder="1" applyAlignment="1">
      <alignment horizontal="center" vertical="center" shrinkToFit="1"/>
    </xf>
    <xf numFmtId="181" fontId="27" fillId="0" borderId="73" xfId="0" applyNumberFormat="1" applyFont="1" applyBorder="1" applyAlignment="1" applyProtection="1">
      <alignment horizontal="left" vertical="center" shrinkToFit="1"/>
      <protection locked="0"/>
    </xf>
    <xf numFmtId="0" fontId="27" fillId="0" borderId="69" xfId="0" applyFont="1" applyBorder="1" applyAlignment="1" applyProtection="1">
      <alignment horizontal="right" vertical="center" shrinkToFit="1"/>
      <protection locked="0"/>
    </xf>
    <xf numFmtId="183" fontId="27" fillId="2" borderId="88" xfId="0" applyNumberFormat="1" applyFont="1" applyFill="1" applyBorder="1" applyAlignment="1">
      <alignment vertical="center" shrinkToFit="1"/>
    </xf>
    <xf numFmtId="182" fontId="27" fillId="2" borderId="22" xfId="0" applyNumberFormat="1" applyFont="1" applyFill="1" applyBorder="1" applyAlignment="1">
      <alignment vertical="center" shrinkToFit="1"/>
    </xf>
    <xf numFmtId="182" fontId="27" fillId="2" borderId="23" xfId="0" applyNumberFormat="1" applyFont="1" applyFill="1" applyBorder="1" applyAlignment="1">
      <alignment vertical="center" shrinkToFit="1"/>
    </xf>
    <xf numFmtId="183" fontId="27" fillId="7" borderId="19" xfId="0" applyNumberFormat="1" applyFont="1" applyFill="1" applyBorder="1" applyAlignment="1" applyProtection="1">
      <alignment vertical="center" shrinkToFit="1"/>
      <protection locked="0"/>
    </xf>
    <xf numFmtId="38" fontId="27" fillId="2" borderId="25" xfId="2" applyFont="1" applyFill="1" applyBorder="1" applyAlignment="1">
      <alignment vertical="center" shrinkToFit="1"/>
    </xf>
    <xf numFmtId="0" fontId="60" fillId="2" borderId="39" xfId="4" applyFont="1" applyFill="1" applyBorder="1" applyAlignment="1">
      <alignment vertical="center" textRotation="255"/>
    </xf>
    <xf numFmtId="176" fontId="53" fillId="2" borderId="160" xfId="0" applyNumberFormat="1" applyFont="1" applyFill="1" applyBorder="1" applyAlignment="1">
      <alignment horizontal="right" vertical="center" shrinkToFit="1"/>
    </xf>
    <xf numFmtId="0" fontId="27" fillId="5" borderId="27" xfId="4" applyFont="1" applyFill="1" applyBorder="1" applyAlignment="1" applyProtection="1">
      <alignment horizontal="left" vertical="center" shrinkToFit="1"/>
      <protection locked="0"/>
    </xf>
    <xf numFmtId="0" fontId="19" fillId="0" borderId="85" xfId="4" applyBorder="1" applyAlignment="1">
      <alignment horizontal="center" vertical="center" textRotation="255"/>
    </xf>
    <xf numFmtId="0" fontId="29" fillId="2" borderId="39" xfId="4" applyFont="1" applyFill="1" applyBorder="1" applyAlignment="1">
      <alignment horizontal="center" vertical="center" shrinkToFit="1"/>
    </xf>
    <xf numFmtId="0" fontId="22" fillId="3" borderId="105" xfId="4" applyFont="1" applyFill="1" applyBorder="1" applyAlignment="1">
      <alignment vertical="center" shrinkToFit="1"/>
    </xf>
    <xf numFmtId="0" fontId="27" fillId="0" borderId="57" xfId="4" applyFont="1" applyBorder="1" applyAlignment="1" applyProtection="1">
      <alignment horizontal="left" vertical="center" shrinkToFit="1"/>
      <protection locked="0"/>
    </xf>
    <xf numFmtId="0" fontId="27" fillId="0" borderId="24" xfId="4" applyFont="1" applyBorder="1" applyAlignment="1" applyProtection="1">
      <alignment horizontal="left" vertical="center" shrinkToFit="1"/>
      <protection locked="0"/>
    </xf>
    <xf numFmtId="0" fontId="27" fillId="0" borderId="73" xfId="4" applyFont="1" applyBorder="1" applyAlignment="1" applyProtection="1">
      <alignment horizontal="left" vertical="center" shrinkToFit="1"/>
      <protection locked="0"/>
    </xf>
    <xf numFmtId="0" fontId="27" fillId="7" borderId="17" xfId="4" applyFont="1" applyFill="1" applyBorder="1" applyAlignment="1" applyProtection="1">
      <alignment horizontal="center" vertical="center" shrinkToFit="1"/>
      <protection locked="0"/>
    </xf>
    <xf numFmtId="0" fontId="27" fillId="7" borderId="2" xfId="4" applyFont="1" applyFill="1" applyBorder="1" applyAlignment="1" applyProtection="1">
      <alignment horizontal="center" vertical="center" shrinkToFit="1"/>
      <protection locked="0"/>
    </xf>
    <xf numFmtId="0" fontId="27" fillId="7" borderId="3" xfId="4" applyFont="1" applyFill="1" applyBorder="1" applyAlignment="1" applyProtection="1">
      <alignment horizontal="center" vertical="center" shrinkToFit="1"/>
      <protection locked="0"/>
    </xf>
    <xf numFmtId="0" fontId="27" fillId="7" borderId="92" xfId="4" applyFont="1" applyFill="1" applyBorder="1" applyAlignment="1" applyProtection="1">
      <alignment horizontal="center" vertical="center" shrinkToFit="1"/>
      <protection locked="0"/>
    </xf>
    <xf numFmtId="0" fontId="22" fillId="0" borderId="0" xfId="0" applyFont="1" applyAlignment="1">
      <alignment horizontal="left" vertical="center" wrapText="1"/>
    </xf>
    <xf numFmtId="0" fontId="53" fillId="2" borderId="4" xfId="0" applyFont="1" applyFill="1" applyBorder="1" applyAlignment="1">
      <alignment vertical="center" shrinkToFit="1"/>
    </xf>
    <xf numFmtId="0" fontId="66" fillId="2" borderId="37" xfId="4" applyFont="1" applyFill="1" applyBorder="1" applyAlignment="1">
      <alignment horizontal="left" vertical="center"/>
    </xf>
    <xf numFmtId="0" fontId="53" fillId="4" borderId="11" xfId="4" applyFont="1" applyFill="1" applyBorder="1">
      <alignment vertical="center"/>
    </xf>
    <xf numFmtId="4" fontId="50" fillId="6" borderId="47" xfId="7" applyNumberFormat="1" applyFont="1" applyFill="1" applyBorder="1" applyAlignment="1">
      <alignment horizontal="center" vertical="center" wrapText="1"/>
    </xf>
    <xf numFmtId="0" fontId="50" fillId="6" borderId="47" xfId="5" applyFont="1" applyFill="1" applyBorder="1" applyAlignment="1">
      <alignment horizontal="center" vertical="center" wrapText="1"/>
    </xf>
    <xf numFmtId="0" fontId="27" fillId="7" borderId="50" xfId="0" applyFont="1" applyFill="1" applyBorder="1" applyAlignment="1" applyProtection="1">
      <alignment vertical="center" shrinkToFit="1"/>
      <protection locked="0"/>
    </xf>
    <xf numFmtId="38" fontId="25" fillId="0" borderId="0" xfId="2" applyFont="1" applyFill="1" applyBorder="1" applyAlignment="1" applyProtection="1">
      <alignment horizontal="left" vertical="center" shrinkToFit="1"/>
      <protection locked="0"/>
    </xf>
    <xf numFmtId="0" fontId="10" fillId="0" borderId="0" xfId="7" applyFont="1" applyAlignment="1">
      <alignment horizontal="left" vertical="center" shrinkToFit="1"/>
    </xf>
    <xf numFmtId="3" fontId="58" fillId="0" borderId="0" xfId="6" applyNumberFormat="1" applyFont="1" applyAlignment="1">
      <alignment horizontal="center" vertical="center" wrapText="1" shrinkToFit="1"/>
    </xf>
    <xf numFmtId="3" fontId="50" fillId="0" borderId="0" xfId="6" applyNumberFormat="1" applyFont="1" applyAlignment="1" applyProtection="1">
      <alignment vertical="center" shrinkToFit="1"/>
      <protection locked="0"/>
    </xf>
    <xf numFmtId="3" fontId="18" fillId="0" borderId="0" xfId="7" applyNumberFormat="1" applyFont="1" applyAlignment="1">
      <alignment vertical="center" shrinkToFit="1"/>
    </xf>
    <xf numFmtId="187" fontId="22" fillId="0" borderId="0" xfId="5" applyNumberFormat="1" applyAlignment="1">
      <alignment horizontal="center" shrinkToFit="1"/>
    </xf>
    <xf numFmtId="0" fontId="57" fillId="12" borderId="165" xfId="0" applyFont="1" applyFill="1" applyBorder="1">
      <alignment vertical="center"/>
    </xf>
    <xf numFmtId="0" fontId="57" fillId="12" borderId="48" xfId="0" applyFont="1" applyFill="1" applyBorder="1">
      <alignment vertical="center"/>
    </xf>
    <xf numFmtId="0" fontId="27" fillId="0" borderId="0" xfId="0" applyFont="1" applyAlignment="1">
      <alignment horizontal="left" vertical="center" wrapText="1"/>
    </xf>
    <xf numFmtId="0" fontId="53" fillId="0" borderId="0" xfId="0" applyFont="1" applyAlignment="1" applyProtection="1">
      <alignment horizontal="left" vertical="top" wrapText="1"/>
      <protection locked="0"/>
    </xf>
    <xf numFmtId="182" fontId="27" fillId="0" borderId="0" xfId="0" applyNumberFormat="1" applyFont="1" applyAlignment="1">
      <alignment horizontal="left" vertical="top" wrapText="1" shrinkToFit="1"/>
    </xf>
    <xf numFmtId="0" fontId="27" fillId="0" borderId="0" xfId="0" applyFont="1" applyAlignment="1" applyProtection="1">
      <alignment horizontal="left" vertical="top" wrapText="1"/>
      <protection locked="0"/>
    </xf>
    <xf numFmtId="0" fontId="27" fillId="0" borderId="0" xfId="0" applyFont="1" applyAlignment="1">
      <alignment horizontal="center" vertical="center" shrinkToFit="1"/>
    </xf>
    <xf numFmtId="38" fontId="27" fillId="0" borderId="0" xfId="2" applyFont="1" applyFill="1" applyBorder="1" applyAlignment="1">
      <alignment horizontal="left" vertical="center" shrinkToFit="1"/>
    </xf>
    <xf numFmtId="0" fontId="53" fillId="0" borderId="0" xfId="0" applyFont="1" applyAlignment="1" applyProtection="1">
      <alignment horizontal="left" vertical="center" shrinkToFit="1"/>
      <protection locked="0"/>
    </xf>
    <xf numFmtId="183" fontId="27" fillId="0" borderId="0" xfId="0" applyNumberFormat="1" applyFont="1" applyAlignment="1" applyProtection="1">
      <alignment horizontal="left" vertical="center" shrinkToFit="1"/>
      <protection locked="0"/>
    </xf>
    <xf numFmtId="0" fontId="64" fillId="0" borderId="0" xfId="0" applyFont="1" applyAlignment="1">
      <alignment horizontal="center" vertical="center" shrinkToFit="1"/>
    </xf>
    <xf numFmtId="182" fontId="65" fillId="0" borderId="0" xfId="0" applyNumberFormat="1" applyFont="1" applyAlignment="1">
      <alignment horizontal="left" vertical="top" wrapText="1" shrinkToFit="1"/>
    </xf>
    <xf numFmtId="0" fontId="53" fillId="0" borderId="0" xfId="0" applyFont="1" applyAlignment="1">
      <alignment horizontal="left" vertical="top" wrapText="1"/>
    </xf>
    <xf numFmtId="187" fontId="27" fillId="0" borderId="0" xfId="0" applyNumberFormat="1" applyFont="1" applyAlignment="1">
      <alignment horizontal="center" vertical="center"/>
    </xf>
    <xf numFmtId="0" fontId="27" fillId="2" borderId="169" xfId="0" applyFont="1" applyFill="1" applyBorder="1" applyAlignment="1">
      <alignment horizontal="center" vertical="center" shrinkToFit="1"/>
    </xf>
    <xf numFmtId="0" fontId="57" fillId="12" borderId="165" xfId="0" applyFont="1" applyFill="1" applyBorder="1" applyAlignment="1">
      <alignment vertical="center" wrapText="1"/>
    </xf>
    <xf numFmtId="0" fontId="0" fillId="0" borderId="9" xfId="4" applyFont="1" applyBorder="1">
      <alignment vertical="center"/>
    </xf>
    <xf numFmtId="0" fontId="24" fillId="0" borderId="0" xfId="0" applyFont="1" applyAlignment="1">
      <alignment horizontal="center" vertical="center"/>
    </xf>
    <xf numFmtId="0" fontId="57" fillId="12" borderId="166" xfId="0" applyFont="1" applyFill="1" applyBorder="1">
      <alignment vertical="center"/>
    </xf>
    <xf numFmtId="0" fontId="57" fillId="12" borderId="167" xfId="0" applyFont="1" applyFill="1" applyBorder="1">
      <alignment vertical="center"/>
    </xf>
    <xf numFmtId="0" fontId="57" fillId="12" borderId="167" xfId="0" applyFont="1" applyFill="1" applyBorder="1" applyAlignment="1">
      <alignment vertical="top" wrapText="1"/>
    </xf>
    <xf numFmtId="0" fontId="57" fillId="12" borderId="167" xfId="0" applyFont="1" applyFill="1" applyBorder="1" applyAlignment="1">
      <alignment horizontal="left" vertical="center" wrapText="1"/>
    </xf>
    <xf numFmtId="0" fontId="57" fillId="12" borderId="167" xfId="0" applyFont="1" applyFill="1" applyBorder="1" applyAlignment="1">
      <alignment vertical="center" wrapText="1"/>
    </xf>
    <xf numFmtId="0" fontId="19" fillId="0" borderId="0" xfId="4" applyAlignment="1">
      <alignment horizontal="left" vertical="center" shrinkToFit="1"/>
    </xf>
    <xf numFmtId="177" fontId="19" fillId="0" borderId="0" xfId="3" applyNumberFormat="1" applyFont="1" applyFill="1" applyBorder="1" applyAlignment="1">
      <alignment vertical="center" shrinkToFit="1"/>
    </xf>
    <xf numFmtId="177" fontId="23" fillId="0" borderId="0" xfId="3" applyNumberFormat="1" applyFont="1" applyFill="1" applyBorder="1" applyAlignment="1">
      <alignment horizontal="left" vertical="top" shrinkToFit="1"/>
    </xf>
    <xf numFmtId="177" fontId="22" fillId="0" borderId="0" xfId="4" applyNumberFormat="1" applyFont="1" applyAlignment="1">
      <alignment horizontal="center" vertical="center" shrinkToFit="1"/>
    </xf>
    <xf numFmtId="177" fontId="27" fillId="0" borderId="0" xfId="4" applyNumberFormat="1" applyFont="1" applyAlignment="1">
      <alignment horizontal="right" vertical="center" shrinkToFit="1"/>
    </xf>
    <xf numFmtId="177" fontId="19" fillId="0" borderId="0" xfId="4" applyNumberFormat="1" applyAlignment="1">
      <alignment horizontal="right" vertical="top" shrinkToFit="1"/>
    </xf>
    <xf numFmtId="177" fontId="27" fillId="0" borderId="0" xfId="4" applyNumberFormat="1" applyFont="1" applyAlignment="1">
      <alignment horizontal="right" vertical="top" shrinkToFit="1"/>
    </xf>
    <xf numFmtId="187" fontId="19" fillId="0" borderId="0" xfId="4" applyNumberFormat="1" applyAlignment="1">
      <alignment horizontal="center" vertical="center"/>
    </xf>
    <xf numFmtId="0" fontId="57" fillId="12" borderId="48" xfId="4" applyFont="1" applyFill="1" applyBorder="1" applyAlignment="1">
      <alignment horizontal="left" vertical="center"/>
    </xf>
    <xf numFmtId="0" fontId="57" fillId="12" borderId="165" xfId="4" applyFont="1" applyFill="1" applyBorder="1" applyAlignment="1">
      <alignment horizontal="left" vertical="center"/>
    </xf>
    <xf numFmtId="0" fontId="19" fillId="0" borderId="30" xfId="4" applyBorder="1" applyAlignment="1">
      <alignment vertical="center" textRotation="255"/>
    </xf>
    <xf numFmtId="0" fontId="22" fillId="12" borderId="165" xfId="0" applyFont="1" applyFill="1" applyBorder="1" applyAlignment="1">
      <alignment vertical="center" wrapText="1"/>
    </xf>
    <xf numFmtId="0" fontId="57" fillId="12" borderId="48" xfId="0" applyFont="1" applyFill="1" applyBorder="1" applyAlignment="1">
      <alignment vertical="center" wrapText="1"/>
    </xf>
    <xf numFmtId="0" fontId="22" fillId="0" borderId="0" xfId="0" applyFont="1" applyAlignment="1" applyProtection="1">
      <alignment horizontal="left" vertical="center" shrinkToFit="1"/>
      <protection locked="0"/>
    </xf>
    <xf numFmtId="0" fontId="22" fillId="0" borderId="0" xfId="0" applyFont="1" applyAlignment="1" applyProtection="1">
      <alignment horizontal="left" vertical="center" wrapText="1"/>
      <protection locked="0"/>
    </xf>
    <xf numFmtId="0" fontId="53" fillId="0" borderId="0" xfId="0" applyFont="1" applyAlignment="1">
      <alignment horizontal="left" vertical="center"/>
    </xf>
    <xf numFmtId="0" fontId="36" fillId="0" borderId="0" xfId="0" applyFont="1" applyAlignment="1">
      <alignment horizontal="left" vertical="center"/>
    </xf>
    <xf numFmtId="0" fontId="53" fillId="0" borderId="0" xfId="0" applyFont="1" applyAlignment="1" applyProtection="1">
      <alignment horizontal="left" vertical="center"/>
      <protection locked="0"/>
    </xf>
    <xf numFmtId="180" fontId="53" fillId="0" borderId="0" xfId="0" applyNumberFormat="1" applyFont="1">
      <alignment vertical="center"/>
    </xf>
    <xf numFmtId="0" fontId="29" fillId="0" borderId="0" xfId="0" applyFont="1">
      <alignment vertical="center"/>
    </xf>
    <xf numFmtId="49" fontId="53" fillId="0" borderId="0" xfId="0" applyNumberFormat="1" applyFont="1" applyAlignment="1" applyProtection="1">
      <alignment horizontal="left" vertical="center" wrapText="1"/>
      <protection locked="0"/>
    </xf>
    <xf numFmtId="0" fontId="49"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49" fillId="0" borderId="0" xfId="0" applyFont="1" applyAlignment="1" applyProtection="1">
      <alignment horizontal="left" vertical="center" shrinkToFit="1"/>
      <protection locked="0"/>
    </xf>
    <xf numFmtId="0" fontId="53" fillId="0" borderId="0" xfId="0" applyFont="1" applyAlignment="1">
      <alignment vertical="center" shrinkToFit="1"/>
    </xf>
    <xf numFmtId="181" fontId="53" fillId="0" borderId="0" xfId="0" applyNumberFormat="1" applyFont="1" applyAlignment="1">
      <alignment horizontal="left" vertical="center" wrapText="1"/>
    </xf>
    <xf numFmtId="0" fontId="53" fillId="0" borderId="0" xfId="0" applyFont="1" applyAlignment="1">
      <alignment vertical="center" wrapText="1"/>
    </xf>
    <xf numFmtId="176" fontId="53" fillId="0" borderId="0" xfId="0" applyNumberFormat="1" applyFont="1" applyAlignment="1">
      <alignment horizontal="right" vertical="center" shrinkToFit="1"/>
    </xf>
    <xf numFmtId="0" fontId="49" fillId="0" borderId="0" xfId="0" applyFont="1" applyAlignment="1" applyProtection="1">
      <alignment horizontal="center" vertical="center" shrinkToFit="1"/>
      <protection locked="0"/>
    </xf>
    <xf numFmtId="0" fontId="57" fillId="12" borderId="165" xfId="0" applyFont="1" applyFill="1" applyBorder="1" applyProtection="1">
      <alignment vertical="center"/>
      <protection locked="0"/>
    </xf>
    <xf numFmtId="0" fontId="57" fillId="12" borderId="164" xfId="0" applyFont="1" applyFill="1" applyBorder="1" applyAlignment="1">
      <alignment vertical="top" wrapText="1"/>
    </xf>
    <xf numFmtId="0" fontId="64" fillId="0" borderId="0" xfId="0" applyFont="1" applyAlignment="1">
      <alignment vertical="center" wrapText="1"/>
    </xf>
    <xf numFmtId="0" fontId="69" fillId="12" borderId="48" xfId="0" applyFont="1" applyFill="1" applyBorder="1" applyAlignment="1">
      <alignment vertical="center" wrapText="1"/>
    </xf>
    <xf numFmtId="0" fontId="25" fillId="0" borderId="0" xfId="0" applyFont="1" applyAlignment="1" applyProtection="1">
      <alignment horizontal="left" vertical="center"/>
      <protection locked="0"/>
    </xf>
    <xf numFmtId="187" fontId="0" fillId="0" borderId="1" xfId="0" applyNumberFormat="1" applyBorder="1">
      <alignment vertical="center"/>
    </xf>
    <xf numFmtId="177" fontId="22" fillId="3" borderId="85" xfId="0" applyNumberFormat="1" applyFont="1" applyFill="1" applyBorder="1" applyAlignment="1">
      <alignment horizontal="center" vertical="center" wrapText="1" shrinkToFit="1"/>
    </xf>
    <xf numFmtId="177" fontId="27" fillId="2" borderId="82" xfId="0" applyNumberFormat="1" applyFont="1" applyFill="1" applyBorder="1" applyAlignment="1">
      <alignment horizontal="center" vertical="center" shrinkToFit="1"/>
    </xf>
    <xf numFmtId="177" fontId="27" fillId="2" borderId="72" xfId="0" applyNumberFormat="1" applyFont="1" applyFill="1" applyBorder="1" applyAlignment="1">
      <alignment horizontal="center" vertical="center" shrinkToFit="1"/>
    </xf>
    <xf numFmtId="177" fontId="27" fillId="2" borderId="95" xfId="0" applyNumberFormat="1" applyFont="1" applyFill="1" applyBorder="1" applyAlignment="1">
      <alignment horizontal="center" vertical="center" shrinkToFit="1"/>
    </xf>
    <xf numFmtId="177" fontId="0" fillId="0" borderId="1" xfId="0" applyNumberFormat="1" applyBorder="1">
      <alignment vertical="center"/>
    </xf>
    <xf numFmtId="0" fontId="27" fillId="7" borderId="57" xfId="0" applyFont="1" applyFill="1" applyBorder="1" applyAlignment="1" applyProtection="1">
      <alignment vertical="center" shrinkToFit="1"/>
      <protection locked="0"/>
    </xf>
    <xf numFmtId="0" fontId="27" fillId="7" borderId="24" xfId="0" applyFont="1" applyFill="1" applyBorder="1" applyAlignment="1" applyProtection="1">
      <alignment vertical="center" shrinkToFit="1"/>
      <protection locked="0"/>
    </xf>
    <xf numFmtId="0" fontId="27" fillId="7" borderId="73" xfId="0" applyFont="1" applyFill="1" applyBorder="1" applyAlignment="1" applyProtection="1">
      <alignment vertical="center" shrinkToFit="1"/>
      <protection locked="0"/>
    </xf>
    <xf numFmtId="0" fontId="27" fillId="0" borderId="7" xfId="0" applyFont="1" applyBorder="1" applyAlignment="1" applyProtection="1">
      <alignment vertical="center" shrinkToFit="1"/>
      <protection locked="0"/>
    </xf>
    <xf numFmtId="0" fontId="30" fillId="2" borderId="47" xfId="0" applyFont="1" applyFill="1" applyBorder="1">
      <alignment vertical="center"/>
    </xf>
    <xf numFmtId="0" fontId="27" fillId="3" borderId="83" xfId="0" applyFont="1" applyFill="1" applyBorder="1" applyAlignment="1">
      <alignment horizontal="center" vertical="center" shrinkToFit="1"/>
    </xf>
    <xf numFmtId="0" fontId="24" fillId="3" borderId="83" xfId="0" applyFont="1" applyFill="1" applyBorder="1" applyAlignment="1">
      <alignment horizontal="center" vertical="center" shrinkToFit="1"/>
    </xf>
    <xf numFmtId="177" fontId="27" fillId="3" borderId="83" xfId="0" applyNumberFormat="1" applyFont="1" applyFill="1" applyBorder="1" applyAlignment="1">
      <alignment horizontal="center" vertical="center" wrapText="1" shrinkToFit="1"/>
    </xf>
    <xf numFmtId="177" fontId="22" fillId="3" borderId="83" xfId="0" applyNumberFormat="1" applyFont="1" applyFill="1" applyBorder="1" applyAlignment="1">
      <alignment horizontal="center" vertical="center" wrapText="1" shrinkToFit="1"/>
    </xf>
    <xf numFmtId="177" fontId="0" fillId="3" borderId="83" xfId="0" applyNumberFormat="1" applyFill="1" applyBorder="1" applyAlignment="1">
      <alignment horizontal="center" vertical="center" wrapText="1" shrinkToFit="1"/>
    </xf>
    <xf numFmtId="177" fontId="22" fillId="3" borderId="141" xfId="0" applyNumberFormat="1" applyFont="1" applyFill="1" applyBorder="1" applyAlignment="1">
      <alignment horizontal="center" vertical="center" shrinkToFit="1"/>
    </xf>
    <xf numFmtId="4" fontId="17" fillId="6" borderId="25" xfId="7" applyNumberFormat="1" applyFont="1" applyFill="1" applyBorder="1" applyAlignment="1">
      <alignment horizontal="center" vertical="center"/>
    </xf>
    <xf numFmtId="0" fontId="17" fillId="0" borderId="2" xfId="7" applyFont="1" applyBorder="1" applyAlignment="1" applyProtection="1">
      <alignment vertical="center" shrinkToFit="1"/>
      <protection locked="0"/>
    </xf>
    <xf numFmtId="177" fontId="59" fillId="0" borderId="57" xfId="7" applyNumberFormat="1" applyFont="1" applyBorder="1" applyAlignment="1" applyProtection="1">
      <alignment vertical="center" shrinkToFit="1"/>
      <protection locked="0"/>
    </xf>
    <xf numFmtId="177" fontId="59" fillId="0" borderId="24" xfId="7" applyNumberFormat="1" applyFont="1" applyBorder="1" applyAlignment="1" applyProtection="1">
      <alignment vertical="center" shrinkToFit="1"/>
      <protection locked="0"/>
    </xf>
    <xf numFmtId="0" fontId="17" fillId="0" borderId="92" xfId="7" applyFont="1" applyBorder="1" applyAlignment="1" applyProtection="1">
      <alignment vertical="center" shrinkToFit="1"/>
      <protection locked="0"/>
    </xf>
    <xf numFmtId="177" fontId="59" fillId="0" borderId="73" xfId="7" applyNumberFormat="1" applyFont="1" applyBorder="1" applyAlignment="1" applyProtection="1">
      <alignment vertical="center" shrinkToFit="1"/>
      <protection locked="0"/>
    </xf>
    <xf numFmtId="0" fontId="59" fillId="0" borderId="99" xfId="5" applyFont="1" applyBorder="1" applyAlignment="1" applyProtection="1">
      <alignment vertical="center" shrinkToFit="1"/>
      <protection locked="0"/>
    </xf>
    <xf numFmtId="0" fontId="59" fillId="0" borderId="92" xfId="5" applyFont="1" applyBorder="1" applyAlignment="1" applyProtection="1">
      <alignment vertical="center" shrinkToFit="1"/>
      <protection locked="0"/>
    </xf>
    <xf numFmtId="3" fontId="34" fillId="0" borderId="9" xfId="5" applyNumberFormat="1" applyFont="1" applyBorder="1" applyAlignment="1">
      <alignment horizontal="center" vertical="center" shrinkToFit="1"/>
    </xf>
    <xf numFmtId="0" fontId="27" fillId="7" borderId="82" xfId="4" applyFont="1" applyFill="1" applyBorder="1" applyAlignment="1" applyProtection="1">
      <alignment horizontal="center" vertical="center" shrinkToFit="1"/>
      <protection locked="0"/>
    </xf>
    <xf numFmtId="177" fontId="27" fillId="0" borderId="173" xfId="4" applyNumberFormat="1" applyFont="1" applyBorder="1" applyAlignment="1" applyProtection="1">
      <alignment horizontal="right" vertical="center" shrinkToFit="1"/>
      <protection locked="0"/>
    </xf>
    <xf numFmtId="0" fontId="27" fillId="13" borderId="31" xfId="4" applyFont="1" applyFill="1" applyBorder="1">
      <alignment vertical="center"/>
    </xf>
    <xf numFmtId="178" fontId="30" fillId="4" borderId="111" xfId="3" applyNumberFormat="1" applyFont="1" applyFill="1" applyBorder="1" applyAlignment="1">
      <alignment vertical="center" shrinkToFit="1"/>
    </xf>
    <xf numFmtId="38" fontId="27" fillId="2" borderId="113" xfId="2" applyFont="1" applyFill="1" applyBorder="1" applyAlignment="1">
      <alignment vertical="center" textRotation="255" shrinkToFit="1"/>
    </xf>
    <xf numFmtId="0" fontId="27" fillId="0" borderId="19" xfId="0" applyFont="1" applyBorder="1" applyAlignment="1" applyProtection="1">
      <alignment vertical="center" shrinkToFit="1"/>
      <protection locked="0"/>
    </xf>
    <xf numFmtId="0" fontId="27" fillId="0" borderId="21" xfId="0" applyFont="1" applyBorder="1" applyAlignment="1" applyProtection="1">
      <alignment vertical="center" shrinkToFit="1"/>
      <protection locked="0"/>
    </xf>
    <xf numFmtId="0" fontId="27" fillId="0" borderId="57" xfId="0" applyFont="1" applyBorder="1" applyAlignment="1" applyProtection="1">
      <alignment vertical="center" shrinkToFit="1"/>
      <protection locked="0"/>
    </xf>
    <xf numFmtId="0" fontId="27" fillId="0" borderId="24" xfId="0" applyFont="1" applyBorder="1" applyAlignment="1" applyProtection="1">
      <alignment vertical="center" shrinkToFit="1"/>
      <protection locked="0"/>
    </xf>
    <xf numFmtId="0" fontId="27" fillId="0" borderId="73" xfId="0" applyFont="1" applyBorder="1" applyAlignment="1" applyProtection="1">
      <alignment vertical="center" shrinkToFit="1"/>
      <protection locked="0"/>
    </xf>
    <xf numFmtId="0" fontId="22" fillId="0" borderId="19" xfId="0" applyFont="1" applyBorder="1" applyAlignment="1" applyProtection="1">
      <alignment vertical="center" shrinkToFit="1"/>
      <protection locked="0"/>
    </xf>
    <xf numFmtId="0" fontId="22" fillId="0" borderId="21" xfId="0" applyFont="1" applyBorder="1" applyAlignment="1" applyProtection="1">
      <alignment vertical="center" shrinkToFit="1"/>
      <protection locked="0"/>
    </xf>
    <xf numFmtId="0" fontId="22" fillId="0" borderId="7" xfId="0" applyFont="1" applyBorder="1" applyAlignment="1" applyProtection="1">
      <alignment vertical="center" shrinkToFit="1"/>
      <protection locked="0"/>
    </xf>
    <xf numFmtId="0" fontId="22" fillId="0" borderId="57" xfId="0" applyFont="1" applyBorder="1" applyAlignment="1" applyProtection="1">
      <alignment vertical="center" shrinkToFit="1"/>
      <protection locked="0"/>
    </xf>
    <xf numFmtId="0" fontId="22" fillId="0" borderId="24" xfId="0" applyFont="1" applyBorder="1" applyAlignment="1" applyProtection="1">
      <alignment vertical="center" shrinkToFit="1"/>
      <protection locked="0"/>
    </xf>
    <xf numFmtId="0" fontId="22" fillId="0" borderId="73" xfId="0" applyFont="1" applyBorder="1" applyAlignment="1" applyProtection="1">
      <alignment vertical="center" shrinkToFit="1"/>
      <protection locked="0"/>
    </xf>
    <xf numFmtId="0" fontId="17" fillId="0" borderId="179" xfId="7" applyFont="1" applyBorder="1" applyAlignment="1" applyProtection="1">
      <alignment vertical="center" shrinkToFit="1"/>
      <protection locked="0"/>
    </xf>
    <xf numFmtId="0" fontId="51" fillId="0" borderId="134" xfId="7" applyFont="1" applyBorder="1" applyAlignment="1" applyProtection="1">
      <alignment vertical="center" shrinkToFit="1"/>
      <protection locked="0"/>
    </xf>
    <xf numFmtId="177" fontId="59" fillId="0" borderId="119" xfId="7" applyNumberFormat="1" applyFont="1" applyBorder="1" applyAlignment="1" applyProtection="1">
      <alignment vertical="center" shrinkToFit="1"/>
      <protection locked="0"/>
    </xf>
    <xf numFmtId="177" fontId="59" fillId="0" borderId="63" xfId="7" applyNumberFormat="1" applyFont="1" applyBorder="1" applyAlignment="1" applyProtection="1">
      <alignment vertical="center" shrinkToFit="1"/>
      <protection locked="0"/>
    </xf>
    <xf numFmtId="177" fontId="59" fillId="0" borderId="64" xfId="7" applyNumberFormat="1" applyFont="1" applyBorder="1" applyAlignment="1" applyProtection="1">
      <alignment vertical="center" shrinkToFit="1"/>
      <protection locked="0"/>
    </xf>
    <xf numFmtId="0" fontId="22" fillId="0" borderId="82" xfId="0" applyFont="1" applyBorder="1" applyAlignment="1" applyProtection="1">
      <alignment vertical="center" shrinkToFit="1"/>
      <protection locked="0"/>
    </xf>
    <xf numFmtId="0" fontId="22" fillId="0" borderId="127" xfId="0" applyFont="1" applyBorder="1" applyAlignment="1" applyProtection="1">
      <alignment vertical="center" shrinkToFit="1"/>
      <protection locked="0"/>
    </xf>
    <xf numFmtId="177" fontId="27" fillId="0" borderId="180" xfId="0" applyNumberFormat="1" applyFont="1" applyBorder="1" applyAlignment="1" applyProtection="1">
      <alignment vertical="center" shrinkToFit="1"/>
      <protection locked="0"/>
    </xf>
    <xf numFmtId="177" fontId="27" fillId="2" borderId="180" xfId="0" applyNumberFormat="1" applyFont="1" applyFill="1" applyBorder="1" applyAlignment="1">
      <alignment horizontal="center" vertical="center" shrinkToFit="1"/>
    </xf>
    <xf numFmtId="177" fontId="27" fillId="2" borderId="57" xfId="0" applyNumberFormat="1" applyFont="1" applyFill="1" applyBorder="1" applyAlignment="1" applyProtection="1">
      <alignment vertical="center" shrinkToFit="1"/>
      <protection locked="0"/>
    </xf>
    <xf numFmtId="177" fontId="27" fillId="2" borderId="24" xfId="0" applyNumberFormat="1" applyFont="1" applyFill="1" applyBorder="1" applyAlignment="1" applyProtection="1">
      <alignment vertical="center" shrinkToFit="1"/>
      <protection locked="0"/>
    </xf>
    <xf numFmtId="177" fontId="22" fillId="0" borderId="172" xfId="7" applyNumberFormat="1" applyFont="1" applyBorder="1" applyAlignment="1" applyProtection="1">
      <alignment horizontal="right" shrinkToFit="1"/>
      <protection locked="0"/>
    </xf>
    <xf numFmtId="177" fontId="22" fillId="0" borderId="95" xfId="7" applyNumberFormat="1" applyFont="1" applyBorder="1" applyAlignment="1" applyProtection="1">
      <alignment horizontal="right" shrinkToFit="1"/>
      <protection locked="0"/>
    </xf>
    <xf numFmtId="177" fontId="22" fillId="0" borderId="173" xfId="7" applyNumberFormat="1" applyFont="1" applyBorder="1" applyAlignment="1" applyProtection="1">
      <alignment horizontal="right" shrinkToFit="1"/>
      <protection locked="0"/>
    </xf>
    <xf numFmtId="177" fontId="50" fillId="0" borderId="96" xfId="7" applyNumberFormat="1" applyFont="1" applyBorder="1" applyAlignment="1" applyProtection="1">
      <alignment horizontal="right" shrinkToFit="1"/>
      <protection locked="0"/>
    </xf>
    <xf numFmtId="177" fontId="59" fillId="0" borderId="156" xfId="7" applyNumberFormat="1" applyFont="1" applyBorder="1" applyAlignment="1" applyProtection="1">
      <alignment vertical="center" shrinkToFit="1"/>
      <protection locked="0"/>
    </xf>
    <xf numFmtId="0" fontId="53" fillId="2" borderId="37" xfId="4" applyFont="1" applyFill="1" applyBorder="1" applyAlignment="1">
      <alignment horizontal="left" vertical="center"/>
    </xf>
    <xf numFmtId="0" fontId="55" fillId="3" borderId="1" xfId="4" applyFont="1" applyFill="1" applyBorder="1">
      <alignment vertical="center"/>
    </xf>
    <xf numFmtId="0" fontId="30" fillId="3" borderId="1" xfId="4" applyFont="1" applyFill="1" applyBorder="1">
      <alignment vertical="center"/>
    </xf>
    <xf numFmtId="0" fontId="24" fillId="3" borderId="174" xfId="0" applyFont="1" applyFill="1" applyBorder="1" applyAlignment="1">
      <alignment horizontal="center" vertical="center" wrapText="1" shrinkToFit="1"/>
    </xf>
    <xf numFmtId="0" fontId="57" fillId="12" borderId="164" xfId="0" applyFont="1" applyFill="1" applyBorder="1" applyAlignment="1">
      <alignment horizontal="left" vertical="top" wrapText="1"/>
    </xf>
    <xf numFmtId="0" fontId="27" fillId="0" borderId="0" xfId="0" applyFont="1" applyAlignment="1">
      <alignment horizontal="center" vertical="center"/>
    </xf>
    <xf numFmtId="181" fontId="28" fillId="0" borderId="0" xfId="0" applyNumberFormat="1" applyFont="1" applyAlignment="1">
      <alignment horizontal="right" vertical="center"/>
    </xf>
    <xf numFmtId="0" fontId="28" fillId="0" borderId="0" xfId="0" applyFont="1" applyAlignment="1">
      <alignment horizontal="center" vertical="center" shrinkToFit="1"/>
    </xf>
    <xf numFmtId="0" fontId="28" fillId="0" borderId="0" xfId="0" applyFont="1">
      <alignment vertical="center"/>
    </xf>
    <xf numFmtId="0" fontId="0" fillId="0" borderId="0" xfId="0" applyAlignment="1">
      <alignment vertical="center" wrapText="1" shrinkToFit="1"/>
    </xf>
    <xf numFmtId="0" fontId="73" fillId="0" borderId="0" xfId="0" applyFont="1" applyAlignment="1">
      <alignment vertical="center" wrapText="1"/>
    </xf>
    <xf numFmtId="0" fontId="27" fillId="0" borderId="24" xfId="0" applyFont="1" applyBorder="1" applyAlignment="1">
      <alignment horizontal="right" vertical="center"/>
    </xf>
    <xf numFmtId="0" fontId="0" fillId="0" borderId="31" xfId="0" applyBorder="1">
      <alignment vertical="center"/>
    </xf>
    <xf numFmtId="0" fontId="0" fillId="0" borderId="31" xfId="0" applyBorder="1" applyAlignment="1">
      <alignment vertical="center" wrapText="1"/>
    </xf>
    <xf numFmtId="0" fontId="22" fillId="2" borderId="92" xfId="0" applyFont="1" applyFill="1" applyBorder="1" applyAlignment="1">
      <alignment horizontal="center" vertical="center" shrinkToFit="1"/>
    </xf>
    <xf numFmtId="0" fontId="22" fillId="2" borderId="3" xfId="0" applyFont="1" applyFill="1" applyBorder="1" applyAlignment="1">
      <alignment horizontal="center" vertical="center" shrinkToFit="1"/>
    </xf>
    <xf numFmtId="183" fontId="27" fillId="6" borderId="44" xfId="0" applyNumberFormat="1" applyFont="1" applyFill="1" applyBorder="1" applyAlignment="1" applyProtection="1">
      <alignment horizontal="center" vertical="center" shrinkToFit="1"/>
      <protection locked="0"/>
    </xf>
    <xf numFmtId="0" fontId="22" fillId="2" borderId="2" xfId="0" applyFont="1" applyFill="1" applyBorder="1" applyAlignment="1">
      <alignment horizontal="center" vertical="center" shrinkToFit="1"/>
    </xf>
    <xf numFmtId="183" fontId="27" fillId="7" borderId="81" xfId="0" applyNumberFormat="1" applyFont="1" applyFill="1" applyBorder="1" applyAlignment="1" applyProtection="1">
      <alignment horizontal="center" vertical="center" shrinkToFit="1"/>
      <protection locked="0"/>
    </xf>
    <xf numFmtId="0" fontId="27" fillId="2" borderId="51" xfId="0" applyFont="1" applyFill="1" applyBorder="1" applyAlignment="1">
      <alignment horizontal="center" vertical="center" shrinkToFit="1"/>
    </xf>
    <xf numFmtId="181" fontId="27" fillId="2" borderId="49" xfId="0" applyNumberFormat="1" applyFont="1" applyFill="1" applyBorder="1" applyAlignment="1">
      <alignment horizontal="center" vertical="center" shrinkToFit="1"/>
    </xf>
    <xf numFmtId="0" fontId="27" fillId="2" borderId="69" xfId="0" applyFont="1" applyFill="1" applyBorder="1" applyAlignment="1">
      <alignment horizontal="right" vertical="center" shrinkToFit="1"/>
    </xf>
    <xf numFmtId="0" fontId="27" fillId="2" borderId="88" xfId="0" applyFont="1" applyFill="1" applyBorder="1" applyAlignment="1">
      <alignment horizontal="center" vertical="center" shrinkToFit="1"/>
    </xf>
    <xf numFmtId="0" fontId="22" fillId="2" borderId="44" xfId="0" applyFont="1" applyFill="1" applyBorder="1" applyAlignment="1">
      <alignment horizontal="center" vertical="center"/>
    </xf>
    <xf numFmtId="0" fontId="22" fillId="2" borderId="116" xfId="0" applyFont="1" applyFill="1" applyBorder="1" applyAlignment="1">
      <alignment horizontal="center" vertical="center"/>
    </xf>
    <xf numFmtId="0" fontId="27" fillId="2" borderId="78" xfId="0" applyFont="1" applyFill="1" applyBorder="1" applyAlignment="1">
      <alignment horizontal="center" vertical="center"/>
    </xf>
    <xf numFmtId="0" fontId="28" fillId="0" borderId="0" xfId="0" applyFont="1" applyAlignment="1">
      <alignment horizontal="left" vertical="center" shrinkToFit="1"/>
    </xf>
    <xf numFmtId="0" fontId="72" fillId="0" borderId="0" xfId="0" applyFont="1" applyAlignment="1">
      <alignment horizontal="center" vertical="center"/>
    </xf>
    <xf numFmtId="0" fontId="27" fillId="0" borderId="0" xfId="0" applyFont="1" applyAlignment="1">
      <alignment horizontal="left" vertical="center"/>
    </xf>
    <xf numFmtId="0" fontId="27" fillId="13" borderId="33" xfId="4" applyFont="1" applyFill="1" applyBorder="1">
      <alignment vertical="center"/>
    </xf>
    <xf numFmtId="0" fontId="27" fillId="2" borderId="181" xfId="4" applyFont="1" applyFill="1" applyBorder="1" applyAlignment="1">
      <alignment horizontal="left" vertical="center"/>
    </xf>
    <xf numFmtId="0" fontId="27" fillId="2" borderId="177" xfId="4" applyFont="1" applyFill="1" applyBorder="1" applyAlignment="1">
      <alignment horizontal="left" vertical="center"/>
    </xf>
    <xf numFmtId="38" fontId="27" fillId="2" borderId="42" xfId="2" applyFont="1" applyFill="1" applyBorder="1" applyAlignment="1">
      <alignment vertical="center" shrinkToFit="1"/>
    </xf>
    <xf numFmtId="0" fontId="0" fillId="3" borderId="113" xfId="0" applyFill="1" applyBorder="1">
      <alignment vertical="center"/>
    </xf>
    <xf numFmtId="0" fontId="24" fillId="4" borderId="161" xfId="0" applyFont="1" applyFill="1" applyBorder="1">
      <alignment vertical="center"/>
    </xf>
    <xf numFmtId="0" fontId="24" fillId="4" borderId="114" xfId="0" applyFont="1" applyFill="1" applyBorder="1">
      <alignment vertical="center"/>
    </xf>
    <xf numFmtId="0" fontId="27" fillId="7" borderId="182" xfId="0" applyFont="1" applyFill="1" applyBorder="1" applyAlignment="1" applyProtection="1">
      <alignment vertical="center" shrinkToFit="1"/>
      <protection locked="0"/>
    </xf>
    <xf numFmtId="0" fontId="27" fillId="7" borderId="19" xfId="0" applyFont="1" applyFill="1" applyBorder="1" applyAlignment="1" applyProtection="1">
      <alignment vertical="center" shrinkToFit="1"/>
      <protection locked="0"/>
    </xf>
    <xf numFmtId="177" fontId="27" fillId="10" borderId="183" xfId="0" applyNumberFormat="1" applyFont="1" applyFill="1" applyBorder="1" applyAlignment="1">
      <alignment vertical="center" shrinkToFit="1"/>
    </xf>
    <xf numFmtId="177" fontId="27" fillId="2" borderId="134" xfId="0" applyNumberFormat="1" applyFont="1" applyFill="1" applyBorder="1" applyAlignment="1">
      <alignment horizontal="center" vertical="center" shrinkToFit="1"/>
    </xf>
    <xf numFmtId="177" fontId="27" fillId="10" borderId="128" xfId="0" applyNumberFormat="1" applyFont="1" applyFill="1" applyBorder="1" applyAlignment="1">
      <alignment vertical="center" shrinkToFit="1"/>
    </xf>
    <xf numFmtId="0" fontId="27" fillId="7" borderId="99" xfId="0" applyFont="1" applyFill="1" applyBorder="1" applyAlignment="1" applyProtection="1">
      <alignment vertical="center" shrinkToFit="1"/>
      <protection locked="0"/>
    </xf>
    <xf numFmtId="177" fontId="27" fillId="10" borderId="124" xfId="0" applyNumberFormat="1" applyFont="1" applyFill="1" applyBorder="1" applyAlignment="1">
      <alignment vertical="center" shrinkToFit="1"/>
    </xf>
    <xf numFmtId="0" fontId="22" fillId="12" borderId="164" xfId="0" applyFont="1" applyFill="1" applyBorder="1" applyAlignment="1">
      <alignment vertical="center" wrapText="1"/>
    </xf>
    <xf numFmtId="0" fontId="22" fillId="0" borderId="0" xfId="0" applyFont="1" applyAlignment="1">
      <alignment vertical="top" wrapText="1"/>
    </xf>
    <xf numFmtId="0" fontId="28" fillId="0" borderId="0" xfId="0" applyFont="1" applyAlignment="1">
      <alignment horizontal="right" vertical="center"/>
    </xf>
    <xf numFmtId="179" fontId="28" fillId="0" borderId="0" xfId="0" applyNumberFormat="1" applyFont="1" applyAlignment="1">
      <alignment horizontal="center" vertical="center"/>
    </xf>
    <xf numFmtId="0" fontId="28" fillId="0" borderId="0" xfId="0" applyFont="1" applyAlignment="1">
      <alignment horizontal="center" vertical="center"/>
    </xf>
    <xf numFmtId="180" fontId="28" fillId="0" borderId="0" xfId="0" applyNumberFormat="1" applyFont="1" applyAlignment="1">
      <alignment horizontal="center" vertical="center"/>
    </xf>
    <xf numFmtId="0" fontId="28" fillId="0" borderId="0" xfId="0" applyFont="1" applyAlignment="1">
      <alignment horizontal="left" vertical="center" wrapText="1"/>
    </xf>
    <xf numFmtId="0" fontId="73" fillId="0" borderId="0" xfId="0" applyFont="1">
      <alignment vertical="center"/>
    </xf>
    <xf numFmtId="0" fontId="27" fillId="0" borderId="15" xfId="0" applyFont="1" applyBorder="1">
      <alignment vertical="center"/>
    </xf>
    <xf numFmtId="0" fontId="28" fillId="0" borderId="58" xfId="0" applyFont="1" applyBorder="1" applyAlignment="1">
      <alignment horizontal="center" vertical="center" wrapText="1"/>
    </xf>
    <xf numFmtId="0" fontId="37" fillId="0" borderId="0" xfId="0" applyFont="1" applyAlignment="1">
      <alignment horizontal="left" vertical="top" wrapText="1"/>
    </xf>
    <xf numFmtId="0" fontId="37" fillId="0" borderId="0" xfId="0" applyFont="1">
      <alignment vertical="center"/>
    </xf>
    <xf numFmtId="0" fontId="34" fillId="0" borderId="0" xfId="0" applyFont="1">
      <alignment vertical="center"/>
    </xf>
    <xf numFmtId="0" fontId="74" fillId="0" borderId="0" xfId="0" applyFont="1">
      <alignment vertical="center"/>
    </xf>
    <xf numFmtId="0" fontId="75" fillId="0" borderId="0" xfId="0" applyFont="1">
      <alignment vertical="center"/>
    </xf>
    <xf numFmtId="0" fontId="75" fillId="0" borderId="0" xfId="0" applyFont="1" applyAlignment="1">
      <alignment horizontal="center" vertical="center"/>
    </xf>
    <xf numFmtId="0" fontId="77" fillId="0" borderId="0" xfId="0" applyFont="1">
      <alignment vertical="center"/>
    </xf>
    <xf numFmtId="0" fontId="78" fillId="0" borderId="0" xfId="0" applyFont="1" applyAlignment="1">
      <alignment horizontal="right" vertical="center"/>
    </xf>
    <xf numFmtId="0" fontId="37" fillId="0" borderId="0" xfId="0" applyFont="1" applyAlignment="1">
      <alignment horizontal="center" vertical="center"/>
    </xf>
    <xf numFmtId="181" fontId="78" fillId="0" borderId="0" xfId="0" applyNumberFormat="1" applyFont="1" applyAlignment="1">
      <alignment horizontal="right" vertical="center"/>
    </xf>
    <xf numFmtId="0" fontId="78" fillId="0" borderId="0" xfId="0" applyFont="1" applyAlignment="1">
      <alignment horizontal="left" vertical="center"/>
    </xf>
    <xf numFmtId="0" fontId="78" fillId="0" borderId="0" xfId="0" applyFont="1">
      <alignment vertical="center"/>
    </xf>
    <xf numFmtId="179" fontId="78" fillId="0" borderId="0" xfId="0" applyNumberFormat="1" applyFont="1" applyAlignment="1">
      <alignment horizontal="center" vertical="center"/>
    </xf>
    <xf numFmtId="0" fontId="78" fillId="0" borderId="0" xfId="0" applyFont="1" applyAlignment="1">
      <alignment horizontal="center" vertical="center"/>
    </xf>
    <xf numFmtId="180" fontId="78" fillId="0" borderId="0" xfId="0" applyNumberFormat="1" applyFont="1" applyAlignment="1">
      <alignment horizontal="center" vertical="center"/>
    </xf>
    <xf numFmtId="0" fontId="78" fillId="0" borderId="0" xfId="0" applyFont="1" applyAlignment="1">
      <alignment horizontal="center" vertical="center" wrapText="1" shrinkToFit="1"/>
    </xf>
    <xf numFmtId="0" fontId="78" fillId="0" borderId="0" xfId="0" applyFont="1" applyAlignment="1">
      <alignment horizontal="left" vertical="center" wrapText="1"/>
    </xf>
    <xf numFmtId="0" fontId="78" fillId="0" borderId="0" xfId="0" applyFont="1" applyAlignment="1">
      <alignment horizontal="center" vertical="center" shrinkToFit="1"/>
    </xf>
    <xf numFmtId="0" fontId="80" fillId="0" borderId="0" xfId="0" applyFont="1" applyAlignment="1">
      <alignment horizontal="center" vertical="center" wrapText="1"/>
    </xf>
    <xf numFmtId="0" fontId="81" fillId="0" borderId="0" xfId="0" applyFont="1">
      <alignment vertical="center"/>
    </xf>
    <xf numFmtId="0" fontId="78" fillId="0" borderId="0" xfId="0" applyFont="1" applyAlignment="1">
      <alignment vertical="center" wrapText="1"/>
    </xf>
    <xf numFmtId="181" fontId="22" fillId="2" borderId="21" xfId="0" applyNumberFormat="1" applyFont="1" applyFill="1" applyBorder="1">
      <alignment vertical="center"/>
    </xf>
    <xf numFmtId="177" fontId="24" fillId="4" borderId="48" xfId="0" applyNumberFormat="1" applyFont="1" applyFill="1" applyBorder="1" applyAlignment="1">
      <alignment vertical="center" shrinkToFit="1"/>
    </xf>
    <xf numFmtId="0" fontId="36" fillId="0" borderId="58" xfId="0" applyFont="1" applyBorder="1" applyAlignment="1">
      <alignment horizontal="center" vertical="center" wrapText="1"/>
    </xf>
    <xf numFmtId="4" fontId="15" fillId="0" borderId="15" xfId="7" applyNumberFormat="1" applyFont="1" applyBorder="1" applyAlignment="1">
      <alignment horizontal="center" wrapText="1"/>
    </xf>
    <xf numFmtId="4" fontId="15" fillId="0" borderId="15" xfId="7" applyNumberFormat="1" applyFont="1" applyBorder="1" applyAlignment="1">
      <alignment wrapText="1"/>
    </xf>
    <xf numFmtId="0" fontId="52" fillId="0" borderId="0" xfId="0" applyFont="1" applyAlignment="1">
      <alignment horizontal="left" vertical="top" wrapText="1"/>
    </xf>
    <xf numFmtId="177" fontId="27" fillId="0" borderId="57" xfId="0" applyNumberFormat="1" applyFont="1" applyBorder="1" applyAlignment="1" applyProtection="1">
      <alignment horizontal="right" vertical="center" shrinkToFit="1"/>
      <protection locked="0"/>
    </xf>
    <xf numFmtId="177" fontId="27" fillId="0" borderId="24" xfId="0" applyNumberFormat="1" applyFont="1" applyBorder="1" applyAlignment="1" applyProtection="1">
      <alignment horizontal="right" vertical="center" shrinkToFit="1"/>
      <protection locked="0"/>
    </xf>
    <xf numFmtId="177" fontId="27" fillId="0" borderId="73" xfId="0" applyNumberFormat="1" applyFont="1" applyBorder="1" applyAlignment="1" applyProtection="1">
      <alignment horizontal="right" vertical="center" shrinkToFit="1"/>
      <protection locked="0"/>
    </xf>
    <xf numFmtId="177" fontId="27" fillId="2" borderId="86" xfId="0" applyNumberFormat="1" applyFont="1" applyFill="1" applyBorder="1" applyAlignment="1" applyProtection="1">
      <alignment horizontal="right" vertical="center" shrinkToFit="1"/>
      <protection locked="0"/>
    </xf>
    <xf numFmtId="177" fontId="27" fillId="2" borderId="24" xfId="0" applyNumberFormat="1" applyFont="1" applyFill="1" applyBorder="1" applyAlignment="1" applyProtection="1">
      <alignment horizontal="right" vertical="center" shrinkToFit="1"/>
      <protection locked="0"/>
    </xf>
    <xf numFmtId="177" fontId="27" fillId="2" borderId="187" xfId="0" applyNumberFormat="1" applyFont="1" applyFill="1" applyBorder="1" applyAlignment="1">
      <alignment horizontal="right" vertical="center" shrinkToFit="1"/>
    </xf>
    <xf numFmtId="177" fontId="27" fillId="2" borderId="188" xfId="0" applyNumberFormat="1" applyFont="1" applyFill="1" applyBorder="1" applyAlignment="1">
      <alignment horizontal="right" vertical="center" shrinkToFit="1"/>
    </xf>
    <xf numFmtId="177" fontId="27" fillId="2" borderId="189" xfId="0" applyNumberFormat="1" applyFont="1" applyFill="1" applyBorder="1" applyAlignment="1">
      <alignment horizontal="right" vertical="center" shrinkToFit="1"/>
    </xf>
    <xf numFmtId="0" fontId="68" fillId="12" borderId="167" xfId="0" applyFont="1" applyFill="1" applyBorder="1">
      <alignment vertical="center"/>
    </xf>
    <xf numFmtId="0" fontId="68" fillId="12" borderId="165" xfId="0" applyFont="1" applyFill="1" applyBorder="1" applyAlignment="1">
      <alignment vertical="top"/>
    </xf>
    <xf numFmtId="0" fontId="83" fillId="12" borderId="165" xfId="0" applyFont="1" applyFill="1" applyBorder="1">
      <alignment vertical="center"/>
    </xf>
    <xf numFmtId="0" fontId="30" fillId="2" borderId="0" xfId="0" applyFont="1" applyFill="1" applyAlignment="1">
      <alignment horizontal="right" vertical="center"/>
    </xf>
    <xf numFmtId="177" fontId="0" fillId="2" borderId="0" xfId="0" applyNumberFormat="1" applyFill="1" applyAlignment="1">
      <alignment horizontal="right" vertical="center"/>
    </xf>
    <xf numFmtId="0" fontId="30" fillId="2" borderId="192" xfId="0" applyFont="1" applyFill="1" applyBorder="1">
      <alignment vertical="center"/>
    </xf>
    <xf numFmtId="177" fontId="0" fillId="2" borderId="192" xfId="0" applyNumberFormat="1" applyFill="1" applyBorder="1" applyAlignment="1">
      <alignment horizontal="right" vertical="center"/>
    </xf>
    <xf numFmtId="0" fontId="30" fillId="2" borderId="192" xfId="0" applyFont="1" applyFill="1" applyBorder="1" applyAlignment="1">
      <alignment horizontal="right" vertical="center"/>
    </xf>
    <xf numFmtId="177" fontId="23" fillId="0" borderId="108" xfId="0" applyNumberFormat="1" applyFont="1" applyBorder="1" applyAlignment="1">
      <alignment horizontal="center" vertical="center" wrapText="1" shrinkToFit="1"/>
    </xf>
    <xf numFmtId="177" fontId="28" fillId="4" borderId="178" xfId="0" applyNumberFormat="1" applyFont="1" applyFill="1" applyBorder="1">
      <alignment vertical="center"/>
    </xf>
    <xf numFmtId="177" fontId="22" fillId="3" borderId="178" xfId="0" applyNumberFormat="1" applyFont="1" applyFill="1" applyBorder="1" applyAlignment="1">
      <alignment horizontal="center" vertical="center" wrapText="1" shrinkToFit="1"/>
    </xf>
    <xf numFmtId="0" fontId="53" fillId="2" borderId="37" xfId="0" applyFont="1" applyFill="1" applyBorder="1" applyAlignment="1">
      <alignment vertical="center" shrinkToFit="1"/>
    </xf>
    <xf numFmtId="176" fontId="53" fillId="2" borderId="51" xfId="0" applyNumberFormat="1" applyFont="1" applyFill="1" applyBorder="1" applyAlignment="1">
      <alignment vertical="center" wrapText="1"/>
    </xf>
    <xf numFmtId="0" fontId="49" fillId="0" borderId="0" xfId="0" applyFont="1" applyAlignment="1">
      <alignment horizontal="center" vertical="center" wrapText="1"/>
    </xf>
    <xf numFmtId="0" fontId="49" fillId="0" borderId="0" xfId="0" applyFont="1" applyAlignment="1">
      <alignment horizontal="left" vertical="top" wrapText="1"/>
    </xf>
    <xf numFmtId="0" fontId="57" fillId="12" borderId="165" xfId="0" applyFont="1" applyFill="1" applyBorder="1" applyAlignment="1">
      <alignment vertical="top" wrapText="1"/>
    </xf>
    <xf numFmtId="0" fontId="49" fillId="2" borderId="84" xfId="0" applyFont="1" applyFill="1" applyBorder="1" applyAlignment="1" applyProtection="1">
      <alignment horizontal="center" vertical="center" shrinkToFit="1"/>
      <protection locked="0"/>
    </xf>
    <xf numFmtId="0" fontId="0" fillId="0" borderId="0" xfId="0" applyAlignment="1">
      <alignment vertical="top" wrapText="1"/>
    </xf>
    <xf numFmtId="0" fontId="86" fillId="9" borderId="0" xfId="0" applyFont="1" applyFill="1">
      <alignment vertical="center"/>
    </xf>
    <xf numFmtId="0" fontId="0" fillId="15" borderId="0" xfId="0" applyFill="1">
      <alignment vertical="center"/>
    </xf>
    <xf numFmtId="0" fontId="25" fillId="2" borderId="17" xfId="0" applyFont="1" applyFill="1" applyBorder="1" applyAlignment="1">
      <alignment vertical="center" wrapText="1"/>
    </xf>
    <xf numFmtId="0" fontId="53" fillId="2" borderId="93" xfId="0" applyFont="1" applyFill="1" applyBorder="1" applyAlignment="1">
      <alignment vertical="center" shrinkToFit="1"/>
    </xf>
    <xf numFmtId="0" fontId="53" fillId="2" borderId="19" xfId="0" applyFont="1" applyFill="1" applyBorder="1" applyAlignment="1">
      <alignment vertical="center" shrinkToFit="1"/>
    </xf>
    <xf numFmtId="0" fontId="53" fillId="2" borderId="127" xfId="0" applyFont="1" applyFill="1" applyBorder="1" applyAlignment="1">
      <alignment vertical="center" shrinkToFit="1"/>
    </xf>
    <xf numFmtId="0" fontId="53" fillId="2" borderId="162" xfId="0" applyFont="1" applyFill="1" applyBorder="1" applyAlignment="1">
      <alignment vertical="center" shrinkToFit="1"/>
    </xf>
    <xf numFmtId="0" fontId="53" fillId="2" borderId="17" xfId="0" applyFont="1" applyFill="1" applyBorder="1" applyAlignment="1">
      <alignment vertical="center" shrinkToFit="1"/>
    </xf>
    <xf numFmtId="0" fontId="84" fillId="5" borderId="81" xfId="14" applyFont="1" applyFill="1" applyBorder="1" applyProtection="1">
      <alignment vertical="center"/>
      <protection locked="0"/>
    </xf>
    <xf numFmtId="0" fontId="56" fillId="12" borderId="165" xfId="0" applyFont="1" applyFill="1" applyBorder="1" applyAlignment="1">
      <alignment vertical="center" wrapText="1"/>
    </xf>
    <xf numFmtId="0" fontId="57" fillId="12" borderId="165" xfId="0" applyFont="1" applyFill="1" applyBorder="1" applyAlignment="1">
      <alignment vertical="top"/>
    </xf>
    <xf numFmtId="182" fontId="27" fillId="2" borderId="127" xfId="0" applyNumberFormat="1" applyFont="1" applyFill="1" applyBorder="1" applyAlignment="1">
      <alignment horizontal="left" vertical="center" shrinkToFit="1"/>
    </xf>
    <xf numFmtId="183" fontId="27" fillId="2" borderId="173" xfId="0" applyNumberFormat="1" applyFont="1" applyFill="1" applyBorder="1" applyAlignment="1">
      <alignment horizontal="center" vertical="center" shrinkToFit="1"/>
    </xf>
    <xf numFmtId="183" fontId="27" fillId="7" borderId="95" xfId="0" applyNumberFormat="1" applyFont="1" applyFill="1" applyBorder="1" applyAlignment="1" applyProtection="1">
      <alignment vertical="center" shrinkToFit="1"/>
      <protection locked="0"/>
    </xf>
    <xf numFmtId="0" fontId="64" fillId="0" borderId="14" xfId="0" applyFont="1" applyBorder="1" applyAlignment="1">
      <alignment horizontal="center" vertical="center" shrinkToFit="1"/>
    </xf>
    <xf numFmtId="0" fontId="27" fillId="2" borderId="22" xfId="0" applyFont="1" applyFill="1" applyBorder="1" applyAlignment="1" applyProtection="1">
      <alignment horizontal="left" vertical="top" wrapText="1" shrinkToFit="1"/>
      <protection locked="0"/>
    </xf>
    <xf numFmtId="0" fontId="0" fillId="2" borderId="125" xfId="0" applyFill="1" applyBorder="1" applyAlignment="1">
      <alignment horizontal="left" vertical="top" wrapText="1" shrinkToFit="1"/>
    </xf>
    <xf numFmtId="0" fontId="0" fillId="2" borderId="126" xfId="0" applyFill="1" applyBorder="1" applyAlignment="1">
      <alignment horizontal="left" vertical="top" wrapText="1" shrinkToFit="1"/>
    </xf>
    <xf numFmtId="0" fontId="27" fillId="2" borderId="32" xfId="0" applyFont="1" applyFill="1" applyBorder="1" applyAlignment="1" applyProtection="1">
      <alignment horizontal="left" vertical="top" wrapText="1" shrinkToFit="1"/>
      <protection locked="0"/>
    </xf>
    <xf numFmtId="0" fontId="0" fillId="2" borderId="0" xfId="0" applyFill="1" applyAlignment="1">
      <alignment horizontal="left" vertical="top" wrapText="1" shrinkToFit="1"/>
    </xf>
    <xf numFmtId="0" fontId="0" fillId="2" borderId="14" xfId="0" applyFill="1" applyBorder="1" applyAlignment="1">
      <alignment horizontal="left" vertical="top" wrapText="1" shrinkToFit="1"/>
    </xf>
    <xf numFmtId="182" fontId="27" fillId="2" borderId="21" xfId="0" applyNumberFormat="1" applyFont="1" applyFill="1" applyBorder="1" applyAlignment="1">
      <alignment horizontal="left" vertical="center" wrapText="1" shrinkToFit="1"/>
    </xf>
    <xf numFmtId="183" fontId="27" fillId="7" borderId="198" xfId="0" applyNumberFormat="1" applyFont="1" applyFill="1" applyBorder="1" applyAlignment="1" applyProtection="1">
      <alignment vertical="center" shrinkToFit="1"/>
      <protection locked="0"/>
    </xf>
    <xf numFmtId="0" fontId="0" fillId="2" borderId="39" xfId="0" applyFill="1" applyBorder="1" applyAlignment="1">
      <alignment horizontal="left" vertical="top" wrapText="1" shrinkToFit="1"/>
    </xf>
    <xf numFmtId="0" fontId="0" fillId="2" borderId="15" xfId="0" applyFill="1" applyBorder="1" applyAlignment="1">
      <alignment horizontal="left" vertical="top" wrapText="1" shrinkToFit="1"/>
    </xf>
    <xf numFmtId="0" fontId="0" fillId="2" borderId="16" xfId="0" applyFill="1" applyBorder="1" applyAlignment="1">
      <alignment horizontal="left" vertical="top" wrapText="1" shrinkToFit="1"/>
    </xf>
    <xf numFmtId="0" fontId="68" fillId="12" borderId="167" xfId="0" applyFont="1" applyFill="1" applyBorder="1" applyAlignment="1">
      <alignment vertical="center" wrapText="1"/>
    </xf>
    <xf numFmtId="181" fontId="27" fillId="2" borderId="21" xfId="0" applyNumberFormat="1" applyFont="1" applyFill="1" applyBorder="1">
      <alignment vertical="center"/>
    </xf>
    <xf numFmtId="0" fontId="27" fillId="2" borderId="87" xfId="0" applyFont="1" applyFill="1" applyBorder="1" applyAlignment="1">
      <alignment horizontal="center" vertical="center" shrinkToFit="1"/>
    </xf>
    <xf numFmtId="0" fontId="43" fillId="0" borderId="54" xfId="8" applyFont="1" applyBorder="1" applyAlignment="1">
      <alignment horizontal="left" vertical="center"/>
    </xf>
    <xf numFmtId="0" fontId="43" fillId="0" borderId="118" xfId="8" applyFont="1" applyBorder="1" applyAlignment="1">
      <alignment horizontal="left" vertical="center"/>
    </xf>
    <xf numFmtId="0" fontId="43" fillId="0" borderId="19" xfId="8" applyFont="1" applyBorder="1" applyAlignment="1">
      <alignment horizontal="left" vertical="center"/>
    </xf>
    <xf numFmtId="0" fontId="43" fillId="0" borderId="0" xfId="8" applyFont="1" applyAlignment="1">
      <alignment horizontal="left" vertical="center" shrinkToFit="1"/>
    </xf>
    <xf numFmtId="0" fontId="6" fillId="0" borderId="38" xfId="8" applyBorder="1" applyAlignment="1">
      <alignment horizontal="left" vertical="center"/>
    </xf>
    <xf numFmtId="0" fontId="47" fillId="5" borderId="0" xfId="8" applyFont="1" applyFill="1">
      <alignment vertical="center"/>
    </xf>
    <xf numFmtId="0" fontId="43" fillId="0" borderId="54" xfId="8" applyFont="1" applyBorder="1" applyAlignment="1">
      <alignment horizontal="center" vertical="center" shrinkToFit="1"/>
    </xf>
    <xf numFmtId="0" fontId="43" fillId="0" borderId="118" xfId="8" applyFont="1" applyBorder="1" applyAlignment="1">
      <alignment horizontal="center" vertical="center" shrinkToFit="1"/>
    </xf>
    <xf numFmtId="0" fontId="43" fillId="0" borderId="19" xfId="8" applyFont="1" applyBorder="1" applyAlignment="1">
      <alignment horizontal="center" vertical="center" shrinkToFit="1"/>
    </xf>
    <xf numFmtId="0" fontId="43" fillId="0" borderId="54" xfId="8" applyFont="1" applyBorder="1" applyAlignment="1">
      <alignment horizontal="left" vertical="top" shrinkToFit="1"/>
    </xf>
    <xf numFmtId="0" fontId="43" fillId="0" borderId="118" xfId="8" applyFont="1" applyBorder="1" applyAlignment="1">
      <alignment horizontal="left" vertical="top" shrinkToFit="1"/>
    </xf>
    <xf numFmtId="0" fontId="43" fillId="0" borderId="19" xfId="8" applyFont="1" applyBorder="1" applyAlignment="1">
      <alignment horizontal="left" vertical="top" shrinkToFit="1"/>
    </xf>
    <xf numFmtId="0" fontId="43" fillId="0" borderId="39" xfId="8" applyFont="1" applyBorder="1" applyAlignment="1">
      <alignment horizontal="left" vertical="top"/>
    </xf>
    <xf numFmtId="0" fontId="43" fillId="0" borderId="15" xfId="8" applyFont="1" applyBorder="1" applyAlignment="1">
      <alignment horizontal="left" vertical="top"/>
    </xf>
    <xf numFmtId="0" fontId="43" fillId="0" borderId="70" xfId="8" applyFont="1" applyBorder="1" applyAlignment="1">
      <alignment horizontal="left" vertical="top"/>
    </xf>
    <xf numFmtId="0" fontId="43" fillId="0" borderId="24" xfId="8" applyFont="1" applyBorder="1" applyAlignment="1">
      <alignment horizontal="center" vertical="center" shrinkToFit="1"/>
    </xf>
    <xf numFmtId="185" fontId="43" fillId="0" borderId="24" xfId="8" applyNumberFormat="1" applyFont="1" applyBorder="1" applyAlignment="1">
      <alignment horizontal="center" vertical="center"/>
    </xf>
    <xf numFmtId="0" fontId="45" fillId="0" borderId="0" xfId="8" applyFont="1" applyAlignment="1">
      <alignment vertical="center" wrapText="1" shrinkToFit="1"/>
    </xf>
    <xf numFmtId="0" fontId="45" fillId="0" borderId="74" xfId="8" applyFont="1" applyBorder="1" applyAlignment="1">
      <alignment vertical="center" wrapText="1" shrinkToFit="1"/>
    </xf>
    <xf numFmtId="0" fontId="45" fillId="0" borderId="0" xfId="8" applyFont="1" applyAlignment="1">
      <alignment horizontal="left" vertical="center" shrinkToFit="1"/>
    </xf>
    <xf numFmtId="0" fontId="43" fillId="0" borderId="0" xfId="8" applyFont="1" applyAlignment="1">
      <alignment horizontal="left" vertical="center"/>
    </xf>
    <xf numFmtId="0" fontId="44" fillId="0" borderId="0" xfId="8" applyFont="1" applyAlignment="1">
      <alignment horizontal="left" vertical="center" shrinkToFit="1"/>
    </xf>
    <xf numFmtId="0" fontId="44" fillId="0" borderId="74" xfId="8" applyFont="1" applyBorder="1" applyAlignment="1">
      <alignment horizontal="left" vertical="center" shrinkToFit="1"/>
    </xf>
    <xf numFmtId="0" fontId="43" fillId="0" borderId="74" xfId="8" applyFont="1" applyBorder="1" applyAlignment="1">
      <alignment horizontal="left" vertical="center" shrinkToFit="1"/>
    </xf>
    <xf numFmtId="0" fontId="37" fillId="5" borderId="0" xfId="8" applyFont="1" applyFill="1" applyAlignment="1">
      <alignment horizontal="center" vertical="center"/>
    </xf>
    <xf numFmtId="0" fontId="30" fillId="8" borderId="0" xfId="8" applyFont="1" applyFill="1" applyAlignment="1">
      <alignment horizontal="center" vertical="center" wrapText="1"/>
    </xf>
    <xf numFmtId="0" fontId="40" fillId="5" borderId="0" xfId="8" applyFont="1" applyFill="1" applyAlignment="1">
      <alignment horizontal="right" vertical="center"/>
    </xf>
    <xf numFmtId="0" fontId="40" fillId="5" borderId="0" xfId="8" applyFont="1" applyFill="1" applyAlignment="1">
      <alignment horizontal="left" vertical="center"/>
    </xf>
    <xf numFmtId="0" fontId="41" fillId="9" borderId="0" xfId="8" applyFont="1" applyFill="1" applyAlignment="1">
      <alignment horizontal="center" vertical="center"/>
    </xf>
    <xf numFmtId="0" fontId="44" fillId="0" borderId="0" xfId="8" applyFont="1" applyAlignment="1">
      <alignment horizontal="left" vertical="center" wrapText="1"/>
    </xf>
    <xf numFmtId="0" fontId="44" fillId="0" borderId="74" xfId="8" applyFont="1" applyBorder="1" applyAlignment="1">
      <alignment horizontal="left" vertical="center" wrapText="1"/>
    </xf>
    <xf numFmtId="0" fontId="43" fillId="0" borderId="15" xfId="8" applyFont="1" applyBorder="1" applyAlignment="1">
      <alignment horizontal="left" vertical="center" shrinkToFit="1"/>
    </xf>
    <xf numFmtId="176" fontId="53" fillId="2" borderId="176" xfId="0" applyNumberFormat="1" applyFont="1" applyFill="1" applyBorder="1" applyAlignment="1">
      <alignment horizontal="right" vertical="center" shrinkToFit="1"/>
    </xf>
    <xf numFmtId="176" fontId="53" fillId="2" borderId="195" xfId="0" applyNumberFormat="1" applyFont="1" applyFill="1" applyBorder="1" applyAlignment="1">
      <alignment horizontal="right" vertical="center" shrinkToFit="1"/>
    </xf>
    <xf numFmtId="0" fontId="85" fillId="2" borderId="11" xfId="0" applyFont="1" applyFill="1" applyBorder="1" applyAlignment="1">
      <alignment horizontal="center" vertical="center" wrapText="1"/>
    </xf>
    <xf numFmtId="0" fontId="85" fillId="2" borderId="27" xfId="0" applyFont="1" applyFill="1" applyBorder="1" applyAlignment="1">
      <alignment horizontal="center" vertical="center" wrapText="1"/>
    </xf>
    <xf numFmtId="176" fontId="0" fillId="8" borderId="0" xfId="0" applyNumberFormat="1" applyFill="1" applyAlignment="1">
      <alignment horizontal="right" vertical="center"/>
    </xf>
    <xf numFmtId="0" fontId="0" fillId="8" borderId="0" xfId="0" applyFill="1" applyAlignment="1">
      <alignment horizontal="right" vertical="center"/>
    </xf>
    <xf numFmtId="0" fontId="53" fillId="2" borderId="112" xfId="0" applyFont="1" applyFill="1" applyBorder="1" applyAlignment="1">
      <alignment horizontal="center" vertical="center" textRotation="255" shrinkToFit="1"/>
    </xf>
    <xf numFmtId="0" fontId="53" fillId="2" borderId="113" xfId="0" applyFont="1" applyFill="1" applyBorder="1" applyAlignment="1">
      <alignment horizontal="center" vertical="center" textRotation="255" shrinkToFit="1"/>
    </xf>
    <xf numFmtId="0" fontId="53" fillId="2" borderId="55" xfId="0" applyFont="1" applyFill="1" applyBorder="1" applyAlignment="1">
      <alignment horizontal="center" vertical="center" textRotation="255" shrinkToFit="1"/>
    </xf>
    <xf numFmtId="0" fontId="53" fillId="2" borderId="132" xfId="0" applyFont="1" applyFill="1" applyBorder="1" applyAlignment="1">
      <alignment horizontal="left" vertical="center" shrinkToFit="1"/>
    </xf>
    <xf numFmtId="0" fontId="53" fillId="2" borderId="133" xfId="0" applyFont="1" applyFill="1" applyBorder="1" applyAlignment="1">
      <alignment horizontal="left" vertical="center" shrinkToFit="1"/>
    </xf>
    <xf numFmtId="176" fontId="53" fillId="2" borderId="196" xfId="0" applyNumberFormat="1" applyFont="1" applyFill="1" applyBorder="1" applyAlignment="1">
      <alignment horizontal="right" vertical="center" shrinkToFit="1"/>
    </xf>
    <xf numFmtId="176" fontId="53" fillId="2" borderId="30" xfId="0" applyNumberFormat="1" applyFont="1" applyFill="1" applyBorder="1" applyAlignment="1">
      <alignment horizontal="right" vertical="center" shrinkToFit="1"/>
    </xf>
    <xf numFmtId="176" fontId="53" fillId="2" borderId="85" xfId="0" applyNumberFormat="1" applyFont="1" applyFill="1" applyBorder="1" applyAlignment="1">
      <alignment horizontal="right" vertical="center" shrinkToFit="1"/>
    </xf>
    <xf numFmtId="176" fontId="53" fillId="2" borderId="197" xfId="0" applyNumberFormat="1" applyFont="1" applyFill="1" applyBorder="1" applyAlignment="1">
      <alignment horizontal="right" vertical="center" shrinkToFit="1"/>
    </xf>
    <xf numFmtId="176" fontId="53" fillId="2" borderId="56" xfId="0" applyNumberFormat="1" applyFont="1" applyFill="1" applyBorder="1" applyAlignment="1">
      <alignment horizontal="right" vertical="center" shrinkToFit="1"/>
    </xf>
    <xf numFmtId="176" fontId="53" fillId="2" borderId="52" xfId="0" applyNumberFormat="1" applyFont="1" applyFill="1" applyBorder="1" applyAlignment="1">
      <alignment horizontal="right" vertical="center" shrinkToFit="1"/>
    </xf>
    <xf numFmtId="0" fontId="53" fillId="7" borderId="25" xfId="0" applyFont="1" applyFill="1" applyBorder="1" applyAlignment="1" applyProtection="1">
      <alignment horizontal="center" vertical="center"/>
      <protection locked="0"/>
    </xf>
    <xf numFmtId="0" fontId="53" fillId="7" borderId="47" xfId="0" applyFont="1" applyFill="1" applyBorder="1" applyAlignment="1" applyProtection="1">
      <alignment horizontal="center" vertical="center"/>
      <protection locked="0"/>
    </xf>
    <xf numFmtId="0" fontId="53" fillId="7" borderId="61" xfId="0" applyFont="1" applyFill="1" applyBorder="1" applyAlignment="1" applyProtection="1">
      <alignment horizontal="center" vertical="center"/>
      <protection locked="0"/>
    </xf>
    <xf numFmtId="0" fontId="53" fillId="2" borderId="9" xfId="0" applyFont="1" applyFill="1" applyBorder="1" applyAlignment="1">
      <alignment horizontal="center" vertical="center" shrinkToFit="1"/>
    </xf>
    <xf numFmtId="0" fontId="53" fillId="2" borderId="11" xfId="0" applyFont="1" applyFill="1" applyBorder="1" applyAlignment="1">
      <alignment horizontal="center" vertical="center" shrinkToFit="1"/>
    </xf>
    <xf numFmtId="176" fontId="53" fillId="2" borderId="54" xfId="0" applyNumberFormat="1" applyFont="1" applyFill="1" applyBorder="1" applyAlignment="1">
      <alignment horizontal="right" vertical="center" shrinkToFit="1"/>
    </xf>
    <xf numFmtId="176" fontId="53" fillId="2" borderId="118" xfId="0" applyNumberFormat="1" applyFont="1" applyFill="1" applyBorder="1" applyAlignment="1">
      <alignment horizontal="right" vertical="center" shrinkToFit="1"/>
    </xf>
    <xf numFmtId="176" fontId="53" fillId="2" borderId="63" xfId="0" applyNumberFormat="1" applyFont="1" applyFill="1" applyBorder="1" applyAlignment="1">
      <alignment horizontal="right" vertical="center" shrinkToFit="1"/>
    </xf>
    <xf numFmtId="176" fontId="53" fillId="2" borderId="134" xfId="0" applyNumberFormat="1" applyFont="1" applyFill="1" applyBorder="1" applyAlignment="1">
      <alignment horizontal="right" vertical="center" shrinkToFit="1"/>
    </xf>
    <xf numFmtId="176" fontId="53" fillId="2" borderId="125" xfId="0" applyNumberFormat="1" applyFont="1" applyFill="1" applyBorder="1" applyAlignment="1">
      <alignment horizontal="right" vertical="center" shrinkToFit="1"/>
    </xf>
    <xf numFmtId="176" fontId="53" fillId="2" borderId="135" xfId="0" applyNumberFormat="1" applyFont="1" applyFill="1" applyBorder="1" applyAlignment="1">
      <alignment horizontal="right" vertical="center" shrinkToFit="1"/>
    </xf>
    <xf numFmtId="176" fontId="53" fillId="2" borderId="47" xfId="0" applyNumberFormat="1" applyFont="1" applyFill="1" applyBorder="1" applyAlignment="1">
      <alignment horizontal="right" vertical="center"/>
    </xf>
    <xf numFmtId="176" fontId="53" fillId="2" borderId="61" xfId="0" applyNumberFormat="1" applyFont="1" applyFill="1" applyBorder="1" applyAlignment="1">
      <alignment horizontal="right" vertical="center"/>
    </xf>
    <xf numFmtId="0" fontId="53" fillId="0" borderId="25" xfId="0" applyFont="1" applyBorder="1" applyAlignment="1" applyProtection="1">
      <alignment horizontal="left" vertical="center" shrinkToFit="1"/>
      <protection locked="0"/>
    </xf>
    <xf numFmtId="0" fontId="53" fillId="0" borderId="47" xfId="0" applyFont="1" applyBorder="1" applyAlignment="1" applyProtection="1">
      <alignment horizontal="left" vertical="center" shrinkToFit="1"/>
      <protection locked="0"/>
    </xf>
    <xf numFmtId="0" fontId="53" fillId="0" borderId="51" xfId="0" applyFont="1" applyBorder="1" applyAlignment="1" applyProtection="1">
      <alignment horizontal="left" vertical="center" shrinkToFit="1"/>
      <protection locked="0"/>
    </xf>
    <xf numFmtId="0" fontId="27" fillId="2" borderId="11" xfId="14" applyFont="1" applyFill="1" applyBorder="1" applyAlignment="1" applyProtection="1">
      <alignment horizontal="center" vertical="center"/>
      <protection locked="0"/>
    </xf>
    <xf numFmtId="0" fontId="27" fillId="2" borderId="27" xfId="14" applyFont="1" applyFill="1" applyBorder="1" applyAlignment="1" applyProtection="1">
      <alignment horizontal="center" vertical="center"/>
      <protection locked="0"/>
    </xf>
    <xf numFmtId="0" fontId="53" fillId="2" borderId="125" xfId="0" applyFont="1" applyFill="1" applyBorder="1" applyAlignment="1">
      <alignment horizontal="center" vertical="center" wrapText="1" shrinkToFit="1"/>
    </xf>
    <xf numFmtId="0" fontId="53" fillId="2" borderId="127" xfId="0" applyFont="1" applyFill="1" applyBorder="1" applyAlignment="1">
      <alignment horizontal="center" vertical="center" wrapText="1" shrinkToFit="1"/>
    </xf>
    <xf numFmtId="0" fontId="53" fillId="2" borderId="193" xfId="0" applyFont="1" applyFill="1" applyBorder="1" applyAlignment="1">
      <alignment horizontal="center" vertical="center" wrapText="1" shrinkToFit="1"/>
    </xf>
    <xf numFmtId="0" fontId="53" fillId="2" borderId="194" xfId="0" applyFont="1" applyFill="1" applyBorder="1" applyAlignment="1">
      <alignment horizontal="center" vertical="center" wrapText="1" shrinkToFit="1"/>
    </xf>
    <xf numFmtId="0" fontId="53" fillId="2" borderId="77" xfId="0" applyFont="1" applyFill="1" applyBorder="1" applyAlignment="1">
      <alignment horizontal="left" vertical="center" shrinkToFit="1"/>
    </xf>
    <xf numFmtId="0" fontId="53" fillId="2" borderId="26" xfId="0" applyFont="1" applyFill="1" applyBorder="1" applyAlignment="1">
      <alignment horizontal="left" vertical="center" shrinkToFit="1"/>
    </xf>
    <xf numFmtId="0" fontId="53" fillId="2" borderId="58" xfId="0" applyFont="1" applyFill="1" applyBorder="1" applyAlignment="1">
      <alignment horizontal="left" vertical="center" shrinkToFit="1"/>
    </xf>
    <xf numFmtId="0" fontId="53" fillId="0" borderId="25" xfId="0" applyFont="1" applyBorder="1" applyAlignment="1" applyProtection="1">
      <alignment horizontal="left" vertical="center"/>
      <protection locked="0"/>
    </xf>
    <xf numFmtId="0" fontId="53" fillId="0" borderId="47" xfId="0" applyFont="1" applyBorder="1" applyAlignment="1" applyProtection="1">
      <alignment horizontal="left" vertical="center"/>
      <protection locked="0"/>
    </xf>
    <xf numFmtId="0" fontId="53" fillId="0" borderId="51" xfId="0" applyFont="1" applyBorder="1" applyAlignment="1" applyProtection="1">
      <alignment horizontal="left" vertical="center"/>
      <protection locked="0"/>
    </xf>
    <xf numFmtId="0" fontId="57" fillId="12" borderId="165" xfId="0" applyFont="1" applyFill="1" applyBorder="1" applyAlignment="1">
      <alignment horizontal="left" vertical="center" wrapText="1"/>
    </xf>
    <xf numFmtId="0" fontId="57" fillId="12" borderId="165" xfId="0" applyFont="1" applyFill="1" applyBorder="1" applyAlignment="1">
      <alignment horizontal="left" wrapText="1"/>
    </xf>
    <xf numFmtId="0" fontId="53" fillId="0" borderId="61" xfId="0" applyFont="1" applyBorder="1" applyAlignment="1" applyProtection="1">
      <alignment horizontal="left" vertical="center" shrinkToFit="1"/>
      <protection locked="0"/>
    </xf>
    <xf numFmtId="176" fontId="53" fillId="2" borderId="157" xfId="0" applyNumberFormat="1" applyFont="1" applyFill="1" applyBorder="1" applyAlignment="1">
      <alignment vertical="center" shrinkToFit="1"/>
    </xf>
    <xf numFmtId="176" fontId="53" fillId="2" borderId="15" xfId="0" applyNumberFormat="1" applyFont="1" applyFill="1" applyBorder="1" applyAlignment="1">
      <alignment vertical="center" shrinkToFit="1"/>
    </xf>
    <xf numFmtId="176" fontId="53" fillId="2" borderId="70" xfId="0" applyNumberFormat="1" applyFont="1" applyFill="1" applyBorder="1" applyAlignment="1">
      <alignment vertical="center" shrinkToFit="1"/>
    </xf>
    <xf numFmtId="0" fontId="53" fillId="2" borderId="158" xfId="0" applyFont="1" applyFill="1" applyBorder="1" applyAlignment="1">
      <alignment horizontal="left" vertical="center" shrinkToFit="1"/>
    </xf>
    <xf numFmtId="0" fontId="53" fillId="2" borderId="159" xfId="0" applyFont="1" applyFill="1" applyBorder="1" applyAlignment="1">
      <alignment horizontal="left" vertical="center" shrinkToFit="1"/>
    </xf>
    <xf numFmtId="14" fontId="53" fillId="7" borderId="109" xfId="0" applyNumberFormat="1" applyFont="1" applyFill="1" applyBorder="1" applyAlignment="1" applyProtection="1">
      <alignment horizontal="left" vertical="center" shrinkToFit="1"/>
      <protection locked="0"/>
    </xf>
    <xf numFmtId="14" fontId="53" fillId="7" borderId="110" xfId="0" applyNumberFormat="1" applyFont="1" applyFill="1" applyBorder="1" applyAlignment="1" applyProtection="1">
      <alignment horizontal="left" vertical="center" shrinkToFit="1"/>
      <protection locked="0"/>
    </xf>
    <xf numFmtId="14" fontId="53" fillId="7" borderId="115" xfId="0" applyNumberFormat="1" applyFont="1" applyFill="1" applyBorder="1" applyAlignment="1" applyProtection="1">
      <alignment horizontal="left" vertical="center" shrinkToFit="1"/>
      <protection locked="0"/>
    </xf>
    <xf numFmtId="0" fontId="49" fillId="2" borderId="40" xfId="0" applyFont="1" applyFill="1" applyBorder="1" applyAlignment="1">
      <alignment horizontal="center" vertical="center" shrinkToFit="1"/>
    </xf>
    <xf numFmtId="0" fontId="49" fillId="2" borderId="139" xfId="0" applyFont="1" applyFill="1" applyBorder="1" applyAlignment="1">
      <alignment horizontal="center" vertical="center" shrinkToFit="1"/>
    </xf>
    <xf numFmtId="0" fontId="53" fillId="2" borderId="37" xfId="0" applyFont="1" applyFill="1" applyBorder="1" applyAlignment="1">
      <alignment horizontal="center" vertical="center" shrinkToFit="1"/>
    </xf>
    <xf numFmtId="0" fontId="53" fillId="2" borderId="91" xfId="0" applyFont="1" applyFill="1" applyBorder="1" applyAlignment="1">
      <alignment horizontal="center" vertical="center" shrinkToFit="1"/>
    </xf>
    <xf numFmtId="0" fontId="53" fillId="2" borderId="23" xfId="0" applyFont="1" applyFill="1" applyBorder="1" applyAlignment="1">
      <alignment horizontal="center" vertical="center" shrinkToFit="1"/>
    </xf>
    <xf numFmtId="0" fontId="53" fillId="2" borderId="93" xfId="0" applyFont="1" applyFill="1" applyBorder="1" applyAlignment="1">
      <alignment horizontal="center" vertical="center" shrinkToFit="1"/>
    </xf>
    <xf numFmtId="0" fontId="53" fillId="2" borderId="22" xfId="0" applyFont="1" applyFill="1" applyBorder="1" applyAlignment="1">
      <alignment horizontal="left" vertical="center" wrapText="1" shrinkToFit="1"/>
    </xf>
    <xf numFmtId="0" fontId="53" fillId="2" borderId="127" xfId="0" applyFont="1" applyFill="1" applyBorder="1" applyAlignment="1">
      <alignment horizontal="left" vertical="center" wrapText="1" shrinkToFit="1"/>
    </xf>
    <xf numFmtId="0" fontId="53" fillId="2" borderId="23" xfId="0" applyFont="1" applyFill="1" applyBorder="1" applyAlignment="1">
      <alignment horizontal="left" vertical="center" wrapText="1" shrinkToFit="1"/>
    </xf>
    <xf numFmtId="0" fontId="53" fillId="2" borderId="93" xfId="0" applyFont="1" applyFill="1" applyBorder="1" applyAlignment="1">
      <alignment horizontal="left" vertical="center" wrapText="1" shrinkToFit="1"/>
    </xf>
    <xf numFmtId="176" fontId="53" fillId="2" borderId="87" xfId="0" applyNumberFormat="1" applyFont="1" applyFill="1" applyBorder="1" applyAlignment="1">
      <alignment horizontal="right" vertical="center" shrinkToFit="1"/>
    </xf>
    <xf numFmtId="176" fontId="53" fillId="2" borderId="175" xfId="0" applyNumberFormat="1" applyFont="1" applyFill="1" applyBorder="1" applyAlignment="1">
      <alignment horizontal="right" vertical="center" shrinkToFit="1"/>
    </xf>
    <xf numFmtId="0" fontId="53" fillId="2" borderId="22" xfId="0" applyFont="1" applyFill="1" applyBorder="1" applyAlignment="1">
      <alignment horizontal="center" vertical="center" wrapText="1" shrinkToFit="1"/>
    </xf>
    <xf numFmtId="0" fontId="53" fillId="2" borderId="127" xfId="0" applyFont="1" applyFill="1" applyBorder="1" applyAlignment="1">
      <alignment horizontal="center" vertical="center" shrinkToFit="1"/>
    </xf>
    <xf numFmtId="0" fontId="22" fillId="0" borderId="166" xfId="0" applyFont="1" applyBorder="1" applyAlignment="1">
      <alignment horizontal="left" vertical="center" wrapText="1"/>
    </xf>
    <xf numFmtId="181" fontId="53" fillId="2" borderId="25" xfId="0" applyNumberFormat="1" applyFont="1" applyFill="1" applyBorder="1" applyAlignment="1">
      <alignment horizontal="center" vertical="center" wrapText="1"/>
    </xf>
    <xf numFmtId="181" fontId="53" fillId="2" borderId="47" xfId="0" applyNumberFormat="1" applyFont="1" applyFill="1" applyBorder="1" applyAlignment="1">
      <alignment horizontal="center" vertical="center" wrapText="1"/>
    </xf>
    <xf numFmtId="0" fontId="53" fillId="2" borderId="11" xfId="0" applyFont="1" applyFill="1" applyBorder="1" applyAlignment="1">
      <alignment horizontal="left" vertical="center" wrapText="1"/>
    </xf>
    <xf numFmtId="0" fontId="53" fillId="2" borderId="47" xfId="0" applyFont="1" applyFill="1" applyBorder="1" applyAlignment="1">
      <alignment horizontal="left" vertical="center" wrapText="1"/>
    </xf>
    <xf numFmtId="181" fontId="53" fillId="2" borderId="27" xfId="0" applyNumberFormat="1" applyFont="1" applyFill="1" applyBorder="1" applyAlignment="1">
      <alignment horizontal="center" vertical="center" wrapText="1"/>
    </xf>
    <xf numFmtId="0" fontId="53" fillId="2" borderId="25" xfId="0" applyFont="1" applyFill="1" applyBorder="1" applyAlignment="1">
      <alignment vertical="center" wrapText="1"/>
    </xf>
    <xf numFmtId="0" fontId="53" fillId="2" borderId="47" xfId="0" applyFont="1" applyFill="1" applyBorder="1" applyAlignment="1">
      <alignment vertical="center" wrapText="1"/>
    </xf>
    <xf numFmtId="0" fontId="53" fillId="2" borderId="51" xfId="0" applyFont="1" applyFill="1" applyBorder="1" applyAlignment="1">
      <alignment vertical="center" wrapText="1"/>
    </xf>
    <xf numFmtId="49" fontId="53" fillId="0" borderId="69" xfId="0" applyNumberFormat="1" applyFont="1" applyBorder="1" applyAlignment="1" applyProtection="1">
      <alignment horizontal="left" vertical="center" wrapText="1"/>
      <protection locked="0"/>
    </xf>
    <xf numFmtId="49" fontId="53" fillId="0" borderId="88" xfId="0" applyNumberFormat="1" applyFont="1" applyBorder="1" applyAlignment="1" applyProtection="1">
      <alignment horizontal="left" vertical="center" wrapText="1"/>
      <protection locked="0"/>
    </xf>
    <xf numFmtId="49" fontId="53" fillId="0" borderId="60" xfId="0" applyNumberFormat="1" applyFont="1" applyBorder="1" applyAlignment="1" applyProtection="1">
      <alignment horizontal="left" vertical="center" wrapText="1"/>
      <protection locked="0"/>
    </xf>
    <xf numFmtId="0" fontId="53" fillId="0" borderId="11" xfId="0" applyFont="1" applyBorder="1" applyAlignment="1" applyProtection="1">
      <alignment horizontal="left" vertical="center" wrapText="1"/>
      <protection locked="0"/>
    </xf>
    <xf numFmtId="0" fontId="53" fillId="0" borderId="47" xfId="0" applyFont="1" applyBorder="1" applyAlignment="1" applyProtection="1">
      <alignment horizontal="left" vertical="center" wrapText="1"/>
      <protection locked="0"/>
    </xf>
    <xf numFmtId="0" fontId="53" fillId="0" borderId="51" xfId="0" applyFont="1" applyBorder="1" applyAlignment="1" applyProtection="1">
      <alignment horizontal="left" vertical="center" wrapText="1"/>
      <protection locked="0"/>
    </xf>
    <xf numFmtId="0" fontId="27" fillId="0" borderId="11" xfId="0" applyFont="1" applyBorder="1" applyAlignment="1" applyProtection="1">
      <alignment horizontal="left" vertical="center" wrapText="1"/>
      <protection locked="0"/>
    </xf>
    <xf numFmtId="0" fontId="27" fillId="0" borderId="47" xfId="0" applyFont="1" applyBorder="1" applyAlignment="1" applyProtection="1">
      <alignment horizontal="left" vertical="center" wrapText="1"/>
      <protection locked="0"/>
    </xf>
    <xf numFmtId="0" fontId="27" fillId="0" borderId="51" xfId="0" applyFont="1" applyBorder="1" applyAlignment="1" applyProtection="1">
      <alignment horizontal="left" vertical="center" wrapText="1"/>
      <protection locked="0"/>
    </xf>
    <xf numFmtId="0" fontId="70" fillId="0" borderId="109" xfId="12" applyBorder="1" applyAlignment="1" applyProtection="1">
      <alignment horizontal="left" vertical="center" wrapText="1"/>
      <protection locked="0"/>
    </xf>
    <xf numFmtId="0" fontId="53" fillId="0" borderId="110" xfId="0" applyFont="1" applyBorder="1" applyAlignment="1" applyProtection="1">
      <alignment horizontal="left" vertical="center" wrapText="1"/>
      <protection locked="0"/>
    </xf>
    <xf numFmtId="0" fontId="53" fillId="0" borderId="111" xfId="0" applyFont="1" applyBorder="1" applyAlignment="1" applyProtection="1">
      <alignment horizontal="left" vertical="center" wrapText="1"/>
      <protection locked="0"/>
    </xf>
    <xf numFmtId="0" fontId="49" fillId="0" borderId="100" xfId="0" applyFont="1" applyBorder="1" applyAlignment="1" applyProtection="1">
      <alignment horizontal="left" vertical="center" shrinkToFit="1"/>
      <protection locked="0"/>
    </xf>
    <xf numFmtId="0" fontId="49" fillId="0" borderId="101" xfId="0" applyFont="1" applyBorder="1" applyAlignment="1" applyProtection="1">
      <alignment horizontal="left" vertical="center" shrinkToFit="1"/>
      <protection locked="0"/>
    </xf>
    <xf numFmtId="0" fontId="49" fillId="0" borderId="138" xfId="0" applyFont="1" applyBorder="1" applyAlignment="1" applyProtection="1">
      <alignment horizontal="left" vertical="center" shrinkToFit="1"/>
      <protection locked="0"/>
    </xf>
    <xf numFmtId="0" fontId="49" fillId="0" borderId="102" xfId="0" applyFont="1" applyBorder="1" applyAlignment="1" applyProtection="1">
      <alignment horizontal="left" vertical="center" shrinkToFit="1"/>
      <protection locked="0"/>
    </xf>
    <xf numFmtId="0" fontId="53" fillId="0" borderId="92" xfId="0" applyFont="1" applyBorder="1" applyAlignment="1" applyProtection="1">
      <alignment horizontal="left" vertical="center" shrinkToFit="1"/>
      <protection locked="0"/>
    </xf>
    <xf numFmtId="0" fontId="53" fillId="0" borderId="73" xfId="0" applyFont="1" applyBorder="1" applyAlignment="1" applyProtection="1">
      <alignment horizontal="left" vertical="center" shrinkToFit="1"/>
      <protection locked="0"/>
    </xf>
    <xf numFmtId="0" fontId="53" fillId="0" borderId="69" xfId="0" applyFont="1" applyBorder="1" applyAlignment="1" applyProtection="1">
      <alignment horizontal="left" vertical="center" shrinkToFit="1"/>
      <protection locked="0"/>
    </xf>
    <xf numFmtId="0" fontId="53" fillId="0" borderId="49" xfId="0" applyFont="1" applyBorder="1" applyAlignment="1" applyProtection="1">
      <alignment horizontal="left" vertical="center" shrinkToFit="1"/>
      <protection locked="0"/>
    </xf>
    <xf numFmtId="0" fontId="53" fillId="0" borderId="25" xfId="0" applyFont="1" applyBorder="1" applyAlignment="1" applyProtection="1">
      <alignment horizontal="right" vertical="center" shrinkToFit="1"/>
      <protection locked="0"/>
    </xf>
    <xf numFmtId="0" fontId="53" fillId="0" borderId="47" xfId="0" applyFont="1" applyBorder="1" applyAlignment="1" applyProtection="1">
      <alignment horizontal="right" vertical="center" shrinkToFit="1"/>
      <protection locked="0"/>
    </xf>
    <xf numFmtId="0" fontId="53" fillId="2" borderId="25" xfId="0" applyFont="1" applyFill="1" applyBorder="1" applyAlignment="1">
      <alignment horizontal="left" vertical="center" shrinkToFit="1"/>
    </xf>
    <xf numFmtId="0" fontId="53" fillId="2" borderId="27" xfId="0" applyFont="1" applyFill="1" applyBorder="1" applyAlignment="1">
      <alignment horizontal="left" vertical="center" shrinkToFit="1"/>
    </xf>
    <xf numFmtId="0" fontId="53" fillId="6" borderId="25" xfId="0" applyFont="1" applyFill="1" applyBorder="1" applyAlignment="1">
      <alignment horizontal="left" vertical="center" shrinkToFit="1"/>
    </xf>
    <xf numFmtId="0" fontId="53" fillId="6" borderId="47" xfId="0" applyFont="1" applyFill="1" applyBorder="1" applyAlignment="1">
      <alignment horizontal="left" vertical="center" shrinkToFit="1"/>
    </xf>
    <xf numFmtId="0" fontId="53" fillId="2" borderId="112" xfId="0" applyFont="1" applyFill="1" applyBorder="1" applyAlignment="1">
      <alignment horizontal="center" vertical="center" textRotation="255"/>
    </xf>
    <xf numFmtId="0" fontId="53" fillId="2" borderId="113" xfId="0" applyFont="1" applyFill="1" applyBorder="1" applyAlignment="1">
      <alignment horizontal="center" vertical="center" textRotation="255"/>
    </xf>
    <xf numFmtId="0" fontId="53" fillId="2" borderId="55" xfId="0" applyFont="1" applyFill="1" applyBorder="1" applyAlignment="1">
      <alignment horizontal="center" vertical="center" textRotation="255"/>
    </xf>
    <xf numFmtId="180" fontId="53" fillId="0" borderId="107" xfId="0" applyNumberFormat="1" applyFont="1" applyBorder="1" applyAlignment="1" applyProtection="1">
      <alignment horizontal="center" vertical="center"/>
      <protection locked="0"/>
    </xf>
    <xf numFmtId="180" fontId="53" fillId="0" borderId="75" xfId="0" applyNumberFormat="1" applyFont="1" applyBorder="1" applyAlignment="1" applyProtection="1">
      <alignment horizontal="center" vertical="center"/>
      <protection locked="0"/>
    </xf>
    <xf numFmtId="180" fontId="53" fillId="0" borderId="89" xfId="0" applyNumberFormat="1" applyFont="1" applyBorder="1" applyAlignment="1" applyProtection="1">
      <alignment horizontal="center" vertical="center"/>
      <protection locked="0"/>
    </xf>
    <xf numFmtId="0" fontId="27" fillId="6" borderId="77" xfId="0" applyFont="1" applyFill="1" applyBorder="1" applyAlignment="1">
      <alignment horizontal="left" vertical="center" shrinkToFit="1"/>
    </xf>
    <xf numFmtId="0" fontId="27" fillId="6" borderId="58" xfId="0" applyFont="1" applyFill="1" applyBorder="1" applyAlignment="1">
      <alignment horizontal="left" vertical="center" shrinkToFit="1"/>
    </xf>
    <xf numFmtId="0" fontId="26" fillId="2" borderId="53" xfId="0" applyFont="1" applyFill="1" applyBorder="1" applyAlignment="1">
      <alignment horizontal="left" vertical="center"/>
    </xf>
    <xf numFmtId="0" fontId="26" fillId="2" borderId="116" xfId="0" applyFont="1" applyFill="1" applyBorder="1" applyAlignment="1">
      <alignment horizontal="left" vertical="center"/>
    </xf>
    <xf numFmtId="0" fontId="26" fillId="2" borderId="7" xfId="0" applyFont="1" applyFill="1" applyBorder="1" applyAlignment="1">
      <alignment horizontal="left" vertical="center"/>
    </xf>
    <xf numFmtId="0" fontId="53" fillId="0" borderId="69" xfId="0" applyFont="1" applyBorder="1" applyAlignment="1" applyProtection="1">
      <alignment horizontal="left" vertical="center" wrapText="1"/>
      <protection locked="0"/>
    </xf>
    <xf numFmtId="0" fontId="53" fillId="0" borderId="88" xfId="0" applyFont="1" applyBorder="1" applyAlignment="1" applyProtection="1">
      <alignment horizontal="left" vertical="center" wrapText="1"/>
      <protection locked="0"/>
    </xf>
    <xf numFmtId="0" fontId="53" fillId="0" borderId="21" xfId="0" applyFont="1" applyBorder="1" applyAlignment="1" applyProtection="1">
      <alignment horizontal="left" vertical="center" wrapText="1"/>
      <protection locked="0"/>
    </xf>
    <xf numFmtId="178" fontId="0" fillId="0" borderId="11" xfId="0" applyNumberFormat="1" applyBorder="1" applyAlignment="1">
      <alignment horizontal="center" vertical="center"/>
    </xf>
    <xf numFmtId="178" fontId="0" fillId="0" borderId="47" xfId="0" applyNumberFormat="1" applyBorder="1" applyAlignment="1">
      <alignment horizontal="center" vertical="center"/>
    </xf>
    <xf numFmtId="178" fontId="0" fillId="0" borderId="61" xfId="0" applyNumberFormat="1" applyBorder="1" applyAlignment="1">
      <alignment horizontal="center" vertical="center"/>
    </xf>
    <xf numFmtId="0" fontId="53" fillId="0" borderId="27" xfId="0" applyFont="1" applyBorder="1" applyAlignment="1" applyProtection="1">
      <alignment horizontal="left" vertical="center" wrapText="1"/>
      <protection locked="0"/>
    </xf>
    <xf numFmtId="0" fontId="53" fillId="0" borderId="28" xfId="0" applyFont="1" applyBorder="1" applyAlignment="1" applyProtection="1">
      <alignment horizontal="left" vertical="center" wrapText="1"/>
      <protection locked="0"/>
    </xf>
    <xf numFmtId="0" fontId="53" fillId="0" borderId="25" xfId="0" applyFont="1" applyBorder="1" applyAlignment="1" applyProtection="1">
      <alignment horizontal="left" vertical="center" wrapText="1"/>
      <protection locked="0"/>
    </xf>
    <xf numFmtId="0" fontId="53" fillId="0" borderId="81" xfId="0" applyFont="1" applyBorder="1" applyAlignment="1" applyProtection="1">
      <alignment horizontal="left" vertical="center" wrapText="1"/>
      <protection locked="0"/>
    </xf>
    <xf numFmtId="0" fontId="49" fillId="0" borderId="27" xfId="0" applyFont="1" applyBorder="1" applyAlignment="1" applyProtection="1">
      <alignment horizontal="left" vertical="center" wrapText="1"/>
      <protection locked="0"/>
    </xf>
    <xf numFmtId="0" fontId="49" fillId="0" borderId="28" xfId="0" applyFont="1" applyBorder="1" applyAlignment="1" applyProtection="1">
      <alignment horizontal="left" vertical="center" wrapText="1"/>
      <protection locked="0"/>
    </xf>
    <xf numFmtId="0" fontId="49" fillId="0" borderId="25" xfId="0" applyFont="1" applyBorder="1" applyAlignment="1" applyProtection="1">
      <alignment horizontal="left" vertical="center" wrapText="1"/>
      <protection locked="0"/>
    </xf>
    <xf numFmtId="0" fontId="49" fillId="0" borderId="81" xfId="0" applyFont="1" applyBorder="1" applyAlignment="1" applyProtection="1">
      <alignment horizontal="left" vertical="center" wrapText="1"/>
      <protection locked="0"/>
    </xf>
    <xf numFmtId="0" fontId="53" fillId="0" borderId="109" xfId="0" applyFont="1" applyBorder="1" applyAlignment="1" applyProtection="1">
      <alignment horizontal="left" vertical="center" wrapText="1"/>
      <protection locked="0"/>
    </xf>
    <xf numFmtId="0" fontId="27" fillId="6" borderId="68" xfId="0" applyFont="1" applyFill="1" applyBorder="1" applyAlignment="1">
      <alignment horizontal="left" vertical="center" shrinkToFit="1"/>
    </xf>
    <xf numFmtId="0" fontId="27" fillId="6" borderId="70" xfId="0" applyFont="1" applyFill="1" applyBorder="1" applyAlignment="1">
      <alignment horizontal="left" vertical="center" shrinkToFit="1"/>
    </xf>
    <xf numFmtId="0" fontId="57" fillId="12" borderId="165" xfId="0" applyFont="1" applyFill="1" applyBorder="1" applyAlignment="1">
      <alignment horizontal="left" vertical="center"/>
    </xf>
    <xf numFmtId="0" fontId="22" fillId="0" borderId="0" xfId="0" applyFont="1" applyAlignment="1">
      <alignment horizontal="left" vertical="center" wrapText="1"/>
    </xf>
    <xf numFmtId="0" fontId="22" fillId="0" borderId="0" xfId="0" applyFont="1" applyAlignment="1">
      <alignment horizontal="left" vertical="center"/>
    </xf>
    <xf numFmtId="0" fontId="24" fillId="0" borderId="0" xfId="0" applyFont="1" applyAlignment="1">
      <alignment horizontal="center" vertical="center" wrapText="1"/>
    </xf>
    <xf numFmtId="0" fontId="24" fillId="0" borderId="0" xfId="0" applyFont="1" applyAlignment="1">
      <alignment horizontal="center" vertical="center"/>
    </xf>
    <xf numFmtId="0" fontId="71" fillId="0" borderId="0" xfId="0" applyFont="1" applyAlignment="1" applyProtection="1">
      <alignment horizontal="left" vertical="center" wrapText="1"/>
      <protection locked="0"/>
    </xf>
    <xf numFmtId="0" fontId="22" fillId="10" borderId="166" xfId="0" applyFont="1" applyFill="1" applyBorder="1" applyAlignment="1" applyProtection="1">
      <alignment horizontal="left" vertical="center" shrinkToFit="1"/>
      <protection locked="0"/>
    </xf>
    <xf numFmtId="0" fontId="22" fillId="0" borderId="167" xfId="0" applyFont="1" applyBorder="1" applyAlignment="1">
      <alignment horizontal="left" vertical="center" wrapText="1"/>
    </xf>
    <xf numFmtId="0" fontId="22" fillId="10" borderId="167" xfId="0" applyFont="1" applyFill="1" applyBorder="1" applyAlignment="1" applyProtection="1">
      <alignment horizontal="left" vertical="center" wrapText="1"/>
      <protection locked="0"/>
    </xf>
    <xf numFmtId="0" fontId="53" fillId="2" borderId="103" xfId="0" applyFont="1" applyFill="1" applyBorder="1" applyAlignment="1">
      <alignment horizontal="left" vertical="center"/>
    </xf>
    <xf numFmtId="0" fontId="53" fillId="2" borderId="75" xfId="0" applyFont="1" applyFill="1" applyBorder="1" applyAlignment="1">
      <alignment horizontal="left" vertical="center"/>
    </xf>
    <xf numFmtId="0" fontId="53" fillId="2" borderId="43" xfId="0" applyFont="1" applyFill="1" applyBorder="1" applyAlignment="1">
      <alignment horizontal="left" vertical="center"/>
    </xf>
    <xf numFmtId="0" fontId="53" fillId="2" borderId="108" xfId="0" applyFont="1" applyFill="1" applyBorder="1" applyAlignment="1">
      <alignment horizontal="center" vertical="center" textRotation="255" shrinkToFit="1"/>
    </xf>
    <xf numFmtId="0" fontId="36" fillId="2" borderId="37" xfId="0" applyFont="1" applyFill="1" applyBorder="1" applyAlignment="1">
      <alignment horizontal="left" vertical="center"/>
    </xf>
    <xf numFmtId="0" fontId="36" fillId="2" borderId="38" xfId="0" applyFont="1" applyFill="1" applyBorder="1" applyAlignment="1">
      <alignment horizontal="left" vertical="center"/>
    </xf>
    <xf numFmtId="0" fontId="36" fillId="2" borderId="29" xfId="0" applyFont="1" applyFill="1" applyBorder="1" applyAlignment="1">
      <alignment horizontal="left" vertical="center"/>
    </xf>
    <xf numFmtId="0" fontId="53" fillId="7" borderId="109" xfId="0" applyFont="1" applyFill="1" applyBorder="1" applyAlignment="1" applyProtection="1">
      <alignment horizontal="left" vertical="center"/>
      <protection locked="0"/>
    </xf>
    <xf numFmtId="0" fontId="53" fillId="7" borderId="110" xfId="0" applyFont="1" applyFill="1" applyBorder="1" applyAlignment="1" applyProtection="1">
      <alignment horizontal="left" vertical="center"/>
      <protection locked="0"/>
    </xf>
    <xf numFmtId="0" fontId="53" fillId="7" borderId="111" xfId="0" applyFont="1" applyFill="1" applyBorder="1" applyAlignment="1" applyProtection="1">
      <alignment horizontal="left" vertical="center"/>
      <protection locked="0"/>
    </xf>
    <xf numFmtId="0" fontId="22" fillId="0" borderId="168" xfId="0" applyFont="1" applyBorder="1" applyAlignment="1">
      <alignment horizontal="left" vertical="center" wrapText="1"/>
    </xf>
    <xf numFmtId="0" fontId="22" fillId="10" borderId="168" xfId="0" applyFont="1" applyFill="1" applyBorder="1" applyAlignment="1" applyProtection="1">
      <alignment horizontal="left" vertical="center" wrapText="1"/>
      <protection locked="0"/>
    </xf>
    <xf numFmtId="0" fontId="27" fillId="2" borderId="104" xfId="0" applyFont="1" applyFill="1" applyBorder="1" applyAlignment="1">
      <alignment horizontal="left" vertical="center"/>
    </xf>
    <xf numFmtId="0" fontId="27" fillId="2" borderId="46" xfId="0" applyFont="1" applyFill="1" applyBorder="1" applyAlignment="1">
      <alignment horizontal="left" vertical="center"/>
    </xf>
    <xf numFmtId="190" fontId="27" fillId="0" borderId="105" xfId="0" applyNumberFormat="1" applyFont="1" applyBorder="1" applyAlignment="1" applyProtection="1">
      <alignment horizontal="center" vertical="center"/>
      <protection locked="0"/>
    </xf>
    <xf numFmtId="190" fontId="27" fillId="0" borderId="106" xfId="0" applyNumberFormat="1" applyFont="1" applyBorder="1" applyAlignment="1" applyProtection="1">
      <alignment horizontal="center" vertical="center"/>
      <protection locked="0"/>
    </xf>
    <xf numFmtId="0" fontId="27" fillId="0" borderId="54" xfId="0" applyFont="1" applyBorder="1" applyAlignment="1" applyProtection="1">
      <alignment horizontal="left" vertical="center" shrinkToFit="1"/>
      <protection locked="0"/>
    </xf>
    <xf numFmtId="0" fontId="27" fillId="0" borderId="118" xfId="0" applyFont="1" applyBorder="1" applyAlignment="1" applyProtection="1">
      <alignment horizontal="left" vertical="center" shrinkToFit="1"/>
      <protection locked="0"/>
    </xf>
    <xf numFmtId="0" fontId="27" fillId="0" borderId="19" xfId="0" applyFont="1" applyBorder="1" applyAlignment="1" applyProtection="1">
      <alignment horizontal="left" vertical="center" shrinkToFit="1"/>
      <protection locked="0"/>
    </xf>
    <xf numFmtId="0" fontId="27" fillId="0" borderId="154" xfId="0" applyFont="1" applyBorder="1" applyAlignment="1" applyProtection="1">
      <alignment horizontal="left" vertical="center" shrinkToFit="1"/>
      <protection locked="0"/>
    </xf>
    <xf numFmtId="0" fontId="27" fillId="0" borderId="93" xfId="0" applyFont="1" applyBorder="1" applyAlignment="1" applyProtection="1">
      <alignment horizontal="left" vertical="center" shrinkToFit="1"/>
      <protection locked="0"/>
    </xf>
    <xf numFmtId="0" fontId="65" fillId="2" borderId="11" xfId="0" applyFont="1" applyFill="1" applyBorder="1" applyAlignment="1">
      <alignment horizontal="left" vertical="center" wrapText="1"/>
    </xf>
    <xf numFmtId="0" fontId="65" fillId="2" borderId="47" xfId="0" applyFont="1" applyFill="1" applyBorder="1" applyAlignment="1">
      <alignment horizontal="left" vertical="center" wrapText="1"/>
    </xf>
    <xf numFmtId="0" fontId="65" fillId="2" borderId="51" xfId="0" applyFont="1" applyFill="1" applyBorder="1" applyAlignment="1">
      <alignment horizontal="left" vertical="center" wrapText="1"/>
    </xf>
    <xf numFmtId="0" fontId="53" fillId="0" borderId="32" xfId="0" applyFont="1" applyBorder="1" applyAlignment="1" applyProtection="1">
      <alignment horizontal="left" vertical="top" wrapText="1"/>
      <protection locked="0"/>
    </xf>
    <xf numFmtId="0" fontId="53" fillId="0" borderId="0" xfId="0" applyFont="1" applyAlignment="1" applyProtection="1">
      <alignment horizontal="left" vertical="top" wrapText="1"/>
      <protection locked="0"/>
    </xf>
    <xf numFmtId="0" fontId="53" fillId="0" borderId="14" xfId="0" applyFont="1" applyBorder="1" applyAlignment="1" applyProtection="1">
      <alignment horizontal="left" vertical="top" wrapText="1"/>
      <protection locked="0"/>
    </xf>
    <xf numFmtId="0" fontId="68" fillId="12" borderId="165" xfId="0" applyFont="1" applyFill="1" applyBorder="1" applyAlignment="1">
      <alignment horizontal="left" vertical="top" wrapText="1"/>
    </xf>
    <xf numFmtId="0" fontId="57" fillId="12" borderId="165" xfId="0" applyFont="1" applyFill="1" applyBorder="1" applyAlignment="1">
      <alignment horizontal="left" vertical="top" wrapText="1"/>
    </xf>
    <xf numFmtId="0" fontId="27" fillId="5" borderId="18" xfId="0" applyFont="1" applyFill="1" applyBorder="1" applyAlignment="1">
      <alignment horizontal="left" vertical="top" wrapText="1" shrinkToFit="1"/>
    </xf>
    <xf numFmtId="0" fontId="0" fillId="0" borderId="118" xfId="0" applyBorder="1" applyAlignment="1">
      <alignment horizontal="left" vertical="top" wrapText="1" shrinkToFit="1"/>
    </xf>
    <xf numFmtId="0" fontId="0" fillId="0" borderId="19" xfId="0" applyBorder="1" applyAlignment="1">
      <alignment horizontal="left" vertical="top" wrapText="1" shrinkToFit="1"/>
    </xf>
    <xf numFmtId="183" fontId="27" fillId="7" borderId="134" xfId="0" applyNumberFormat="1" applyFont="1" applyFill="1" applyBorder="1" applyAlignment="1" applyProtection="1">
      <alignment horizontal="center" vertical="center" shrinkToFit="1"/>
      <protection locked="0"/>
    </xf>
    <xf numFmtId="0" fontId="0" fillId="0" borderId="125" xfId="0" applyBorder="1" applyAlignment="1">
      <alignment horizontal="center" vertical="center" shrinkToFit="1"/>
    </xf>
    <xf numFmtId="0" fontId="0" fillId="0" borderId="126" xfId="0" applyBorder="1" applyAlignment="1">
      <alignment horizontal="center" vertical="center" shrinkToFit="1"/>
    </xf>
    <xf numFmtId="183" fontId="27" fillId="7" borderId="54" xfId="0" applyNumberFormat="1" applyFont="1"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59" xfId="0" applyBorder="1" applyAlignment="1">
      <alignment horizontal="center" vertical="center" shrinkToFit="1"/>
    </xf>
    <xf numFmtId="187" fontId="27" fillId="2" borderId="123" xfId="0" applyNumberFormat="1" applyFont="1" applyFill="1" applyBorder="1" applyAlignment="1">
      <alignment horizontal="center" vertical="center"/>
    </xf>
    <xf numFmtId="187" fontId="27" fillId="2" borderId="124" xfId="0" applyNumberFormat="1" applyFont="1" applyFill="1" applyBorder="1" applyAlignment="1">
      <alignment horizontal="center" vertical="center"/>
    </xf>
    <xf numFmtId="0" fontId="27" fillId="0" borderId="0" xfId="0" applyFont="1" applyAlignment="1">
      <alignment horizontal="center" vertical="center"/>
    </xf>
    <xf numFmtId="0" fontId="65" fillId="2" borderId="11" xfId="0" applyFont="1" applyFill="1" applyBorder="1" applyAlignment="1">
      <alignment horizontal="left" vertical="top" wrapText="1"/>
    </xf>
    <xf numFmtId="0" fontId="65" fillId="2" borderId="47" xfId="0" applyFont="1" applyFill="1" applyBorder="1" applyAlignment="1">
      <alignment horizontal="left" vertical="top" wrapText="1"/>
    </xf>
    <xf numFmtId="0" fontId="65" fillId="2" borderId="51" xfId="0" applyFont="1" applyFill="1" applyBorder="1" applyAlignment="1">
      <alignment horizontal="left" vertical="top" wrapText="1"/>
    </xf>
    <xf numFmtId="182" fontId="65" fillId="2" borderId="11" xfId="0" applyNumberFormat="1" applyFont="1" applyFill="1" applyBorder="1" applyAlignment="1">
      <alignment horizontal="left" vertical="top" wrapText="1" shrinkToFit="1"/>
    </xf>
    <xf numFmtId="182" fontId="65" fillId="2" borderId="47" xfId="0" applyNumberFormat="1" applyFont="1" applyFill="1" applyBorder="1" applyAlignment="1">
      <alignment horizontal="left" vertical="top" wrapText="1" shrinkToFit="1"/>
    </xf>
    <xf numFmtId="182" fontId="65" fillId="2" borderId="51" xfId="0" applyNumberFormat="1" applyFont="1" applyFill="1" applyBorder="1" applyAlignment="1">
      <alignment horizontal="left" vertical="top" wrapText="1" shrinkToFit="1"/>
    </xf>
    <xf numFmtId="0" fontId="53" fillId="0" borderId="39" xfId="0" applyFont="1" applyBorder="1" applyAlignment="1" applyProtection="1">
      <alignment horizontal="left" vertical="top" wrapText="1"/>
      <protection locked="0"/>
    </xf>
    <xf numFmtId="0" fontId="53" fillId="0" borderId="15" xfId="0" applyFont="1" applyBorder="1" applyAlignment="1" applyProtection="1">
      <alignment horizontal="left" vertical="top" wrapText="1"/>
      <protection locked="0"/>
    </xf>
    <xf numFmtId="0" fontId="53" fillId="0" borderId="16" xfId="0" applyFont="1" applyBorder="1" applyAlignment="1" applyProtection="1">
      <alignment horizontal="left" vertical="top" wrapText="1"/>
      <protection locked="0"/>
    </xf>
    <xf numFmtId="0" fontId="30" fillId="2" borderId="12" xfId="0" applyFont="1" applyFill="1" applyBorder="1" applyAlignment="1">
      <alignment horizontal="left" vertical="top" wrapText="1"/>
    </xf>
    <xf numFmtId="0" fontId="30" fillId="2" borderId="170" xfId="0" applyFont="1" applyFill="1" applyBorder="1" applyAlignment="1">
      <alignment horizontal="left" vertical="top" wrapText="1"/>
    </xf>
    <xf numFmtId="0" fontId="27" fillId="0" borderId="22" xfId="0" applyFont="1" applyBorder="1" applyAlignment="1" applyProtection="1">
      <alignment horizontal="left" vertical="top" wrapText="1"/>
      <protection locked="0"/>
    </xf>
    <xf numFmtId="0" fontId="27" fillId="0" borderId="125" xfId="0" applyFont="1" applyBorder="1" applyAlignment="1" applyProtection="1">
      <alignment horizontal="left" vertical="top" wrapText="1"/>
      <protection locked="0"/>
    </xf>
    <xf numFmtId="0" fontId="27" fillId="0" borderId="126" xfId="0" applyFont="1" applyBorder="1" applyAlignment="1" applyProtection="1">
      <alignment horizontal="left" vertical="top" wrapText="1"/>
      <protection locked="0"/>
    </xf>
    <xf numFmtId="0" fontId="27" fillId="0" borderId="32" xfId="0" applyFont="1" applyBorder="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27" fillId="0" borderId="14" xfId="0" applyFont="1" applyBorder="1" applyAlignment="1" applyProtection="1">
      <alignment horizontal="left" vertical="top" wrapText="1"/>
      <protection locked="0"/>
    </xf>
    <xf numFmtId="0" fontId="27" fillId="0" borderId="40" xfId="0" applyFont="1" applyBorder="1" applyAlignment="1" applyProtection="1">
      <alignment horizontal="left" vertical="top" wrapText="1"/>
      <protection locked="0"/>
    </xf>
    <xf numFmtId="0" fontId="27" fillId="0" borderId="56" xfId="0" applyFont="1" applyBorder="1" applyAlignment="1" applyProtection="1">
      <alignment horizontal="left" vertical="top" wrapText="1"/>
      <protection locked="0"/>
    </xf>
    <xf numFmtId="0" fontId="27" fillId="0" borderId="52" xfId="0" applyFont="1" applyBorder="1" applyAlignment="1" applyProtection="1">
      <alignment horizontal="left" vertical="top" wrapText="1"/>
      <protection locked="0"/>
    </xf>
    <xf numFmtId="38" fontId="27" fillId="2" borderId="121" xfId="2" applyFont="1" applyFill="1" applyBorder="1" applyAlignment="1">
      <alignment horizontal="center" vertical="center" textRotation="255" shrinkToFit="1"/>
    </xf>
    <xf numFmtId="38" fontId="27" fillId="2" borderId="31" xfId="2" applyFont="1" applyFill="1" applyBorder="1" applyAlignment="1">
      <alignment horizontal="center" vertical="center" textRotation="255" shrinkToFit="1"/>
    </xf>
    <xf numFmtId="38" fontId="27" fillId="2" borderId="33" xfId="2" applyFont="1" applyFill="1" applyBorder="1" applyAlignment="1">
      <alignment horizontal="center" vertical="center" textRotation="255" shrinkToFit="1"/>
    </xf>
    <xf numFmtId="0" fontId="65" fillId="6" borderId="47" xfId="0" applyFont="1" applyFill="1" applyBorder="1" applyAlignment="1" applyProtection="1">
      <alignment horizontal="left" vertical="top" wrapText="1"/>
      <protection locked="0"/>
    </xf>
    <xf numFmtId="0" fontId="65" fillId="6" borderId="51" xfId="0" applyFont="1" applyFill="1" applyBorder="1" applyAlignment="1" applyProtection="1">
      <alignment horizontal="left" vertical="top" wrapText="1"/>
      <protection locked="0"/>
    </xf>
    <xf numFmtId="0" fontId="53" fillId="0" borderId="37" xfId="0" applyFont="1" applyBorder="1" applyAlignment="1" applyProtection="1">
      <alignment horizontal="left" vertical="top" wrapText="1"/>
      <protection locked="0"/>
    </xf>
    <xf numFmtId="0" fontId="53" fillId="0" borderId="38" xfId="0" applyFont="1" applyBorder="1" applyAlignment="1" applyProtection="1">
      <alignment horizontal="left" vertical="top" wrapText="1"/>
      <protection locked="0"/>
    </xf>
    <xf numFmtId="0" fontId="53" fillId="0" borderId="29" xfId="0" applyFont="1" applyBorder="1" applyAlignment="1" applyProtection="1">
      <alignment horizontal="left" vertical="top" wrapText="1"/>
      <protection locked="0"/>
    </xf>
    <xf numFmtId="0" fontId="30" fillId="2" borderId="11" xfId="0" applyFont="1" applyFill="1" applyBorder="1" applyAlignment="1">
      <alignment horizontal="left" vertical="center" wrapText="1"/>
    </xf>
    <xf numFmtId="0" fontId="30" fillId="2" borderId="47" xfId="0" applyFont="1" applyFill="1" applyBorder="1" applyAlignment="1">
      <alignment horizontal="left" vertical="center" wrapText="1"/>
    </xf>
    <xf numFmtId="0" fontId="30" fillId="2" borderId="51" xfId="0" applyFont="1" applyFill="1" applyBorder="1" applyAlignment="1">
      <alignment horizontal="left" vertical="center" wrapText="1"/>
    </xf>
    <xf numFmtId="0" fontId="27" fillId="0" borderId="37" xfId="0" applyFont="1" applyBorder="1" applyAlignment="1" applyProtection="1">
      <alignment horizontal="left" vertical="top" wrapText="1"/>
      <protection locked="0"/>
    </xf>
    <xf numFmtId="0" fontId="27" fillId="0" borderId="38" xfId="0" applyFont="1" applyBorder="1" applyAlignment="1" applyProtection="1">
      <alignment horizontal="left" vertical="top" wrapText="1"/>
      <protection locked="0"/>
    </xf>
    <xf numFmtId="0" fontId="27" fillId="0" borderId="29" xfId="0" applyFont="1" applyBorder="1" applyAlignment="1" applyProtection="1">
      <alignment horizontal="left" vertical="top" wrapText="1"/>
      <protection locked="0"/>
    </xf>
    <xf numFmtId="0" fontId="27" fillId="0" borderId="39" xfId="0" applyFont="1" applyBorder="1" applyAlignment="1" applyProtection="1">
      <alignment horizontal="left" vertical="top" wrapText="1"/>
      <protection locked="0"/>
    </xf>
    <xf numFmtId="0" fontId="27" fillId="0" borderId="15" xfId="0" applyFont="1" applyBorder="1" applyAlignment="1" applyProtection="1">
      <alignment horizontal="left" vertical="top" wrapText="1"/>
      <protection locked="0"/>
    </xf>
    <xf numFmtId="0" fontId="27" fillId="0" borderId="16" xfId="0" applyFont="1" applyBorder="1" applyAlignment="1" applyProtection="1">
      <alignment horizontal="left" vertical="top" wrapText="1"/>
      <protection locked="0"/>
    </xf>
    <xf numFmtId="0" fontId="27" fillId="2" borderId="104" xfId="0" applyFont="1" applyFill="1" applyBorder="1" applyAlignment="1">
      <alignment horizontal="center" vertical="center" shrinkToFit="1"/>
    </xf>
    <xf numFmtId="0" fontId="27" fillId="2" borderId="67" xfId="0" applyFont="1" applyFill="1" applyBorder="1" applyAlignment="1">
      <alignment horizontal="center" vertical="center" shrinkToFit="1"/>
    </xf>
    <xf numFmtId="0" fontId="27" fillId="2" borderId="30" xfId="0" applyFont="1" applyFill="1" applyBorder="1" applyAlignment="1">
      <alignment horizontal="left" vertical="center" shrinkToFit="1"/>
    </xf>
    <xf numFmtId="0" fontId="27" fillId="2" borderId="85" xfId="0" applyFont="1" applyFill="1" applyBorder="1" applyAlignment="1">
      <alignment horizontal="left" vertical="center" shrinkToFit="1"/>
    </xf>
    <xf numFmtId="182" fontId="30" fillId="2" borderId="11" xfId="0" applyNumberFormat="1" applyFont="1" applyFill="1" applyBorder="1" applyAlignment="1">
      <alignment horizontal="left" vertical="top" wrapText="1" shrinkToFit="1"/>
    </xf>
    <xf numFmtId="182" fontId="30" fillId="2" borderId="47" xfId="0" applyNumberFormat="1" applyFont="1" applyFill="1" applyBorder="1" applyAlignment="1">
      <alignment horizontal="left" vertical="top" wrapText="1" shrinkToFit="1"/>
    </xf>
    <xf numFmtId="182" fontId="30" fillId="2" borderId="51" xfId="0" applyNumberFormat="1" applyFont="1" applyFill="1" applyBorder="1" applyAlignment="1">
      <alignment horizontal="left" vertical="top" wrapText="1" shrinkToFit="1"/>
    </xf>
    <xf numFmtId="38" fontId="27" fillId="2" borderId="112" xfId="2" applyFont="1" applyFill="1" applyBorder="1" applyAlignment="1">
      <alignment horizontal="center" vertical="center" textRotation="255" shrinkToFit="1"/>
    </xf>
    <xf numFmtId="38" fontId="27" fillId="2" borderId="113" xfId="2" applyFont="1" applyFill="1" applyBorder="1" applyAlignment="1">
      <alignment horizontal="center" vertical="center" textRotation="255" shrinkToFit="1"/>
    </xf>
    <xf numFmtId="38" fontId="27" fillId="2" borderId="178" xfId="2" applyFont="1" applyFill="1" applyBorder="1" applyAlignment="1">
      <alignment horizontal="center" vertical="center" textRotation="255" shrinkToFit="1"/>
    </xf>
    <xf numFmtId="182" fontId="27" fillId="2" borderId="54" xfId="0" applyNumberFormat="1" applyFont="1" applyFill="1" applyBorder="1" applyAlignment="1">
      <alignment horizontal="center" vertical="center" shrinkToFit="1"/>
    </xf>
    <xf numFmtId="182" fontId="27" fillId="2" borderId="118" xfId="0" applyNumberFormat="1" applyFont="1" applyFill="1" applyBorder="1" applyAlignment="1">
      <alignment horizontal="center" vertical="center" shrinkToFit="1"/>
    </xf>
    <xf numFmtId="182" fontId="27" fillId="2" borderId="19" xfId="0" applyNumberFormat="1" applyFont="1" applyFill="1" applyBorder="1" applyAlignment="1">
      <alignment horizontal="center" vertical="center" shrinkToFit="1"/>
    </xf>
    <xf numFmtId="183" fontId="27" fillId="2" borderId="54" xfId="0" applyNumberFormat="1" applyFont="1" applyFill="1" applyBorder="1" applyAlignment="1">
      <alignment horizontal="center" vertical="center" shrinkToFit="1"/>
    </xf>
    <xf numFmtId="183" fontId="27" fillId="2" borderId="118" xfId="0" applyNumberFormat="1" applyFont="1" applyFill="1" applyBorder="1" applyAlignment="1">
      <alignment horizontal="center" vertical="center" shrinkToFit="1"/>
    </xf>
    <xf numFmtId="0" fontId="53" fillId="11" borderId="54" xfId="0" applyFont="1" applyFill="1" applyBorder="1" applyAlignment="1" applyProtection="1">
      <alignment horizontal="left" vertical="center" shrinkToFit="1"/>
      <protection locked="0"/>
    </xf>
    <xf numFmtId="0" fontId="53" fillId="11" borderId="118" xfId="0" applyFont="1" applyFill="1" applyBorder="1" applyAlignment="1" applyProtection="1">
      <alignment horizontal="left" vertical="center" shrinkToFit="1"/>
      <protection locked="0"/>
    </xf>
    <xf numFmtId="0" fontId="53" fillId="11" borderId="59" xfId="0" applyFont="1" applyFill="1" applyBorder="1" applyAlignment="1" applyProtection="1">
      <alignment horizontal="left" vertical="center" shrinkToFit="1"/>
      <protection locked="0"/>
    </xf>
    <xf numFmtId="38" fontId="53" fillId="0" borderId="11" xfId="2" applyFont="1" applyFill="1" applyBorder="1" applyAlignment="1" applyProtection="1">
      <alignment horizontal="left" vertical="center" shrinkToFit="1"/>
      <protection locked="0"/>
    </xf>
    <xf numFmtId="38" fontId="53" fillId="0" borderId="47" xfId="2" applyFont="1" applyFill="1" applyBorder="1" applyAlignment="1" applyProtection="1">
      <alignment horizontal="left" vertical="center" shrinkToFit="1"/>
      <protection locked="0"/>
    </xf>
    <xf numFmtId="38" fontId="53" fillId="0" borderId="51" xfId="2" applyFont="1" applyFill="1" applyBorder="1" applyAlignment="1" applyProtection="1">
      <alignment horizontal="left" vertical="center" shrinkToFit="1"/>
      <protection locked="0"/>
    </xf>
    <xf numFmtId="38" fontId="65" fillId="2" borderId="11" xfId="2" applyFont="1" applyFill="1" applyBorder="1" applyAlignment="1">
      <alignment horizontal="center" vertical="center" shrinkToFit="1"/>
    </xf>
    <xf numFmtId="38" fontId="65" fillId="2" borderId="61" xfId="2" applyFont="1" applyFill="1" applyBorder="1" applyAlignment="1">
      <alignment horizontal="center" vertical="center" shrinkToFit="1"/>
    </xf>
    <xf numFmtId="38" fontId="27" fillId="2" borderId="11" xfId="2" applyFont="1" applyFill="1" applyBorder="1" applyAlignment="1">
      <alignment horizontal="center" vertical="center" shrinkToFit="1"/>
    </xf>
    <xf numFmtId="38" fontId="27" fillId="2" borderId="61" xfId="2" applyFont="1" applyFill="1" applyBorder="1" applyAlignment="1">
      <alignment horizontal="center" vertical="center" shrinkToFit="1"/>
    </xf>
    <xf numFmtId="0" fontId="30" fillId="2" borderId="77" xfId="0" applyFont="1" applyFill="1" applyBorder="1" applyAlignment="1">
      <alignment horizontal="center" vertical="center" shrinkToFit="1"/>
    </xf>
    <xf numFmtId="0" fontId="30" fillId="2" borderId="58"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183" fontId="27" fillId="0" borderId="54" xfId="0" applyNumberFormat="1" applyFont="1" applyBorder="1" applyAlignment="1" applyProtection="1">
      <alignment horizontal="left" vertical="center" shrinkToFit="1"/>
      <protection locked="0"/>
    </xf>
    <xf numFmtId="183" fontId="27" fillId="0" borderId="118" xfId="0" applyNumberFormat="1" applyFont="1" applyBorder="1" applyAlignment="1" applyProtection="1">
      <alignment horizontal="left" vertical="center" shrinkToFit="1"/>
      <protection locked="0"/>
    </xf>
    <xf numFmtId="183" fontId="27" fillId="0" borderId="59" xfId="0" applyNumberFormat="1" applyFont="1" applyBorder="1" applyAlignment="1" applyProtection="1">
      <alignment horizontal="left" vertical="center" shrinkToFit="1"/>
      <protection locked="0"/>
    </xf>
    <xf numFmtId="0" fontId="57" fillId="12" borderId="184" xfId="0" applyFont="1" applyFill="1" applyBorder="1" applyAlignment="1">
      <alignment horizontal="left" vertical="top" wrapText="1"/>
    </xf>
    <xf numFmtId="0" fontId="57" fillId="12" borderId="185" xfId="0" applyFont="1" applyFill="1" applyBorder="1" applyAlignment="1">
      <alignment horizontal="left" vertical="top" wrapText="1"/>
    </xf>
    <xf numFmtId="0" fontId="57" fillId="12" borderId="165" xfId="0" applyFont="1" applyFill="1" applyBorder="1" applyAlignment="1">
      <alignment horizontal="left" vertical="top"/>
    </xf>
    <xf numFmtId="38" fontId="30" fillId="2" borderId="11" xfId="2" applyFont="1" applyFill="1" applyBorder="1" applyAlignment="1">
      <alignment horizontal="center" vertical="center" shrinkToFit="1"/>
    </xf>
    <xf numFmtId="38" fontId="30" fillId="2" borderId="61" xfId="2" applyFont="1" applyFill="1" applyBorder="1" applyAlignment="1">
      <alignment horizontal="center" vertical="center" shrinkToFit="1"/>
    </xf>
    <xf numFmtId="38" fontId="30" fillId="2" borderId="37" xfId="2" applyFont="1" applyFill="1" applyBorder="1" applyAlignment="1">
      <alignment horizontal="left" vertical="center" shrinkToFit="1"/>
    </xf>
    <xf numFmtId="38" fontId="30" fillId="2" borderId="38" xfId="2" applyFont="1" applyFill="1" applyBorder="1" applyAlignment="1">
      <alignment horizontal="left" vertical="center" shrinkToFit="1"/>
    </xf>
    <xf numFmtId="38" fontId="30" fillId="2" borderId="29" xfId="2" applyFont="1" applyFill="1" applyBorder="1" applyAlignment="1">
      <alignment horizontal="left" vertical="center" shrinkToFit="1"/>
    </xf>
    <xf numFmtId="182" fontId="27" fillId="2" borderId="18" xfId="0" applyNumberFormat="1" applyFont="1" applyFill="1" applyBorder="1" applyAlignment="1">
      <alignment horizontal="center" vertical="center" shrinkToFit="1"/>
    </xf>
    <xf numFmtId="183" fontId="27" fillId="2" borderId="157" xfId="0" applyNumberFormat="1" applyFont="1" applyFill="1" applyBorder="1" applyAlignment="1">
      <alignment horizontal="center" vertical="center" shrinkToFit="1"/>
    </xf>
    <xf numFmtId="183" fontId="27" fillId="2" borderId="162" xfId="0" applyNumberFormat="1" applyFont="1" applyFill="1" applyBorder="1" applyAlignment="1">
      <alignment horizontal="center" vertical="center" shrinkToFit="1"/>
    </xf>
    <xf numFmtId="181" fontId="27" fillId="0" borderId="69" xfId="0" applyNumberFormat="1" applyFont="1" applyBorder="1" applyAlignment="1" applyProtection="1">
      <alignment horizontal="left" vertical="center" shrinkToFit="1"/>
      <protection locked="0"/>
    </xf>
    <xf numFmtId="181" fontId="27" fillId="0" borderId="88" xfId="0" applyNumberFormat="1" applyFont="1" applyBorder="1" applyAlignment="1" applyProtection="1">
      <alignment horizontal="left" vertical="center" shrinkToFit="1"/>
      <protection locked="0"/>
    </xf>
    <xf numFmtId="181" fontId="27" fillId="0" borderId="60" xfId="0" applyNumberFormat="1" applyFont="1" applyBorder="1" applyAlignment="1" applyProtection="1">
      <alignment horizontal="left" vertical="center" shrinkToFit="1"/>
      <protection locked="0"/>
    </xf>
    <xf numFmtId="38" fontId="30" fillId="2" borderId="32" xfId="2" applyFont="1" applyFill="1" applyBorder="1" applyAlignment="1">
      <alignment horizontal="left" vertical="center" shrinkToFit="1"/>
    </xf>
    <xf numFmtId="38" fontId="30" fillId="2" borderId="0" xfId="2" applyFont="1" applyFill="1" applyBorder="1" applyAlignment="1">
      <alignment horizontal="left" vertical="center" shrinkToFit="1"/>
    </xf>
    <xf numFmtId="38" fontId="30" fillId="2" borderId="14" xfId="2" applyFont="1" applyFill="1" applyBorder="1" applyAlignment="1">
      <alignment horizontal="left" vertical="center" shrinkToFit="1"/>
    </xf>
    <xf numFmtId="182" fontId="27" fillId="2" borderId="127" xfId="0" applyNumberFormat="1" applyFont="1" applyFill="1" applyBorder="1" applyAlignment="1">
      <alignment horizontal="left" vertical="center" shrinkToFit="1"/>
    </xf>
    <xf numFmtId="182" fontId="27" fillId="2" borderId="93" xfId="0" applyNumberFormat="1" applyFont="1" applyFill="1" applyBorder="1" applyAlignment="1">
      <alignment horizontal="left" vertical="center" shrinkToFit="1"/>
    </xf>
    <xf numFmtId="183" fontId="27" fillId="2" borderId="19" xfId="0" applyNumberFormat="1" applyFont="1" applyFill="1" applyBorder="1" applyAlignment="1">
      <alignment horizontal="center" vertical="center" shrinkToFit="1"/>
    </xf>
    <xf numFmtId="0" fontId="27" fillId="2" borderId="18" xfId="0" applyFont="1" applyFill="1" applyBorder="1" applyAlignment="1">
      <alignment horizontal="left" vertical="center" wrapText="1" shrinkToFit="1"/>
    </xf>
    <xf numFmtId="0" fontId="27" fillId="2" borderId="118" xfId="0" applyFont="1" applyFill="1" applyBorder="1" applyAlignment="1">
      <alignment horizontal="left" vertical="center" wrapText="1" shrinkToFit="1"/>
    </xf>
    <xf numFmtId="0" fontId="0" fillId="0" borderId="118" xfId="0" applyBorder="1" applyAlignment="1">
      <alignment horizontal="left" vertical="center" wrapText="1" shrinkToFit="1"/>
    </xf>
    <xf numFmtId="0" fontId="0" fillId="0" borderId="59" xfId="0" applyBorder="1" applyAlignment="1">
      <alignment horizontal="left" vertical="center" wrapText="1" shrinkToFit="1"/>
    </xf>
    <xf numFmtId="0" fontId="30" fillId="2" borderId="12" xfId="0" applyFont="1" applyFill="1" applyBorder="1" applyAlignment="1">
      <alignment horizontal="left" vertical="center" wrapText="1"/>
    </xf>
    <xf numFmtId="0" fontId="30" fillId="2" borderId="170" xfId="0" applyFont="1" applyFill="1" applyBorder="1" applyAlignment="1">
      <alignment horizontal="left" vertical="center" wrapText="1"/>
    </xf>
    <xf numFmtId="0" fontId="53" fillId="0" borderId="22" xfId="0" applyFont="1" applyBorder="1" applyAlignment="1" applyProtection="1">
      <alignment horizontal="left" vertical="top" wrapText="1"/>
      <protection locked="0"/>
    </xf>
    <xf numFmtId="0" fontId="53" fillId="0" borderId="125" xfId="0" applyFont="1" applyBorder="1" applyAlignment="1" applyProtection="1">
      <alignment horizontal="left" vertical="top" wrapText="1"/>
      <protection locked="0"/>
    </xf>
    <xf numFmtId="0" fontId="53" fillId="0" borderId="126" xfId="0" applyFont="1" applyBorder="1" applyAlignment="1" applyProtection="1">
      <alignment horizontal="left" vertical="top" wrapText="1"/>
      <protection locked="0"/>
    </xf>
    <xf numFmtId="0" fontId="53" fillId="0" borderId="40" xfId="0" applyFont="1" applyBorder="1" applyAlignment="1" applyProtection="1">
      <alignment horizontal="left" vertical="top" wrapText="1"/>
      <protection locked="0"/>
    </xf>
    <xf numFmtId="0" fontId="53" fillId="0" borderId="56" xfId="0" applyFont="1" applyBorder="1" applyAlignment="1" applyProtection="1">
      <alignment horizontal="left" vertical="top" wrapText="1"/>
      <protection locked="0"/>
    </xf>
    <xf numFmtId="0" fontId="53" fillId="0" borderId="52" xfId="0" applyFont="1" applyBorder="1" applyAlignment="1" applyProtection="1">
      <alignment horizontal="left" vertical="top" wrapText="1"/>
      <protection locked="0"/>
    </xf>
    <xf numFmtId="0" fontId="27" fillId="0" borderId="45" xfId="4" applyFont="1" applyBorder="1" applyAlignment="1" applyProtection="1">
      <alignment horizontal="left" vertical="center" shrinkToFit="1"/>
      <protection locked="0"/>
    </xf>
    <xf numFmtId="0" fontId="27" fillId="0" borderId="7" xfId="4" applyFont="1" applyBorder="1" applyAlignment="1" applyProtection="1">
      <alignment horizontal="left" vertical="center" shrinkToFit="1"/>
      <protection locked="0"/>
    </xf>
    <xf numFmtId="0" fontId="27" fillId="0" borderId="18" xfId="4" applyFont="1" applyBorder="1" applyAlignment="1" applyProtection="1">
      <alignment horizontal="left" vertical="center" shrinkToFit="1"/>
      <protection locked="0"/>
    </xf>
    <xf numFmtId="0" fontId="27" fillId="0" borderId="19" xfId="4" applyFont="1" applyBorder="1" applyAlignment="1" applyProtection="1">
      <alignment horizontal="left" vertical="center" shrinkToFit="1"/>
      <protection locked="0"/>
    </xf>
    <xf numFmtId="0" fontId="56" fillId="12" borderId="165" xfId="4" applyFont="1" applyFill="1" applyBorder="1" applyAlignment="1">
      <alignment horizontal="left" vertical="top" wrapText="1"/>
    </xf>
    <xf numFmtId="0" fontId="20" fillId="12" borderId="165" xfId="0" applyFont="1" applyFill="1" applyBorder="1" applyAlignment="1">
      <alignment horizontal="left" vertical="top"/>
    </xf>
    <xf numFmtId="0" fontId="57" fillId="12" borderId="165" xfId="4" applyFont="1" applyFill="1" applyBorder="1" applyAlignment="1" applyProtection="1">
      <alignment horizontal="left" vertical="top" wrapText="1"/>
      <protection locked="0"/>
    </xf>
    <xf numFmtId="0" fontId="57" fillId="12" borderId="165" xfId="4" applyFont="1" applyFill="1" applyBorder="1" applyAlignment="1">
      <alignment horizontal="left" vertical="top" wrapText="1"/>
    </xf>
    <xf numFmtId="187" fontId="19" fillId="2" borderId="114" xfId="4" applyNumberFormat="1" applyFill="1" applyBorder="1" applyAlignment="1">
      <alignment horizontal="center" vertical="center"/>
    </xf>
    <xf numFmtId="187" fontId="19" fillId="2" borderId="106" xfId="4" applyNumberFormat="1" applyFill="1" applyBorder="1" applyAlignment="1">
      <alignment horizontal="center" vertical="center"/>
    </xf>
    <xf numFmtId="0" fontId="19" fillId="2" borderId="9" xfId="4" applyFill="1" applyBorder="1" applyAlignment="1">
      <alignment horizontal="left" vertical="center" shrinkToFit="1"/>
    </xf>
    <xf numFmtId="177" fontId="27" fillId="2" borderId="79" xfId="4" applyNumberFormat="1" applyFont="1" applyFill="1" applyBorder="1" applyAlignment="1">
      <alignment horizontal="right" vertical="top" shrinkToFit="1"/>
    </xf>
    <xf numFmtId="177" fontId="27" fillId="2" borderId="128" xfId="4" applyNumberFormat="1" applyFont="1" applyFill="1" applyBorder="1" applyAlignment="1">
      <alignment horizontal="right" vertical="top" shrinkToFit="1"/>
    </xf>
    <xf numFmtId="177" fontId="27" fillId="2" borderId="129" xfId="4" applyNumberFormat="1" applyFont="1" applyFill="1" applyBorder="1" applyAlignment="1">
      <alignment horizontal="right" vertical="top" shrinkToFit="1"/>
    </xf>
    <xf numFmtId="0" fontId="27" fillId="0" borderId="20" xfId="4" applyFont="1" applyBorder="1" applyAlignment="1" applyProtection="1">
      <alignment horizontal="left" vertical="center" shrinkToFit="1"/>
      <protection locked="0"/>
    </xf>
    <xf numFmtId="0" fontId="27" fillId="0" borderId="21" xfId="4" applyFont="1" applyBorder="1" applyAlignment="1" applyProtection="1">
      <alignment horizontal="left" vertical="center" shrinkToFit="1"/>
      <protection locked="0"/>
    </xf>
    <xf numFmtId="0" fontId="27" fillId="0" borderId="22" xfId="4" applyFont="1" applyBorder="1" applyAlignment="1" applyProtection="1">
      <alignment horizontal="left" vertical="center" shrinkToFit="1"/>
      <protection locked="0"/>
    </xf>
    <xf numFmtId="0" fontId="27" fillId="0" borderId="127" xfId="4" applyFont="1" applyBorder="1" applyAlignment="1" applyProtection="1">
      <alignment horizontal="left" vertical="center" shrinkToFit="1"/>
      <protection locked="0"/>
    </xf>
    <xf numFmtId="0" fontId="19" fillId="2" borderId="11" xfId="4" applyFill="1" applyBorder="1" applyAlignment="1">
      <alignment horizontal="left" vertical="center" shrinkToFit="1"/>
    </xf>
    <xf numFmtId="0" fontId="19" fillId="2" borderId="47" xfId="4" applyFill="1" applyBorder="1" applyAlignment="1">
      <alignment horizontal="left" vertical="center" shrinkToFit="1"/>
    </xf>
    <xf numFmtId="0" fontId="19" fillId="2" borderId="61" xfId="4" applyFill="1" applyBorder="1" applyAlignment="1">
      <alignment horizontal="left" vertical="center" shrinkToFit="1"/>
    </xf>
    <xf numFmtId="0" fontId="57" fillId="12" borderId="164" xfId="4" applyFont="1" applyFill="1" applyBorder="1" applyAlignment="1">
      <alignment horizontal="left" vertical="top" wrapText="1"/>
    </xf>
    <xf numFmtId="0" fontId="27" fillId="0" borderId="45" xfId="0" applyFont="1" applyBorder="1" applyAlignment="1" applyProtection="1">
      <alignment horizontal="left" vertical="center" shrinkToFit="1"/>
      <protection locked="0"/>
    </xf>
    <xf numFmtId="0" fontId="27" fillId="0" borderId="7" xfId="0" applyFont="1" applyBorder="1" applyAlignment="1" applyProtection="1">
      <alignment horizontal="left" vertical="center" shrinkToFit="1"/>
      <protection locked="0"/>
    </xf>
    <xf numFmtId="0" fontId="27" fillId="3" borderId="78" xfId="0" applyFont="1" applyFill="1" applyBorder="1" applyAlignment="1">
      <alignment horizontal="center" vertical="center" shrinkToFit="1"/>
    </xf>
    <xf numFmtId="0" fontId="27" fillId="3" borderId="83" xfId="0" applyFont="1" applyFill="1" applyBorder="1" applyAlignment="1">
      <alignment horizontal="center" vertical="center" shrinkToFit="1"/>
    </xf>
    <xf numFmtId="0" fontId="27" fillId="0" borderId="18" xfId="0" applyFont="1" applyBorder="1" applyAlignment="1" applyProtection="1">
      <alignment horizontal="left" vertical="center" shrinkToFit="1"/>
      <protection locked="0"/>
    </xf>
    <xf numFmtId="0" fontId="27" fillId="0" borderId="20" xfId="0" applyFont="1" applyBorder="1" applyAlignment="1" applyProtection="1">
      <alignment horizontal="left" vertical="center" shrinkToFit="1"/>
      <protection locked="0"/>
    </xf>
    <xf numFmtId="0" fontId="27" fillId="0" borderId="21" xfId="0" applyFont="1" applyBorder="1" applyAlignment="1" applyProtection="1">
      <alignment horizontal="left" vertical="center" shrinkToFit="1"/>
      <protection locked="0"/>
    </xf>
    <xf numFmtId="0" fontId="27" fillId="7" borderId="54" xfId="0" applyFont="1" applyFill="1" applyBorder="1" applyAlignment="1" applyProtection="1">
      <alignment horizontal="left" vertical="center" shrinkToFit="1"/>
      <protection locked="0"/>
    </xf>
    <xf numFmtId="0" fontId="27" fillId="7" borderId="118" xfId="0" applyFont="1" applyFill="1" applyBorder="1" applyAlignment="1" applyProtection="1">
      <alignment horizontal="left" vertical="center" shrinkToFit="1"/>
      <protection locked="0"/>
    </xf>
    <xf numFmtId="0" fontId="27" fillId="7" borderId="19" xfId="0" applyFont="1" applyFill="1" applyBorder="1" applyAlignment="1" applyProtection="1">
      <alignment horizontal="left" vertical="center" shrinkToFit="1"/>
      <protection locked="0"/>
    </xf>
    <xf numFmtId="38" fontId="19" fillId="0" borderId="30" xfId="2" applyFont="1" applyBorder="1" applyAlignment="1">
      <alignment horizontal="center" vertical="center"/>
    </xf>
    <xf numFmtId="38" fontId="19" fillId="0" borderId="85" xfId="2" applyFont="1" applyBorder="1" applyAlignment="1">
      <alignment horizontal="center" vertical="center"/>
    </xf>
    <xf numFmtId="177" fontId="27" fillId="2" borderId="190" xfId="0" applyNumberFormat="1" applyFont="1" applyFill="1" applyBorder="1" applyAlignment="1">
      <alignment horizontal="center" vertical="top" shrinkToFit="1"/>
    </xf>
    <xf numFmtId="177" fontId="27" fillId="2" borderId="191" xfId="0" applyNumberFormat="1" applyFont="1" applyFill="1" applyBorder="1" applyAlignment="1">
      <alignment horizontal="center" vertical="top" shrinkToFit="1"/>
    </xf>
    <xf numFmtId="177" fontId="27" fillId="2" borderId="79" xfId="0" applyNumberFormat="1" applyFont="1" applyFill="1" applyBorder="1" applyAlignment="1">
      <alignment horizontal="right" vertical="top" shrinkToFit="1"/>
    </xf>
    <xf numFmtId="177" fontId="27" fillId="2" borderId="128" xfId="0" applyNumberFormat="1" applyFont="1" applyFill="1" applyBorder="1" applyAlignment="1">
      <alignment horizontal="right" vertical="top" shrinkToFit="1"/>
    </xf>
    <xf numFmtId="177" fontId="27" fillId="2" borderId="29" xfId="0" applyNumberFormat="1" applyFont="1" applyFill="1" applyBorder="1" applyAlignment="1">
      <alignment horizontal="right" vertical="top" shrinkToFit="1"/>
    </xf>
    <xf numFmtId="177" fontId="27" fillId="2" borderId="14" xfId="0" applyNumberFormat="1" applyFont="1" applyFill="1" applyBorder="1" applyAlignment="1">
      <alignment horizontal="right" vertical="top" shrinkToFit="1"/>
    </xf>
    <xf numFmtId="177" fontId="27" fillId="2" borderId="16" xfId="0" applyNumberFormat="1" applyFont="1" applyFill="1" applyBorder="1" applyAlignment="1">
      <alignment horizontal="right" vertical="top" shrinkToFit="1"/>
    </xf>
    <xf numFmtId="177" fontId="27" fillId="2" borderId="129" xfId="0" applyNumberFormat="1" applyFont="1" applyFill="1" applyBorder="1" applyAlignment="1">
      <alignment horizontal="right" vertical="top" shrinkToFit="1"/>
    </xf>
    <xf numFmtId="177" fontId="27" fillId="2" borderId="130" xfId="0" applyNumberFormat="1" applyFont="1" applyFill="1" applyBorder="1" applyAlignment="1">
      <alignment horizontal="center" vertical="top" shrinkToFit="1"/>
    </xf>
    <xf numFmtId="177" fontId="27" fillId="2" borderId="131" xfId="0" applyNumberFormat="1" applyFont="1" applyFill="1" applyBorder="1" applyAlignment="1">
      <alignment horizontal="center" vertical="top" shrinkToFit="1"/>
    </xf>
    <xf numFmtId="187" fontId="0" fillId="2" borderId="161" xfId="0" applyNumberFormat="1" applyFill="1" applyBorder="1" applyAlignment="1">
      <alignment horizontal="center" vertical="center"/>
    </xf>
    <xf numFmtId="187" fontId="0" fillId="2" borderId="114" xfId="0" applyNumberFormat="1" applyFill="1" applyBorder="1" applyAlignment="1">
      <alignment horizontal="center" vertical="center"/>
    </xf>
    <xf numFmtId="0" fontId="27" fillId="7" borderId="53" xfId="0" applyFont="1" applyFill="1" applyBorder="1" applyAlignment="1" applyProtection="1">
      <alignment horizontal="left" vertical="center" shrinkToFit="1"/>
      <protection locked="0"/>
    </xf>
    <xf numFmtId="0" fontId="27" fillId="7" borderId="116" xfId="0" applyFont="1" applyFill="1" applyBorder="1" applyAlignment="1" applyProtection="1">
      <alignment horizontal="left" vertical="center" shrinkToFit="1"/>
      <protection locked="0"/>
    </xf>
    <xf numFmtId="0" fontId="27" fillId="7" borderId="7" xfId="0" applyFont="1" applyFill="1" applyBorder="1" applyAlignment="1" applyProtection="1">
      <alignment horizontal="left" vertical="center" shrinkToFit="1"/>
      <protection locked="0"/>
    </xf>
    <xf numFmtId="0" fontId="27" fillId="0" borderId="181" xfId="0" applyFont="1" applyBorder="1" applyAlignment="1" applyProtection="1">
      <alignment horizontal="left" vertical="center" shrinkToFit="1"/>
      <protection locked="0"/>
    </xf>
    <xf numFmtId="0" fontId="27" fillId="0" borderId="186" xfId="0" applyFont="1" applyBorder="1" applyAlignment="1" applyProtection="1">
      <alignment horizontal="left" vertical="center" shrinkToFit="1"/>
      <protection locked="0"/>
    </xf>
    <xf numFmtId="0" fontId="27" fillId="2" borderId="11" xfId="0" applyFont="1" applyFill="1" applyBorder="1" applyAlignment="1">
      <alignment horizontal="center" vertical="center" shrinkToFit="1"/>
    </xf>
    <xf numFmtId="0" fontId="27" fillId="2" borderId="47" xfId="0" applyFont="1" applyFill="1" applyBorder="1" applyAlignment="1">
      <alignment horizontal="center" vertical="center" shrinkToFit="1"/>
    </xf>
    <xf numFmtId="0" fontId="68" fillId="12" borderId="165" xfId="0" applyFont="1" applyFill="1" applyBorder="1" applyAlignment="1">
      <alignment horizontal="left" vertical="center" wrapText="1"/>
    </xf>
    <xf numFmtId="0" fontId="27" fillId="2" borderId="61" xfId="0" applyFont="1" applyFill="1" applyBorder="1" applyAlignment="1">
      <alignment horizontal="center" vertical="center" shrinkToFit="1"/>
    </xf>
    <xf numFmtId="14" fontId="27" fillId="2" borderId="39" xfId="0" applyNumberFormat="1" applyFont="1" applyFill="1" applyBorder="1" applyAlignment="1">
      <alignment horizontal="left" vertical="center" shrinkToFit="1"/>
    </xf>
    <xf numFmtId="14" fontId="27" fillId="2" borderId="15" xfId="0" applyNumberFormat="1" applyFont="1" applyFill="1" applyBorder="1" applyAlignment="1">
      <alignment horizontal="left" vertical="center" shrinkToFit="1"/>
    </xf>
    <xf numFmtId="14" fontId="27" fillId="2" borderId="70" xfId="0" applyNumberFormat="1" applyFont="1" applyFill="1" applyBorder="1" applyAlignment="1">
      <alignment horizontal="left" vertical="center" shrinkToFit="1"/>
    </xf>
    <xf numFmtId="0" fontId="27" fillId="2" borderId="2" xfId="4" applyFont="1" applyFill="1" applyBorder="1" applyAlignment="1">
      <alignment horizontal="left" vertical="center"/>
    </xf>
    <xf numFmtId="0" fontId="27" fillId="2" borderId="94" xfId="4" applyFont="1" applyFill="1" applyBorder="1" applyAlignment="1">
      <alignment horizontal="left" vertical="center"/>
    </xf>
    <xf numFmtId="0" fontId="27" fillId="2" borderId="3" xfId="4" applyFont="1" applyFill="1" applyBorder="1" applyAlignment="1">
      <alignment horizontal="left" vertical="center"/>
    </xf>
    <xf numFmtId="0" fontId="27" fillId="2" borderId="95" xfId="4" applyFont="1" applyFill="1" applyBorder="1" applyAlignment="1">
      <alignment horizontal="left" vertical="center"/>
    </xf>
    <xf numFmtId="0" fontId="27" fillId="2" borderId="92" xfId="4" applyFont="1" applyFill="1" applyBorder="1" applyAlignment="1">
      <alignment horizontal="left" vertical="center"/>
    </xf>
    <xf numFmtId="0" fontId="27" fillId="2" borderId="96" xfId="4" applyFont="1" applyFill="1" applyBorder="1" applyAlignment="1">
      <alignment horizontal="left" vertical="center"/>
    </xf>
    <xf numFmtId="177" fontId="27" fillId="2" borderId="11" xfId="0" applyNumberFormat="1" applyFont="1" applyFill="1" applyBorder="1" applyAlignment="1">
      <alignment horizontal="left" vertical="center" shrinkToFit="1"/>
    </xf>
    <xf numFmtId="177" fontId="27" fillId="2" borderId="47" xfId="0" applyNumberFormat="1" applyFont="1" applyFill="1" applyBorder="1" applyAlignment="1">
      <alignment horizontal="left" vertical="center" shrinkToFit="1"/>
    </xf>
    <xf numFmtId="177" fontId="27" fillId="2" borderId="61" xfId="0" applyNumberFormat="1" applyFont="1" applyFill="1" applyBorder="1" applyAlignment="1">
      <alignment horizontal="left" vertical="center" shrinkToFit="1"/>
    </xf>
    <xf numFmtId="0" fontId="27" fillId="4" borderId="26" xfId="4" applyFont="1" applyFill="1" applyBorder="1" applyAlignment="1">
      <alignment horizontal="center" vertical="center"/>
    </xf>
    <xf numFmtId="0" fontId="27" fillId="4" borderId="58" xfId="4" applyFont="1" applyFill="1" applyBorder="1" applyAlignment="1">
      <alignment horizontal="center" vertical="center"/>
    </xf>
    <xf numFmtId="177" fontId="0" fillId="3" borderId="132" xfId="0" applyNumberFormat="1" applyFill="1" applyBorder="1" applyAlignment="1">
      <alignment horizontal="center" vertical="center" wrapText="1" shrinkToFit="1"/>
    </xf>
    <xf numFmtId="177" fontId="0" fillId="3" borderId="133" xfId="0" applyNumberFormat="1" applyFill="1" applyBorder="1" applyAlignment="1">
      <alignment horizontal="center" vertical="center" wrapText="1" shrinkToFit="1"/>
    </xf>
    <xf numFmtId="0" fontId="27" fillId="4" borderId="5" xfId="4" applyFont="1" applyFill="1" applyBorder="1" applyAlignment="1">
      <alignment horizontal="left" vertical="center"/>
    </xf>
    <xf numFmtId="0" fontId="27" fillId="4" borderId="123" xfId="4" applyFont="1" applyFill="1" applyBorder="1" applyAlignment="1">
      <alignment horizontal="left" vertical="center"/>
    </xf>
    <xf numFmtId="0" fontId="68" fillId="12" borderId="163" xfId="5" applyFont="1" applyFill="1" applyBorder="1" applyAlignment="1">
      <alignment horizontal="left" vertical="top" wrapText="1" shrinkToFit="1"/>
    </xf>
    <xf numFmtId="0" fontId="68" fillId="12" borderId="165" xfId="5" applyFont="1" applyFill="1" applyBorder="1" applyAlignment="1">
      <alignment horizontal="left" vertical="top" wrapText="1" shrinkToFit="1"/>
    </xf>
    <xf numFmtId="0" fontId="68" fillId="12" borderId="164" xfId="5" applyFont="1" applyFill="1" applyBorder="1" applyAlignment="1">
      <alignment horizontal="left" vertical="top" wrapText="1" shrinkToFit="1"/>
    </xf>
    <xf numFmtId="0" fontId="10" fillId="6" borderId="9" xfId="7" applyFont="1" applyFill="1" applyBorder="1" applyAlignment="1">
      <alignment horizontal="left" vertical="center" shrinkToFit="1"/>
    </xf>
    <xf numFmtId="177" fontId="17" fillId="6" borderId="27" xfId="7" applyNumberFormat="1" applyFont="1" applyFill="1" applyBorder="1" applyAlignment="1">
      <alignment horizontal="center" vertical="center" wrapText="1"/>
    </xf>
    <xf numFmtId="0" fontId="50" fillId="6" borderId="28" xfId="5" applyFont="1" applyFill="1" applyBorder="1" applyAlignment="1">
      <alignment vertical="center"/>
    </xf>
    <xf numFmtId="187" fontId="22" fillId="2" borderId="9" xfId="5" applyNumberFormat="1" applyFill="1" applyBorder="1" applyAlignment="1">
      <alignment horizontal="center"/>
    </xf>
    <xf numFmtId="4" fontId="10" fillId="6" borderId="11" xfId="7" applyNumberFormat="1" applyFont="1" applyFill="1" applyBorder="1" applyAlignment="1">
      <alignment horizontal="center" vertical="center" shrinkToFit="1"/>
    </xf>
    <xf numFmtId="4" fontId="10" fillId="6" borderId="61" xfId="7" applyNumberFormat="1" applyFont="1" applyFill="1" applyBorder="1" applyAlignment="1">
      <alignment horizontal="center" vertical="center" shrinkToFit="1"/>
    </xf>
    <xf numFmtId="4" fontId="17" fillId="6" borderId="11" xfId="7" applyNumberFormat="1" applyFont="1" applyFill="1" applyBorder="1" applyAlignment="1">
      <alignment horizontal="center" vertical="center" shrinkToFit="1"/>
    </xf>
    <xf numFmtId="4" fontId="17" fillId="6" borderId="47" xfId="7" applyNumberFormat="1" applyFont="1" applyFill="1" applyBorder="1" applyAlignment="1">
      <alignment horizontal="center" vertical="center" shrinkToFit="1"/>
    </xf>
    <xf numFmtId="4" fontId="17" fillId="6" borderId="61" xfId="7" applyNumberFormat="1" applyFont="1" applyFill="1" applyBorder="1" applyAlignment="1">
      <alignment horizontal="center" vertical="center" shrinkToFit="1"/>
    </xf>
    <xf numFmtId="0" fontId="22" fillId="2" borderId="11" xfId="5" applyFill="1" applyBorder="1" applyAlignment="1">
      <alignment horizontal="center"/>
    </xf>
    <xf numFmtId="0" fontId="22" fillId="2" borderId="61" xfId="5" applyFill="1" applyBorder="1" applyAlignment="1">
      <alignment horizontal="center"/>
    </xf>
    <xf numFmtId="49" fontId="11" fillId="0" borderId="15" xfId="6" applyNumberFormat="1" applyFont="1" applyBorder="1" applyAlignment="1">
      <alignment horizontal="left" vertical="center"/>
    </xf>
    <xf numFmtId="177" fontId="17" fillId="6" borderId="17" xfId="7" applyNumberFormat="1" applyFont="1" applyFill="1" applyBorder="1" applyAlignment="1">
      <alignment horizontal="center" vertical="center" wrapText="1" shrinkToFit="1"/>
    </xf>
    <xf numFmtId="0" fontId="50" fillId="6" borderId="28" xfId="5" applyFont="1" applyFill="1" applyBorder="1" applyAlignment="1">
      <alignment vertical="center" shrinkToFit="1"/>
    </xf>
    <xf numFmtId="187" fontId="22" fillId="2" borderId="9" xfId="5" applyNumberFormat="1" applyFill="1" applyBorder="1" applyAlignment="1">
      <alignment horizontal="center" shrinkToFit="1"/>
    </xf>
    <xf numFmtId="0" fontId="17" fillId="6" borderId="11" xfId="7" applyFont="1" applyFill="1" applyBorder="1" applyAlignment="1" applyProtection="1">
      <alignment horizontal="left" vertical="center" shrinkToFit="1"/>
      <protection locked="0"/>
    </xf>
    <xf numFmtId="0" fontId="17" fillId="6" borderId="47" xfId="7" applyFont="1" applyFill="1" applyBorder="1" applyAlignment="1" applyProtection="1">
      <alignment horizontal="left" vertical="center" shrinkToFit="1"/>
      <protection locked="0"/>
    </xf>
    <xf numFmtId="0" fontId="17" fillId="6" borderId="61" xfId="7" applyFont="1" applyFill="1" applyBorder="1" applyAlignment="1" applyProtection="1">
      <alignment horizontal="left" vertical="center" shrinkToFit="1"/>
      <protection locked="0"/>
    </xf>
    <xf numFmtId="0" fontId="59" fillId="6" borderId="11" xfId="5" applyFont="1" applyFill="1" applyBorder="1" applyAlignment="1" applyProtection="1">
      <alignment horizontal="left" vertical="center" shrinkToFit="1"/>
      <protection locked="0"/>
    </xf>
    <xf numFmtId="0" fontId="59" fillId="6" borderId="47" xfId="5" applyFont="1" applyFill="1" applyBorder="1" applyAlignment="1" applyProtection="1">
      <alignment horizontal="left" vertical="center" shrinkToFit="1"/>
      <protection locked="0"/>
    </xf>
    <xf numFmtId="0" fontId="59" fillId="6" borderId="61" xfId="5" applyFont="1" applyFill="1" applyBorder="1" applyAlignment="1" applyProtection="1">
      <alignment horizontal="left" vertical="center" shrinkToFit="1"/>
      <protection locked="0"/>
    </xf>
    <xf numFmtId="0" fontId="22" fillId="2" borderId="11" xfId="5" applyFill="1" applyBorder="1" applyAlignment="1">
      <alignment horizontal="center" shrinkToFit="1"/>
    </xf>
    <xf numFmtId="0" fontId="22" fillId="2" borderId="61" xfId="5" applyFill="1" applyBorder="1" applyAlignment="1">
      <alignment horizontal="center" shrinkToFit="1"/>
    </xf>
    <xf numFmtId="0" fontId="22" fillId="2" borderId="121" xfId="0" applyFont="1" applyFill="1" applyBorder="1" applyAlignment="1">
      <alignment horizontal="center" vertical="center" shrinkToFit="1"/>
    </xf>
    <xf numFmtId="0" fontId="22" fillId="2" borderId="68" xfId="0" applyFont="1" applyFill="1" applyBorder="1" applyAlignment="1">
      <alignment horizontal="center" vertical="center" shrinkToFit="1"/>
    </xf>
    <xf numFmtId="0" fontId="22" fillId="2" borderId="31" xfId="0" applyFont="1" applyFill="1" applyBorder="1" applyAlignment="1">
      <alignment horizontal="center" vertical="center" shrinkToFit="1"/>
    </xf>
    <xf numFmtId="0" fontId="22" fillId="2" borderId="74" xfId="0" applyFont="1" applyFill="1" applyBorder="1" applyAlignment="1">
      <alignment horizontal="center" vertical="center" shrinkToFit="1"/>
    </xf>
    <xf numFmtId="0" fontId="22" fillId="2" borderId="122"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27" fillId="6" borderId="86" xfId="0" applyFont="1" applyFill="1" applyBorder="1" applyAlignment="1">
      <alignment horizontal="left" vertical="center" shrinkToFit="1"/>
    </xf>
    <xf numFmtId="0" fontId="27" fillId="0" borderId="24" xfId="0" applyFont="1" applyBorder="1" applyAlignment="1" applyProtection="1">
      <alignment horizontal="left" vertical="center" shrinkToFit="1"/>
      <protection locked="0"/>
    </xf>
    <xf numFmtId="0" fontId="27" fillId="0" borderId="41" xfId="0" applyFont="1" applyBorder="1" applyAlignment="1" applyProtection="1">
      <alignment horizontal="left" vertical="center" shrinkToFit="1"/>
      <protection locked="0"/>
    </xf>
    <xf numFmtId="0" fontId="27" fillId="0" borderId="73" xfId="0" applyFont="1" applyBorder="1" applyAlignment="1" applyProtection="1">
      <alignment horizontal="left" vertical="center" shrinkToFit="1"/>
      <protection locked="0"/>
    </xf>
    <xf numFmtId="0" fontId="27" fillId="0" borderId="49" xfId="0" applyFont="1" applyBorder="1" applyAlignment="1" applyProtection="1">
      <alignment horizontal="left" vertical="center" shrinkToFit="1"/>
      <protection locked="0"/>
    </xf>
    <xf numFmtId="0" fontId="27" fillId="2" borderId="121"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31" xfId="0" applyFont="1" applyFill="1" applyBorder="1" applyAlignment="1">
      <alignment horizontal="center" vertical="center"/>
    </xf>
    <xf numFmtId="0" fontId="27" fillId="2" borderId="74" xfId="0" applyFont="1" applyFill="1" applyBorder="1" applyAlignment="1">
      <alignment horizontal="center" vertical="center"/>
    </xf>
    <xf numFmtId="0" fontId="27" fillId="2" borderId="33" xfId="0" applyFont="1" applyFill="1" applyBorder="1" applyAlignment="1">
      <alignment horizontal="center" vertical="center"/>
    </xf>
    <xf numFmtId="0" fontId="27" fillId="2" borderId="171" xfId="0" applyFont="1" applyFill="1" applyBorder="1" applyAlignment="1">
      <alignment horizontal="center" vertical="center"/>
    </xf>
    <xf numFmtId="0" fontId="27" fillId="2" borderId="76" xfId="0" applyFont="1" applyFill="1" applyBorder="1" applyAlignment="1">
      <alignment horizontal="center" vertical="center"/>
    </xf>
    <xf numFmtId="0" fontId="27" fillId="2" borderId="61" xfId="0" applyFont="1" applyFill="1" applyBorder="1" applyAlignment="1">
      <alignment horizontal="center" vertical="center"/>
    </xf>
    <xf numFmtId="0" fontId="27" fillId="2" borderId="47" xfId="0" applyFont="1" applyFill="1" applyBorder="1" applyAlignment="1">
      <alignment horizontal="left" vertical="center"/>
    </xf>
    <xf numFmtId="0" fontId="22" fillId="0" borderId="47" xfId="0" applyFont="1" applyBorder="1" applyAlignment="1" applyProtection="1">
      <alignment horizontal="left" vertical="center" shrinkToFit="1"/>
      <protection locked="0"/>
    </xf>
    <xf numFmtId="0" fontId="27" fillId="6" borderId="57" xfId="0" applyFont="1" applyFill="1" applyBorder="1" applyAlignment="1">
      <alignment horizontal="left" vertical="center" shrinkToFit="1"/>
    </xf>
    <xf numFmtId="0" fontId="27" fillId="0" borderId="175" xfId="0" applyFont="1" applyBorder="1" applyAlignment="1" applyProtection="1">
      <alignment horizontal="left" vertical="center" shrinkToFit="1"/>
      <protection locked="0"/>
    </xf>
    <xf numFmtId="0" fontId="27" fillId="2" borderId="122" xfId="0" applyFont="1" applyFill="1" applyBorder="1" applyAlignment="1">
      <alignment horizontal="center" vertical="center"/>
    </xf>
    <xf numFmtId="0" fontId="27" fillId="2" borderId="70" xfId="0" applyFont="1" applyFill="1" applyBorder="1" applyAlignment="1">
      <alignment horizontal="center" vertical="center"/>
    </xf>
    <xf numFmtId="0" fontId="22" fillId="2" borderId="45" xfId="0" applyFont="1" applyFill="1" applyBorder="1" applyAlignment="1">
      <alignment horizontal="center" vertical="center"/>
    </xf>
    <xf numFmtId="0" fontId="22" fillId="2" borderId="116"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57" xfId="0" applyFont="1" applyFill="1" applyBorder="1" applyAlignment="1">
      <alignment horizontal="center" vertical="center"/>
    </xf>
    <xf numFmtId="181" fontId="27" fillId="2" borderId="20" xfId="0" applyNumberFormat="1" applyFont="1" applyFill="1" applyBorder="1" applyAlignment="1">
      <alignment horizontal="center" vertical="center" shrinkToFit="1"/>
    </xf>
    <xf numFmtId="181" fontId="27" fillId="2" borderId="88" xfId="0" applyNumberFormat="1" applyFont="1" applyFill="1" applyBorder="1" applyAlignment="1">
      <alignment horizontal="center" vertical="center" shrinkToFit="1"/>
    </xf>
    <xf numFmtId="181" fontId="27" fillId="2" borderId="21" xfId="0" applyNumberFormat="1" applyFont="1" applyFill="1" applyBorder="1" applyAlignment="1">
      <alignment horizontal="center" vertical="center" shrinkToFit="1"/>
    </xf>
    <xf numFmtId="0" fontId="31" fillId="0" borderId="0" xfId="0" applyFont="1" applyAlignment="1">
      <alignment horizontal="center" vertical="center"/>
    </xf>
    <xf numFmtId="0" fontId="27" fillId="2" borderId="46" xfId="0" applyFont="1" applyFill="1" applyBorder="1" applyAlignment="1">
      <alignment horizontal="left" vertical="center" shrinkToFit="1"/>
    </xf>
    <xf numFmtId="0" fontId="27" fillId="2" borderId="35" xfId="0" applyFont="1" applyFill="1" applyBorder="1" applyAlignment="1">
      <alignment horizontal="left" vertical="center" shrinkToFit="1"/>
    </xf>
    <xf numFmtId="0" fontId="27" fillId="2" borderId="36" xfId="0" applyFont="1" applyFill="1" applyBorder="1" applyAlignment="1">
      <alignment horizontal="left" vertical="center" shrinkToFit="1"/>
    </xf>
    <xf numFmtId="0" fontId="27" fillId="2" borderId="155" xfId="0" applyFont="1" applyFill="1" applyBorder="1" applyAlignment="1">
      <alignment horizontal="center" vertical="center"/>
    </xf>
    <xf numFmtId="0" fontId="27" fillId="2" borderId="62" xfId="0" applyFont="1" applyFill="1" applyBorder="1" applyAlignment="1">
      <alignment horizontal="center" vertical="center"/>
    </xf>
    <xf numFmtId="0" fontId="27" fillId="2" borderId="75" xfId="0" applyFont="1" applyFill="1" applyBorder="1" applyAlignment="1">
      <alignment horizontal="left" vertical="center"/>
    </xf>
    <xf numFmtId="0" fontId="27" fillId="2" borderId="43" xfId="0" applyFont="1" applyFill="1" applyBorder="1" applyAlignment="1">
      <alignment horizontal="left" vertical="center"/>
    </xf>
    <xf numFmtId="0" fontId="28" fillId="0" borderId="0" xfId="0" applyFont="1" applyAlignment="1">
      <alignment horizontal="left" vertical="center" shrinkToFit="1"/>
    </xf>
    <xf numFmtId="0" fontId="27" fillId="0" borderId="0" xfId="0" applyFont="1" applyAlignment="1">
      <alignment horizontal="center" vertical="center" wrapText="1"/>
    </xf>
    <xf numFmtId="0" fontId="72" fillId="0" borderId="0" xfId="0" applyFont="1" applyAlignment="1">
      <alignment horizontal="center" vertical="center"/>
    </xf>
    <xf numFmtId="38" fontId="27" fillId="0" borderId="0" xfId="2" applyFont="1" applyAlignment="1">
      <alignment horizontal="center" vertical="center"/>
    </xf>
    <xf numFmtId="181" fontId="28" fillId="0" borderId="0" xfId="0" applyNumberFormat="1" applyFont="1" applyAlignment="1">
      <alignment horizontal="center" vertical="center" shrinkToFit="1"/>
    </xf>
    <xf numFmtId="0" fontId="0" fillId="0" borderId="0" xfId="0" applyAlignment="1">
      <alignment horizontal="left" vertical="center" wrapText="1"/>
    </xf>
    <xf numFmtId="0" fontId="28" fillId="0" borderId="0" xfId="0" applyFont="1" applyAlignment="1">
      <alignment horizontal="left" vertical="center"/>
    </xf>
    <xf numFmtId="181" fontId="28" fillId="0" borderId="0" xfId="0" applyNumberFormat="1" applyFont="1" applyAlignment="1">
      <alignment horizontal="center" vertical="center"/>
    </xf>
    <xf numFmtId="0" fontId="23" fillId="0" borderId="0" xfId="0" applyFont="1" applyAlignment="1">
      <alignment horizontal="center" vertical="center" shrinkToFit="1"/>
    </xf>
    <xf numFmtId="0" fontId="27" fillId="0" borderId="0" xfId="0" applyFont="1" applyAlignment="1">
      <alignment horizontal="center" vertical="center" shrinkToFit="1"/>
    </xf>
    <xf numFmtId="0" fontId="27" fillId="0" borderId="0" xfId="0" applyFont="1" applyAlignment="1">
      <alignment horizontal="left" vertical="center"/>
    </xf>
    <xf numFmtId="0" fontId="27" fillId="0" borderId="24" xfId="0" applyFont="1" applyBorder="1" applyAlignment="1" applyProtection="1">
      <alignment horizontal="left" vertical="center"/>
      <protection locked="0"/>
    </xf>
    <xf numFmtId="38" fontId="27" fillId="0" borderId="24" xfId="2" applyFont="1" applyBorder="1" applyAlignment="1" applyProtection="1">
      <alignment horizontal="left" vertical="center"/>
      <protection locked="0"/>
    </xf>
    <xf numFmtId="181" fontId="28" fillId="0" borderId="39" xfId="0" applyNumberFormat="1" applyFont="1" applyBorder="1" applyAlignment="1">
      <alignment horizontal="left" vertical="center" wrapText="1"/>
    </xf>
    <xf numFmtId="181" fontId="28" fillId="0" borderId="15" xfId="0" applyNumberFormat="1" applyFont="1" applyBorder="1" applyAlignment="1">
      <alignment horizontal="left" vertical="center" wrapText="1"/>
    </xf>
    <xf numFmtId="181" fontId="28" fillId="0" borderId="70" xfId="0" applyNumberFormat="1" applyFont="1" applyBorder="1" applyAlignment="1">
      <alignment horizontal="left" vertical="center" wrapText="1"/>
    </xf>
    <xf numFmtId="0" fontId="28" fillId="0" borderId="0" xfId="0" applyFont="1" applyAlignment="1">
      <alignment horizontal="left" vertical="center" wrapText="1"/>
    </xf>
    <xf numFmtId="0" fontId="36" fillId="0" borderId="0" xfId="0" applyFont="1" applyAlignment="1" applyProtection="1">
      <alignment horizontal="left" vertical="center" wrapText="1"/>
      <protection locked="0"/>
    </xf>
    <xf numFmtId="0" fontId="28" fillId="0" borderId="39" xfId="0" applyFont="1" applyBorder="1" applyAlignment="1">
      <alignment horizontal="left" vertical="center" wrapText="1"/>
    </xf>
    <xf numFmtId="0" fontId="28" fillId="0" borderId="15" xfId="0" applyFont="1" applyBorder="1" applyAlignment="1">
      <alignment horizontal="left" vertical="center" wrapText="1"/>
    </xf>
    <xf numFmtId="0" fontId="28" fillId="0" borderId="70" xfId="0" applyFont="1" applyBorder="1" applyAlignment="1">
      <alignment horizontal="left" vertical="center" wrapText="1"/>
    </xf>
    <xf numFmtId="181" fontId="28" fillId="0" borderId="0" xfId="0" applyNumberFormat="1" applyFont="1" applyAlignment="1">
      <alignment horizontal="right" vertical="center"/>
    </xf>
    <xf numFmtId="0" fontId="0" fillId="0" borderId="0" xfId="0" applyAlignment="1">
      <alignment horizontal="left" vertical="center"/>
    </xf>
    <xf numFmtId="0" fontId="0" fillId="0" borderId="0" xfId="0" applyAlignment="1">
      <alignment horizontal="left" vertical="center" wrapText="1" shrinkToFit="1"/>
    </xf>
    <xf numFmtId="0" fontId="27" fillId="0" borderId="0" xfId="0" applyFont="1" applyAlignment="1">
      <alignment horizontal="left" vertical="center" wrapText="1"/>
    </xf>
    <xf numFmtId="0" fontId="80" fillId="14" borderId="11" xfId="0" applyFont="1" applyFill="1" applyBorder="1">
      <alignment vertical="center"/>
    </xf>
    <xf numFmtId="0" fontId="80" fillId="14" borderId="61" xfId="0" applyFont="1" applyFill="1" applyBorder="1">
      <alignment vertical="center"/>
    </xf>
    <xf numFmtId="0" fontId="80" fillId="0" borderId="11" xfId="0" applyFont="1" applyBorder="1" applyAlignment="1" applyProtection="1">
      <alignment horizontal="left" vertical="center" wrapText="1"/>
      <protection locked="0"/>
    </xf>
    <xf numFmtId="0" fontId="80" fillId="0" borderId="47" xfId="0" applyFont="1" applyBorder="1" applyAlignment="1" applyProtection="1">
      <alignment horizontal="left" vertical="center" wrapText="1"/>
      <protection locked="0"/>
    </xf>
    <xf numFmtId="0" fontId="80" fillId="0" borderId="61" xfId="0" applyFont="1" applyBorder="1" applyAlignment="1" applyProtection="1">
      <alignment horizontal="left" vertical="center" wrapText="1"/>
      <protection locked="0"/>
    </xf>
    <xf numFmtId="0" fontId="80" fillId="14" borderId="47" xfId="0" applyFont="1" applyFill="1" applyBorder="1">
      <alignment vertical="center"/>
    </xf>
    <xf numFmtId="0" fontId="80" fillId="0" borderId="11" xfId="0" applyFont="1" applyBorder="1" applyAlignment="1" applyProtection="1">
      <alignment horizontal="left" vertical="center"/>
      <protection locked="0"/>
    </xf>
    <xf numFmtId="0" fontId="80" fillId="0" borderId="47" xfId="0" applyFont="1" applyBorder="1" applyAlignment="1" applyProtection="1">
      <alignment horizontal="left" vertical="center"/>
      <protection locked="0"/>
    </xf>
    <xf numFmtId="0" fontId="80" fillId="0" borderId="27" xfId="0" applyFont="1" applyBorder="1" applyAlignment="1" applyProtection="1">
      <alignment horizontal="left" vertical="center"/>
      <protection locked="0"/>
    </xf>
    <xf numFmtId="0" fontId="80" fillId="0" borderId="25" xfId="0" applyFont="1" applyBorder="1" applyAlignment="1">
      <alignment horizontal="left" vertical="center"/>
    </xf>
    <xf numFmtId="0" fontId="80" fillId="0" borderId="47" xfId="0" applyFont="1" applyBorder="1" applyAlignment="1">
      <alignment horizontal="left" vertical="center"/>
    </xf>
    <xf numFmtId="0" fontId="80" fillId="0" borderId="61" xfId="0" applyFont="1" applyBorder="1" applyAlignment="1">
      <alignment horizontal="left" vertical="center"/>
    </xf>
    <xf numFmtId="189" fontId="82" fillId="0" borderId="11" xfId="0" applyNumberFormat="1" applyFont="1" applyBorder="1" applyAlignment="1" applyProtection="1">
      <alignment horizontal="left" vertical="center"/>
      <protection locked="0"/>
    </xf>
    <xf numFmtId="189" fontId="82" fillId="0" borderId="47" xfId="0" applyNumberFormat="1" applyFont="1" applyBorder="1" applyAlignment="1" applyProtection="1">
      <alignment horizontal="left" vertical="center"/>
      <protection locked="0"/>
    </xf>
    <xf numFmtId="189" fontId="82" fillId="0" borderId="61" xfId="0" applyNumberFormat="1" applyFont="1" applyBorder="1" applyAlignment="1" applyProtection="1">
      <alignment horizontal="left" vertical="center"/>
      <protection locked="0"/>
    </xf>
    <xf numFmtId="0" fontId="37" fillId="14" borderId="11" xfId="0" applyFont="1" applyFill="1" applyBorder="1" applyAlignment="1">
      <alignment horizontal="center" vertical="center" wrapText="1"/>
    </xf>
    <xf numFmtId="0" fontId="37" fillId="14" borderId="61" xfId="0" applyFont="1" applyFill="1" applyBorder="1" applyAlignment="1">
      <alignment horizontal="center" vertical="center"/>
    </xf>
    <xf numFmtId="0" fontId="78" fillId="0" borderId="0" xfId="0" applyFont="1" applyAlignment="1">
      <alignment horizontal="left" vertical="center"/>
    </xf>
    <xf numFmtId="0" fontId="80" fillId="0" borderId="61" xfId="0" applyFont="1" applyBorder="1" applyAlignment="1" applyProtection="1">
      <alignment horizontal="left" vertical="center"/>
      <protection locked="0"/>
    </xf>
    <xf numFmtId="0" fontId="80" fillId="14" borderId="11" xfId="0" applyFont="1" applyFill="1" applyBorder="1" applyAlignment="1">
      <alignment horizontal="left" vertical="center"/>
    </xf>
    <xf numFmtId="0" fontId="80" fillId="14" borderId="61" xfId="0" applyFont="1" applyFill="1" applyBorder="1" applyAlignment="1">
      <alignment horizontal="left" vertical="center"/>
    </xf>
    <xf numFmtId="179" fontId="82" fillId="0" borderId="11" xfId="0" applyNumberFormat="1" applyFont="1" applyBorder="1" applyAlignment="1" applyProtection="1">
      <alignment horizontal="left" vertical="center"/>
      <protection locked="0"/>
    </xf>
    <xf numFmtId="179" fontId="82" fillId="0" borderId="61" xfId="0" applyNumberFormat="1" applyFont="1" applyBorder="1" applyAlignment="1" applyProtection="1">
      <alignment horizontal="left" vertical="center"/>
      <protection locked="0"/>
    </xf>
    <xf numFmtId="0" fontId="78" fillId="0" borderId="0" xfId="0" applyFont="1" applyAlignment="1">
      <alignment horizontal="left" vertical="center" wrapText="1"/>
    </xf>
    <xf numFmtId="0" fontId="80" fillId="0" borderId="0" xfId="0" applyFont="1" applyAlignment="1">
      <alignment horizontal="center" vertical="center" wrapText="1"/>
    </xf>
    <xf numFmtId="188" fontId="76" fillId="0" borderId="0" xfId="0" applyNumberFormat="1" applyFont="1" applyAlignment="1">
      <alignment horizontal="left" vertical="center"/>
    </xf>
    <xf numFmtId="0" fontId="79" fillId="0" borderId="0" xfId="0" applyFont="1" applyAlignment="1">
      <alignment horizontal="left" vertical="center" wrapText="1"/>
    </xf>
    <xf numFmtId="0" fontId="37" fillId="0" borderId="0" xfId="0" applyFont="1" applyAlignment="1">
      <alignment horizontal="left" vertical="top" wrapText="1"/>
    </xf>
    <xf numFmtId="0" fontId="76" fillId="0" borderId="0" xfId="0" applyFont="1" applyAlignment="1">
      <alignment horizontal="distributed" vertical="center"/>
    </xf>
    <xf numFmtId="0" fontId="76" fillId="0" borderId="0" xfId="0" applyFont="1" applyAlignment="1">
      <alignment horizontal="distributed" vertical="center" wrapText="1"/>
    </xf>
    <xf numFmtId="0" fontId="76" fillId="0" borderId="0" xfId="0" applyFont="1" applyAlignment="1">
      <alignment horizontal="center" vertical="center" shrinkToFit="1"/>
    </xf>
    <xf numFmtId="0" fontId="78" fillId="0" borderId="0" xfId="0" applyFont="1" applyAlignment="1">
      <alignment horizontal="right" vertical="center"/>
    </xf>
    <xf numFmtId="181" fontId="78" fillId="0" borderId="0" xfId="0" applyNumberFormat="1" applyFont="1" applyAlignment="1">
      <alignment horizontal="right" vertical="center"/>
    </xf>
  </cellXfs>
  <cellStyles count="15">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5" xfId="9" xr:uid="{AEF8A6F6-DAA3-4309-B208-402D4516F9A2}"/>
    <cellStyle name="標準 6" xfId="10" xr:uid="{BE36CF06-C006-4FD5-845D-48BFBA85684A}"/>
    <cellStyle name="標準 6 2" xfId="13" xr:uid="{6DE29A87-E6B0-4DF7-9A2F-A04310850F43}"/>
    <cellStyle name="標準 6 2 2" xfId="14" xr:uid="{4C0FC9BB-14AA-403F-927C-9A850DB75063}"/>
    <cellStyle name="標準_「神様からひと言」（予実算）" xfId="6" xr:uid="{00000000-0005-0000-0000-000007000000}"/>
    <cellStyle name="標準_new実行予算" xfId="7" xr:uid="{00000000-0005-0000-0000-000008000000}"/>
  </cellStyles>
  <dxfs count="24">
    <dxf>
      <fill>
        <patternFill>
          <bgColor theme="0" tint="-0.1499679555650502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ont>
        <color rgb="FFEAEAEA"/>
      </font>
      <fill>
        <patternFill patternType="solid">
          <bgColor rgb="FFEAEAEA"/>
        </patternFill>
      </fill>
    </dxf>
    <dxf>
      <font>
        <color theme="6" tint="0.79998168889431442"/>
      </font>
    </dxf>
    <dxf>
      <font>
        <color rgb="FFEAEAEA"/>
      </font>
      <fill>
        <patternFill>
          <bgColor rgb="FFEAEAEA"/>
        </patternFill>
      </fill>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6" tint="0.79998168889431442"/>
        </patternFill>
      </fill>
    </dxf>
    <dxf>
      <font>
        <color rgb="FFEAEAEA"/>
      </font>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23"/>
    </tableStyle>
    <tableStyle name="ピボットテーブル スタイル 1" table="0" count="2" xr9:uid="{00000000-0011-0000-FFFF-FFFF01000000}">
      <tableStyleElement type="wholeTable" dxfId="22"/>
      <tableStyleElement type="headerRow" dxfId="21"/>
    </tableStyle>
  </tableStyles>
  <colors>
    <mruColors>
      <color rgb="FFEAEAEA"/>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45</xdr:row>
      <xdr:rowOff>0</xdr:rowOff>
    </xdr:from>
    <xdr:to>
      <xdr:col>3</xdr:col>
      <xdr:colOff>46650</xdr:colOff>
      <xdr:row>45</xdr:row>
      <xdr:rowOff>180000</xdr:rowOff>
    </xdr:to>
    <xdr:cxnSp macro="">
      <xdr:nvCxnSpPr>
        <xdr:cNvPr id="2" name="カギ線コネクタ 35">
          <a:extLst>
            <a:ext uri="{FF2B5EF4-FFF2-40B4-BE49-F238E27FC236}">
              <a16:creationId xmlns:a16="http://schemas.microsoft.com/office/drawing/2014/main" id="{00000000-0008-0000-00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76201</xdr:colOff>
      <xdr:row>9</xdr:row>
      <xdr:rowOff>9526</xdr:rowOff>
    </xdr:from>
    <xdr:to>
      <xdr:col>1</xdr:col>
      <xdr:colOff>152401</xdr:colOff>
      <xdr:row>20</xdr:row>
      <xdr:rowOff>209550</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47676" y="2152651"/>
          <a:ext cx="76200" cy="2819399"/>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142875</xdr:colOff>
          <xdr:row>7</xdr:row>
          <xdr:rowOff>190500</xdr:rowOff>
        </xdr:from>
        <xdr:to>
          <xdr:col>11</xdr:col>
          <xdr:colOff>66675</xdr:colOff>
          <xdr:row>9</xdr:row>
          <xdr:rowOff>28575</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0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6</xdr:row>
          <xdr:rowOff>209550</xdr:rowOff>
        </xdr:from>
        <xdr:to>
          <xdr:col>11</xdr:col>
          <xdr:colOff>57150</xdr:colOff>
          <xdr:row>8</xdr:row>
          <xdr:rowOff>19050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0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6" name="左大かっこ 5">
          <a:extLst>
            <a:ext uri="{FF2B5EF4-FFF2-40B4-BE49-F238E27FC236}">
              <a16:creationId xmlns:a16="http://schemas.microsoft.com/office/drawing/2014/main" id="{00000000-0008-0000-0000-000006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321944</xdr:colOff>
      <xdr:row>27</xdr:row>
      <xdr:rowOff>9524</xdr:rowOff>
    </xdr:to>
    <xdr:sp macro="" textlink="">
      <xdr:nvSpPr>
        <xdr:cNvPr id="7" name="左大かっこ 6">
          <a:extLst>
            <a:ext uri="{FF2B5EF4-FFF2-40B4-BE49-F238E27FC236}">
              <a16:creationId xmlns:a16="http://schemas.microsoft.com/office/drawing/2014/main" id="{00000000-0008-0000-0000-000007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27</xdr:row>
      <xdr:rowOff>0</xdr:rowOff>
    </xdr:to>
    <xdr:sp macro="" textlink="">
      <xdr:nvSpPr>
        <xdr:cNvPr id="8" name="右大かっこ 7">
          <a:extLst>
            <a:ext uri="{FF2B5EF4-FFF2-40B4-BE49-F238E27FC236}">
              <a16:creationId xmlns:a16="http://schemas.microsoft.com/office/drawing/2014/main" id="{00000000-0008-0000-0000-000008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9" name="左大かっこ 8">
          <a:extLst>
            <a:ext uri="{FF2B5EF4-FFF2-40B4-BE49-F238E27FC236}">
              <a16:creationId xmlns:a16="http://schemas.microsoft.com/office/drawing/2014/main" id="{00000000-0008-0000-0000-000009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44</xdr:row>
      <xdr:rowOff>4764</xdr:rowOff>
    </xdr:from>
    <xdr:to>
      <xdr:col>3</xdr:col>
      <xdr:colOff>1233488</xdr:colOff>
      <xdr:row>46</xdr:row>
      <xdr:rowOff>347664</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44</xdr:row>
      <xdr:rowOff>0</xdr:rowOff>
    </xdr:from>
    <xdr:to>
      <xdr:col>13</xdr:col>
      <xdr:colOff>1441132</xdr:colOff>
      <xdr:row>46</xdr:row>
      <xdr:rowOff>280988</xdr:rowOff>
    </xdr:to>
    <xdr:sp macro="" textlink="">
      <xdr:nvSpPr>
        <xdr:cNvPr id="11" name="右大かっこ 10">
          <a:extLst>
            <a:ext uri="{FF2B5EF4-FFF2-40B4-BE49-F238E27FC236}">
              <a16:creationId xmlns:a16="http://schemas.microsoft.com/office/drawing/2014/main" id="{00000000-0008-0000-0000-00000B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200025</xdr:rowOff>
        </xdr:from>
        <xdr:to>
          <xdr:col>2</xdr:col>
          <xdr:colOff>85725</xdr:colOff>
          <xdr:row>17</xdr:row>
          <xdr:rowOff>19050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0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28575</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0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238125</xdr:rowOff>
        </xdr:from>
        <xdr:to>
          <xdr:col>1</xdr:col>
          <xdr:colOff>38100</xdr:colOff>
          <xdr:row>6</xdr:row>
          <xdr:rowOff>47625</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0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44</xdr:row>
      <xdr:rowOff>30877</xdr:rowOff>
    </xdr:from>
    <xdr:to>
      <xdr:col>3</xdr:col>
      <xdr:colOff>85725</xdr:colOff>
      <xdr:row>45</xdr:row>
      <xdr:rowOff>1980</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23825" y="9134056"/>
          <a:ext cx="1023257" cy="256853"/>
          <a:chOff x="123825" y="10567512"/>
          <a:chExt cx="1032646" cy="294958"/>
        </a:xfrm>
      </xdr:grpSpPr>
      <xdr:sp macro="" textlink="">
        <xdr:nvSpPr>
          <xdr:cNvPr id="49" name="Check Box 5" hidden="1">
            <a:extLst>
              <a:ext uri="{63B3BB69-23CF-44E3-9099-C40C66FF867C}">
                <a14:compatExt xmlns:a14="http://schemas.microsoft.com/office/drawing/2010/main" spid="_x0000_s6149"/>
              </a:ext>
              <a:ext uri="{FF2B5EF4-FFF2-40B4-BE49-F238E27FC236}">
                <a16:creationId xmlns:a16="http://schemas.microsoft.com/office/drawing/2014/main" id="{00000000-0008-0000-0000-000031000000}"/>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000-000006A40000}"/>
                  </a:ext>
                </a:extLst>
              </xdr:cNvPr>
              <xdr:cNvSpPr/>
            </xdr:nvSpPr>
            <xdr:spPr bwMode="auto">
              <a:xfrm>
                <a:off x="844113" y="10577049"/>
                <a:ext cx="312358"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257175</xdr:rowOff>
        </xdr:from>
        <xdr:to>
          <xdr:col>9</xdr:col>
          <xdr:colOff>323850</xdr:colOff>
          <xdr:row>6</xdr:row>
          <xdr:rowOff>28575</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0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5</xdr:row>
          <xdr:rowOff>209550</xdr:rowOff>
        </xdr:from>
        <xdr:to>
          <xdr:col>10</xdr:col>
          <xdr:colOff>85725</xdr:colOff>
          <xdr:row>7</xdr:row>
          <xdr:rowOff>47625</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0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37</xdr:row>
          <xdr:rowOff>209550</xdr:rowOff>
        </xdr:from>
        <xdr:to>
          <xdr:col>2</xdr:col>
          <xdr:colOff>314325</xdr:colOff>
          <xdr:row>39</xdr:row>
          <xdr:rowOff>19050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0000-00000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40</xdr:row>
          <xdr:rowOff>219075</xdr:rowOff>
        </xdr:from>
        <xdr:to>
          <xdr:col>2</xdr:col>
          <xdr:colOff>314325</xdr:colOff>
          <xdr:row>42</xdr:row>
          <xdr:rowOff>28575</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0000-00000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38</xdr:row>
          <xdr:rowOff>219075</xdr:rowOff>
        </xdr:from>
        <xdr:to>
          <xdr:col>3</xdr:col>
          <xdr:colOff>276225</xdr:colOff>
          <xdr:row>40</xdr:row>
          <xdr:rowOff>28575</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0000-00000F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39</xdr:row>
          <xdr:rowOff>219075</xdr:rowOff>
        </xdr:from>
        <xdr:to>
          <xdr:col>3</xdr:col>
          <xdr:colOff>285750</xdr:colOff>
          <xdr:row>41</xdr:row>
          <xdr:rowOff>28575</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0000-00001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0000-00001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85725</xdr:colOff>
          <xdr:row>12</xdr:row>
          <xdr:rowOff>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00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200025</xdr:rowOff>
        </xdr:from>
        <xdr:to>
          <xdr:col>2</xdr:col>
          <xdr:colOff>85725</xdr:colOff>
          <xdr:row>13</xdr:row>
          <xdr:rowOff>19050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00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85725</xdr:colOff>
          <xdr:row>14</xdr:row>
          <xdr:rowOff>38100</xdr:rowOff>
        </xdr:to>
        <xdr:sp macro="" textlink="">
          <xdr:nvSpPr>
            <xdr:cNvPr id="42005" name="Check Box 21" hidden="1">
              <a:extLst>
                <a:ext uri="{63B3BB69-23CF-44E3-9099-C40C66FF867C}">
                  <a14:compatExt spid="_x0000_s42005"/>
                </a:ext>
                <a:ext uri="{FF2B5EF4-FFF2-40B4-BE49-F238E27FC236}">
                  <a16:creationId xmlns:a16="http://schemas.microsoft.com/office/drawing/2014/main" id="{00000000-0008-0000-0000-00001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85725</xdr:colOff>
          <xdr:row>11</xdr:row>
          <xdr:rowOff>19050</xdr:rowOff>
        </xdr:to>
        <xdr:sp macro="" textlink="">
          <xdr:nvSpPr>
            <xdr:cNvPr id="42006" name="Check Box 22" hidden="1">
              <a:extLst>
                <a:ext uri="{63B3BB69-23CF-44E3-9099-C40C66FF867C}">
                  <a14:compatExt spid="_x0000_s42006"/>
                </a:ext>
                <a:ext uri="{FF2B5EF4-FFF2-40B4-BE49-F238E27FC236}">
                  <a16:creationId xmlns:a16="http://schemas.microsoft.com/office/drawing/2014/main" id="{00000000-0008-0000-0000-00001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85725</xdr:colOff>
          <xdr:row>10</xdr:row>
          <xdr:rowOff>28575</xdr:rowOff>
        </xdr:to>
        <xdr:sp macro="" textlink="">
          <xdr:nvSpPr>
            <xdr:cNvPr id="42007" name="Check Box 23" hidden="1">
              <a:extLst>
                <a:ext uri="{63B3BB69-23CF-44E3-9099-C40C66FF867C}">
                  <a14:compatExt spid="_x0000_s42007"/>
                </a:ext>
                <a:ext uri="{FF2B5EF4-FFF2-40B4-BE49-F238E27FC236}">
                  <a16:creationId xmlns:a16="http://schemas.microsoft.com/office/drawing/2014/main" id="{00000000-0008-0000-0000-00001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8</xdr:row>
          <xdr:rowOff>219075</xdr:rowOff>
        </xdr:from>
        <xdr:to>
          <xdr:col>10</xdr:col>
          <xdr:colOff>104775</xdr:colOff>
          <xdr:row>10</xdr:row>
          <xdr:rowOff>19050</xdr:rowOff>
        </xdr:to>
        <xdr:sp macro="" textlink="">
          <xdr:nvSpPr>
            <xdr:cNvPr id="42008" name="Check Box 24" hidden="1">
              <a:extLst>
                <a:ext uri="{63B3BB69-23CF-44E3-9099-C40C66FF867C}">
                  <a14:compatExt spid="_x0000_s42008"/>
                </a:ext>
                <a:ext uri="{FF2B5EF4-FFF2-40B4-BE49-F238E27FC236}">
                  <a16:creationId xmlns:a16="http://schemas.microsoft.com/office/drawing/2014/main" id="{00000000-0008-0000-0000-00001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17</xdr:row>
          <xdr:rowOff>219075</xdr:rowOff>
        </xdr:from>
        <xdr:to>
          <xdr:col>9</xdr:col>
          <xdr:colOff>323850</xdr:colOff>
          <xdr:row>19</xdr:row>
          <xdr:rowOff>28575</xdr:rowOff>
        </xdr:to>
        <xdr:sp macro="" textlink="">
          <xdr:nvSpPr>
            <xdr:cNvPr id="42012" name="Check Box 28" hidden="1">
              <a:extLst>
                <a:ext uri="{63B3BB69-23CF-44E3-9099-C40C66FF867C}">
                  <a14:compatExt spid="_x0000_s42012"/>
                </a:ext>
                <a:ext uri="{FF2B5EF4-FFF2-40B4-BE49-F238E27FC236}">
                  <a16:creationId xmlns:a16="http://schemas.microsoft.com/office/drawing/2014/main" id="{00000000-0008-0000-0000-00001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18</xdr:row>
          <xdr:rowOff>219075</xdr:rowOff>
        </xdr:from>
        <xdr:to>
          <xdr:col>9</xdr:col>
          <xdr:colOff>323850</xdr:colOff>
          <xdr:row>20</xdr:row>
          <xdr:rowOff>28575</xdr:rowOff>
        </xdr:to>
        <xdr:sp macro="" textlink="">
          <xdr:nvSpPr>
            <xdr:cNvPr id="42013" name="Check Box 29" hidden="1">
              <a:extLst>
                <a:ext uri="{63B3BB69-23CF-44E3-9099-C40C66FF867C}">
                  <a14:compatExt spid="_x0000_s42013"/>
                </a:ext>
                <a:ext uri="{FF2B5EF4-FFF2-40B4-BE49-F238E27FC236}">
                  <a16:creationId xmlns:a16="http://schemas.microsoft.com/office/drawing/2014/main" id="{00000000-0008-0000-0000-00001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15</xdr:row>
          <xdr:rowOff>219075</xdr:rowOff>
        </xdr:from>
        <xdr:to>
          <xdr:col>10</xdr:col>
          <xdr:colOff>104775</xdr:colOff>
          <xdr:row>17</xdr:row>
          <xdr:rowOff>19050</xdr:rowOff>
        </xdr:to>
        <xdr:sp macro="" textlink="">
          <xdr:nvSpPr>
            <xdr:cNvPr id="42014" name="Check Box 30" hidden="1">
              <a:extLst>
                <a:ext uri="{63B3BB69-23CF-44E3-9099-C40C66FF867C}">
                  <a14:compatExt spid="_x0000_s42014"/>
                </a:ext>
                <a:ext uri="{FF2B5EF4-FFF2-40B4-BE49-F238E27FC236}">
                  <a16:creationId xmlns:a16="http://schemas.microsoft.com/office/drawing/2014/main" id="{00000000-0008-0000-0000-00001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219075</xdr:rowOff>
        </xdr:from>
        <xdr:to>
          <xdr:col>2</xdr:col>
          <xdr:colOff>95250</xdr:colOff>
          <xdr:row>20</xdr:row>
          <xdr:rowOff>19050</xdr:rowOff>
        </xdr:to>
        <xdr:sp macro="" textlink="">
          <xdr:nvSpPr>
            <xdr:cNvPr id="42016" name="Check Box 32" hidden="1">
              <a:extLst>
                <a:ext uri="{63B3BB69-23CF-44E3-9099-C40C66FF867C}">
                  <a14:compatExt spid="_x0000_s42016"/>
                </a:ext>
                <a:ext uri="{FF2B5EF4-FFF2-40B4-BE49-F238E27FC236}">
                  <a16:creationId xmlns:a16="http://schemas.microsoft.com/office/drawing/2014/main" id="{00000000-0008-0000-0000-00002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85725</xdr:colOff>
          <xdr:row>18</xdr:row>
          <xdr:rowOff>38100</xdr:rowOff>
        </xdr:to>
        <xdr:sp macro="" textlink="">
          <xdr:nvSpPr>
            <xdr:cNvPr id="42017" name="Check Box 33" hidden="1">
              <a:extLst>
                <a:ext uri="{63B3BB69-23CF-44E3-9099-C40C66FF867C}">
                  <a14:compatExt spid="_x0000_s42017"/>
                </a:ext>
                <a:ext uri="{FF2B5EF4-FFF2-40B4-BE49-F238E27FC236}">
                  <a16:creationId xmlns:a16="http://schemas.microsoft.com/office/drawing/2014/main" id="{00000000-0008-0000-0000-00002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2018" name="Check Box 34" hidden="1">
              <a:extLst>
                <a:ext uri="{63B3BB69-23CF-44E3-9099-C40C66FF867C}">
                  <a14:compatExt spid="_x0000_s42018"/>
                </a:ext>
                <a:ext uri="{FF2B5EF4-FFF2-40B4-BE49-F238E27FC236}">
                  <a16:creationId xmlns:a16="http://schemas.microsoft.com/office/drawing/2014/main" id="{00000000-0008-0000-0000-00002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95250</xdr:colOff>
          <xdr:row>17</xdr:row>
          <xdr:rowOff>19050</xdr:rowOff>
        </xdr:to>
        <xdr:sp macro="" textlink="">
          <xdr:nvSpPr>
            <xdr:cNvPr id="42019" name="Check Box 35" hidden="1">
              <a:extLst>
                <a:ext uri="{63B3BB69-23CF-44E3-9099-C40C66FF867C}">
                  <a14:compatExt spid="_x0000_s42019"/>
                </a:ext>
                <a:ext uri="{FF2B5EF4-FFF2-40B4-BE49-F238E27FC236}">
                  <a16:creationId xmlns:a16="http://schemas.microsoft.com/office/drawing/2014/main" id="{00000000-0008-0000-0000-00002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219075</xdr:rowOff>
        </xdr:from>
        <xdr:to>
          <xdr:col>2</xdr:col>
          <xdr:colOff>95250</xdr:colOff>
          <xdr:row>21</xdr:row>
          <xdr:rowOff>19050</xdr:rowOff>
        </xdr:to>
        <xdr:sp macro="" textlink="">
          <xdr:nvSpPr>
            <xdr:cNvPr id="42020" name="Check Box 36" hidden="1">
              <a:extLst>
                <a:ext uri="{63B3BB69-23CF-44E3-9099-C40C66FF867C}">
                  <a14:compatExt spid="_x0000_s42020"/>
                </a:ext>
                <a:ext uri="{FF2B5EF4-FFF2-40B4-BE49-F238E27FC236}">
                  <a16:creationId xmlns:a16="http://schemas.microsoft.com/office/drawing/2014/main" id="{00000000-0008-0000-0000-00002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20</xdr:row>
          <xdr:rowOff>219075</xdr:rowOff>
        </xdr:from>
        <xdr:to>
          <xdr:col>1</xdr:col>
          <xdr:colOff>361950</xdr:colOff>
          <xdr:row>22</xdr:row>
          <xdr:rowOff>19050</xdr:rowOff>
        </xdr:to>
        <xdr:sp macro="" textlink="">
          <xdr:nvSpPr>
            <xdr:cNvPr id="42021" name="Check Box 37" hidden="1">
              <a:extLst>
                <a:ext uri="{63B3BB69-23CF-44E3-9099-C40C66FF867C}">
                  <a14:compatExt spid="_x0000_s42021"/>
                </a:ext>
                <a:ext uri="{FF2B5EF4-FFF2-40B4-BE49-F238E27FC236}">
                  <a16:creationId xmlns:a16="http://schemas.microsoft.com/office/drawing/2014/main" id="{00000000-0008-0000-0000-00002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21</xdr:row>
          <xdr:rowOff>219075</xdr:rowOff>
        </xdr:from>
        <xdr:to>
          <xdr:col>1</xdr:col>
          <xdr:colOff>361950</xdr:colOff>
          <xdr:row>23</xdr:row>
          <xdr:rowOff>19050</xdr:rowOff>
        </xdr:to>
        <xdr:sp macro="" textlink="">
          <xdr:nvSpPr>
            <xdr:cNvPr id="42022" name="Check Box 38" hidden="1">
              <a:extLst>
                <a:ext uri="{63B3BB69-23CF-44E3-9099-C40C66FF867C}">
                  <a14:compatExt spid="_x0000_s42022"/>
                </a:ext>
                <a:ext uri="{FF2B5EF4-FFF2-40B4-BE49-F238E27FC236}">
                  <a16:creationId xmlns:a16="http://schemas.microsoft.com/office/drawing/2014/main" id="{00000000-0008-0000-0000-00002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7</xdr:row>
          <xdr:rowOff>190500</xdr:rowOff>
        </xdr:from>
        <xdr:to>
          <xdr:col>11</xdr:col>
          <xdr:colOff>66675</xdr:colOff>
          <xdr:row>9</xdr:row>
          <xdr:rowOff>28575</xdr:rowOff>
        </xdr:to>
        <xdr:sp macro="" textlink="">
          <xdr:nvSpPr>
            <xdr:cNvPr id="42024" name="Check Box 40" hidden="1">
              <a:extLst>
                <a:ext uri="{63B3BB69-23CF-44E3-9099-C40C66FF867C}">
                  <a14:compatExt spid="_x0000_s42024"/>
                </a:ext>
                <a:ext uri="{FF2B5EF4-FFF2-40B4-BE49-F238E27FC236}">
                  <a16:creationId xmlns:a16="http://schemas.microsoft.com/office/drawing/2014/main" id="{00000000-0008-0000-0000-00002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44</xdr:row>
          <xdr:rowOff>38100</xdr:rowOff>
        </xdr:from>
        <xdr:to>
          <xdr:col>1</xdr:col>
          <xdr:colOff>38100</xdr:colOff>
          <xdr:row>45</xdr:row>
          <xdr:rowOff>0</xdr:rowOff>
        </xdr:to>
        <xdr:sp macro="" textlink="">
          <xdr:nvSpPr>
            <xdr:cNvPr id="42025" name="Check Box 41" hidden="1">
              <a:extLst>
                <a:ext uri="{63B3BB69-23CF-44E3-9099-C40C66FF867C}">
                  <a14:compatExt spid="_x0000_s42025"/>
                </a:ext>
                <a:ext uri="{FF2B5EF4-FFF2-40B4-BE49-F238E27FC236}">
                  <a16:creationId xmlns:a16="http://schemas.microsoft.com/office/drawing/2014/main" id="{00000000-0008-0000-0000-00002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209550</xdr:rowOff>
        </xdr:from>
        <xdr:to>
          <xdr:col>2</xdr:col>
          <xdr:colOff>95250</xdr:colOff>
          <xdr:row>19</xdr:row>
          <xdr:rowOff>28575</xdr:rowOff>
        </xdr:to>
        <xdr:sp macro="" textlink="">
          <xdr:nvSpPr>
            <xdr:cNvPr id="42028" name="Check Box 44" hidden="1">
              <a:extLst>
                <a:ext uri="{63B3BB69-23CF-44E3-9099-C40C66FF867C}">
                  <a14:compatExt spid="_x0000_s42028"/>
                </a:ext>
                <a:ext uri="{FF2B5EF4-FFF2-40B4-BE49-F238E27FC236}">
                  <a16:creationId xmlns:a16="http://schemas.microsoft.com/office/drawing/2014/main" id="{00000000-0008-0000-0000-00002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95250</xdr:colOff>
          <xdr:row>17</xdr:row>
          <xdr:rowOff>19050</xdr:rowOff>
        </xdr:to>
        <xdr:sp macro="" textlink="">
          <xdr:nvSpPr>
            <xdr:cNvPr id="42032" name="Check Box 48" hidden="1">
              <a:extLst>
                <a:ext uri="{63B3BB69-23CF-44E3-9099-C40C66FF867C}">
                  <a14:compatExt spid="_x0000_s42032"/>
                </a:ext>
                <a:ext uri="{FF2B5EF4-FFF2-40B4-BE49-F238E27FC236}">
                  <a16:creationId xmlns:a16="http://schemas.microsoft.com/office/drawing/2014/main" id="{00000000-0008-0000-0000-00003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2033" name="Check Box 49" hidden="1">
              <a:extLst>
                <a:ext uri="{63B3BB69-23CF-44E3-9099-C40C66FF867C}">
                  <a14:compatExt spid="_x0000_s42033"/>
                </a:ext>
                <a:ext uri="{FF2B5EF4-FFF2-40B4-BE49-F238E27FC236}">
                  <a16:creationId xmlns:a16="http://schemas.microsoft.com/office/drawing/2014/main" id="{00000000-0008-0000-0000-00003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26</xdr:row>
          <xdr:rowOff>219075</xdr:rowOff>
        </xdr:from>
        <xdr:to>
          <xdr:col>1</xdr:col>
          <xdr:colOff>361950</xdr:colOff>
          <xdr:row>27</xdr:row>
          <xdr:rowOff>238125</xdr:rowOff>
        </xdr:to>
        <xdr:sp macro="" textlink="">
          <xdr:nvSpPr>
            <xdr:cNvPr id="42034" name="Check Box 50" hidden="1">
              <a:extLst>
                <a:ext uri="{63B3BB69-23CF-44E3-9099-C40C66FF867C}">
                  <a14:compatExt spid="_x0000_s42034"/>
                </a:ext>
                <a:ext uri="{FF2B5EF4-FFF2-40B4-BE49-F238E27FC236}">
                  <a16:creationId xmlns:a16="http://schemas.microsoft.com/office/drawing/2014/main" id="{00000000-0008-0000-0000-00003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22</xdr:row>
          <xdr:rowOff>219075</xdr:rowOff>
        </xdr:from>
        <xdr:to>
          <xdr:col>1</xdr:col>
          <xdr:colOff>361950</xdr:colOff>
          <xdr:row>27</xdr:row>
          <xdr:rowOff>0</xdr:rowOff>
        </xdr:to>
        <xdr:sp macro="" textlink="">
          <xdr:nvSpPr>
            <xdr:cNvPr id="42035" name="Check Box 51" hidden="1">
              <a:extLst>
                <a:ext uri="{63B3BB69-23CF-44E3-9099-C40C66FF867C}">
                  <a14:compatExt spid="_x0000_s42035"/>
                </a:ext>
                <a:ext uri="{FF2B5EF4-FFF2-40B4-BE49-F238E27FC236}">
                  <a16:creationId xmlns:a16="http://schemas.microsoft.com/office/drawing/2014/main" id="{00000000-0008-0000-0000-00003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15</xdr:col>
      <xdr:colOff>2524125</xdr:colOff>
      <xdr:row>117</xdr:row>
      <xdr:rowOff>170089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0" y="0"/>
          <a:ext cx="11858625"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43</xdr:row>
      <xdr:rowOff>0</xdr:rowOff>
    </xdr:from>
    <xdr:to>
      <xdr:col>3</xdr:col>
      <xdr:colOff>46650</xdr:colOff>
      <xdr:row>43</xdr:row>
      <xdr:rowOff>180000</xdr:rowOff>
    </xdr:to>
    <xdr:cxnSp macro="">
      <xdr:nvCxnSpPr>
        <xdr:cNvPr id="2" name="カギ線コネクタ 35">
          <a:extLst>
            <a:ext uri="{FF2B5EF4-FFF2-40B4-BE49-F238E27FC236}">
              <a16:creationId xmlns:a16="http://schemas.microsoft.com/office/drawing/2014/main" id="{00000000-0008-0000-01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57150</xdr:colOff>
      <xdr:row>8</xdr:row>
      <xdr:rowOff>19051</xdr:rowOff>
    </xdr:from>
    <xdr:to>
      <xdr:col>1</xdr:col>
      <xdr:colOff>161925</xdr:colOff>
      <xdr:row>17</xdr:row>
      <xdr:rowOff>219076</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428625" y="1924051"/>
          <a:ext cx="104775" cy="23431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38101</xdr:colOff>
      <xdr:row>7</xdr:row>
      <xdr:rowOff>19050</xdr:rowOff>
    </xdr:from>
    <xdr:to>
      <xdr:col>10</xdr:col>
      <xdr:colOff>109539</xdr:colOff>
      <xdr:row>8</xdr:row>
      <xdr:rowOff>209550</xdr:rowOff>
    </xdr:to>
    <xdr:sp macro="" textlink="">
      <xdr:nvSpPr>
        <xdr:cNvPr id="4" name="左大かっこ 3">
          <a:extLst>
            <a:ext uri="{FF2B5EF4-FFF2-40B4-BE49-F238E27FC236}">
              <a16:creationId xmlns:a16="http://schemas.microsoft.com/office/drawing/2014/main" id="{00000000-0008-0000-0100-000004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321944</xdr:colOff>
      <xdr:row>25</xdr:row>
      <xdr:rowOff>9524</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25</xdr:row>
      <xdr:rowOff>0</xdr:rowOff>
    </xdr:to>
    <xdr:sp macro="" textlink="">
      <xdr:nvSpPr>
        <xdr:cNvPr id="6" name="右大かっこ 5">
          <a:extLst>
            <a:ext uri="{FF2B5EF4-FFF2-40B4-BE49-F238E27FC236}">
              <a16:creationId xmlns:a16="http://schemas.microsoft.com/office/drawing/2014/main" id="{00000000-0008-0000-0100-000006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42</xdr:row>
      <xdr:rowOff>4764</xdr:rowOff>
    </xdr:from>
    <xdr:to>
      <xdr:col>3</xdr:col>
      <xdr:colOff>1233488</xdr:colOff>
      <xdr:row>44</xdr:row>
      <xdr:rowOff>347664</xdr:rowOff>
    </xdr:to>
    <xdr:sp macro="" textlink="">
      <xdr:nvSpPr>
        <xdr:cNvPr id="8" name="左大かっこ 7">
          <a:extLst>
            <a:ext uri="{FF2B5EF4-FFF2-40B4-BE49-F238E27FC236}">
              <a16:creationId xmlns:a16="http://schemas.microsoft.com/office/drawing/2014/main" id="{00000000-0008-0000-0100-000008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42</xdr:row>
      <xdr:rowOff>0</xdr:rowOff>
    </xdr:from>
    <xdr:to>
      <xdr:col>13</xdr:col>
      <xdr:colOff>1441132</xdr:colOff>
      <xdr:row>44</xdr:row>
      <xdr:rowOff>347663</xdr:rowOff>
    </xdr:to>
    <xdr:sp macro="" textlink="">
      <xdr:nvSpPr>
        <xdr:cNvPr id="9" name="右大かっこ 8">
          <a:extLst>
            <a:ext uri="{FF2B5EF4-FFF2-40B4-BE49-F238E27FC236}">
              <a16:creationId xmlns:a16="http://schemas.microsoft.com/office/drawing/2014/main" id="{00000000-0008-0000-0100-000009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200025</xdr:rowOff>
        </xdr:from>
        <xdr:to>
          <xdr:col>2</xdr:col>
          <xdr:colOff>85725</xdr:colOff>
          <xdr:row>16</xdr:row>
          <xdr:rowOff>19050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1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28575</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1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238125</xdr:rowOff>
        </xdr:from>
        <xdr:to>
          <xdr:col>1</xdr:col>
          <xdr:colOff>38100</xdr:colOff>
          <xdr:row>6</xdr:row>
          <xdr:rowOff>47625</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1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42</xdr:row>
          <xdr:rowOff>30868</xdr:rowOff>
        </xdr:from>
        <xdr:to>
          <xdr:col>3</xdr:col>
          <xdr:colOff>85723</xdr:colOff>
          <xdr:row>43</xdr:row>
          <xdr:rowOff>2019</xdr:rowOff>
        </xdr:to>
        <xdr:grpSp>
          <xdr:nvGrpSpPr>
            <xdr:cNvPr id="14" name="グループ化 13">
              <a:extLst>
                <a:ext uri="{FF2B5EF4-FFF2-40B4-BE49-F238E27FC236}">
                  <a16:creationId xmlns:a16="http://schemas.microsoft.com/office/drawing/2014/main" id="{00000000-0008-0000-0100-00000E000000}"/>
                </a:ext>
              </a:extLst>
            </xdr:cNvPr>
            <xdr:cNvGrpSpPr/>
          </xdr:nvGrpSpPr>
          <xdr:grpSpPr>
            <a:xfrm>
              <a:off x="123825" y="8781962"/>
              <a:ext cx="1021554" cy="256901"/>
              <a:chOff x="123799" y="10566889"/>
              <a:chExt cx="1032623" cy="295004"/>
            </a:xfrm>
          </xdr:grpSpPr>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100-000004A80000}"/>
                  </a:ext>
                </a:extLst>
              </xdr:cNvPr>
              <xdr:cNvSpPr/>
            </xdr:nvSpPr>
            <xdr:spPr bwMode="auto">
              <a:xfrm>
                <a:off x="123799" y="10566889"/>
                <a:ext cx="30771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0100-000005A80000}"/>
                  </a:ext>
                </a:extLst>
              </xdr:cNvPr>
              <xdr:cNvSpPr/>
            </xdr:nvSpPr>
            <xdr:spPr bwMode="auto">
              <a:xfrm>
                <a:off x="844049" y="10576472"/>
                <a:ext cx="312373"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257175</xdr:rowOff>
        </xdr:from>
        <xdr:to>
          <xdr:col>9</xdr:col>
          <xdr:colOff>323850</xdr:colOff>
          <xdr:row>6</xdr:row>
          <xdr:rowOff>28575</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1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5</xdr:row>
          <xdr:rowOff>209550</xdr:rowOff>
        </xdr:from>
        <xdr:to>
          <xdr:col>10</xdr:col>
          <xdr:colOff>85725</xdr:colOff>
          <xdr:row>7</xdr:row>
          <xdr:rowOff>47625</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1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142875</xdr:colOff>
          <xdr:row>7</xdr:row>
          <xdr:rowOff>190500</xdr:rowOff>
        </xdr:from>
        <xdr:to>
          <xdr:col>11</xdr:col>
          <xdr:colOff>66675</xdr:colOff>
          <xdr:row>9</xdr:row>
          <xdr:rowOff>28575</xdr:rowOff>
        </xdr:to>
        <xdr:sp macro="" textlink="">
          <xdr:nvSpPr>
            <xdr:cNvPr id="43016" name="Check Box 8" hidden="1">
              <a:extLst>
                <a:ext uri="{63B3BB69-23CF-44E3-9099-C40C66FF867C}">
                  <a14:compatExt spid="_x0000_s43016"/>
                </a:ext>
                <a:ext uri="{FF2B5EF4-FFF2-40B4-BE49-F238E27FC236}">
                  <a16:creationId xmlns:a16="http://schemas.microsoft.com/office/drawing/2014/main" id="{00000000-0008-0000-0100-00000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142875</xdr:colOff>
          <xdr:row>6</xdr:row>
          <xdr:rowOff>209550</xdr:rowOff>
        </xdr:from>
        <xdr:to>
          <xdr:col>11</xdr:col>
          <xdr:colOff>57150</xdr:colOff>
          <xdr:row>8</xdr:row>
          <xdr:rowOff>19050</xdr:rowOff>
        </xdr:to>
        <xdr:sp macro="" textlink="">
          <xdr:nvSpPr>
            <xdr:cNvPr id="43017" name="Check Box 9" hidden="1">
              <a:extLst>
                <a:ext uri="{63B3BB69-23CF-44E3-9099-C40C66FF867C}">
                  <a14:compatExt spid="_x0000_s43017"/>
                </a:ext>
                <a:ext uri="{FF2B5EF4-FFF2-40B4-BE49-F238E27FC236}">
                  <a16:creationId xmlns:a16="http://schemas.microsoft.com/office/drawing/2014/main" id="{00000000-0008-0000-01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35</xdr:row>
          <xdr:rowOff>209550</xdr:rowOff>
        </xdr:from>
        <xdr:to>
          <xdr:col>2</xdr:col>
          <xdr:colOff>314325</xdr:colOff>
          <xdr:row>37</xdr:row>
          <xdr:rowOff>19050</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100-00000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38</xdr:row>
          <xdr:rowOff>219075</xdr:rowOff>
        </xdr:from>
        <xdr:to>
          <xdr:col>2</xdr:col>
          <xdr:colOff>314325</xdr:colOff>
          <xdr:row>40</xdr:row>
          <xdr:rowOff>28575</xdr:rowOff>
        </xdr:to>
        <xdr:sp macro="" textlink="">
          <xdr:nvSpPr>
            <xdr:cNvPr id="43023" name="Check Box 15" hidden="1">
              <a:extLst>
                <a:ext uri="{63B3BB69-23CF-44E3-9099-C40C66FF867C}">
                  <a14:compatExt spid="_x0000_s43023"/>
                </a:ext>
                <a:ext uri="{FF2B5EF4-FFF2-40B4-BE49-F238E27FC236}">
                  <a16:creationId xmlns:a16="http://schemas.microsoft.com/office/drawing/2014/main" id="{00000000-0008-0000-0100-00000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36</xdr:row>
          <xdr:rowOff>219075</xdr:rowOff>
        </xdr:from>
        <xdr:to>
          <xdr:col>3</xdr:col>
          <xdr:colOff>276225</xdr:colOff>
          <xdr:row>38</xdr:row>
          <xdr:rowOff>28575</xdr:rowOff>
        </xdr:to>
        <xdr:sp macro="" textlink="">
          <xdr:nvSpPr>
            <xdr:cNvPr id="43024" name="Check Box 16" hidden="1">
              <a:extLst>
                <a:ext uri="{63B3BB69-23CF-44E3-9099-C40C66FF867C}">
                  <a14:compatExt spid="_x0000_s43024"/>
                </a:ext>
                <a:ext uri="{FF2B5EF4-FFF2-40B4-BE49-F238E27FC236}">
                  <a16:creationId xmlns:a16="http://schemas.microsoft.com/office/drawing/2014/main" id="{00000000-0008-0000-0100-00001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37</xdr:row>
          <xdr:rowOff>219075</xdr:rowOff>
        </xdr:from>
        <xdr:to>
          <xdr:col>3</xdr:col>
          <xdr:colOff>285750</xdr:colOff>
          <xdr:row>39</xdr:row>
          <xdr:rowOff>28575</xdr:rowOff>
        </xdr:to>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100-00001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85725</xdr:colOff>
          <xdr:row>12</xdr:row>
          <xdr:rowOff>0</xdr:rowOff>
        </xdr:to>
        <xdr:sp macro="" textlink="">
          <xdr:nvSpPr>
            <xdr:cNvPr id="43027" name="Check Box 19" hidden="1">
              <a:extLst>
                <a:ext uri="{63B3BB69-23CF-44E3-9099-C40C66FF867C}">
                  <a14:compatExt spid="_x0000_s43027"/>
                </a:ext>
                <a:ext uri="{FF2B5EF4-FFF2-40B4-BE49-F238E27FC236}">
                  <a16:creationId xmlns:a16="http://schemas.microsoft.com/office/drawing/2014/main" id="{00000000-0008-0000-0100-00001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200025</xdr:rowOff>
        </xdr:from>
        <xdr:to>
          <xdr:col>2</xdr:col>
          <xdr:colOff>85725</xdr:colOff>
          <xdr:row>13</xdr:row>
          <xdr:rowOff>19050</xdr:rowOff>
        </xdr:to>
        <xdr:sp macro="" textlink="">
          <xdr:nvSpPr>
            <xdr:cNvPr id="43028" name="Check Box 20" hidden="1">
              <a:extLst>
                <a:ext uri="{63B3BB69-23CF-44E3-9099-C40C66FF867C}">
                  <a14:compatExt spid="_x0000_s43028"/>
                </a:ext>
                <a:ext uri="{FF2B5EF4-FFF2-40B4-BE49-F238E27FC236}">
                  <a16:creationId xmlns:a16="http://schemas.microsoft.com/office/drawing/2014/main" id="{00000000-0008-0000-0100-00001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85725</xdr:colOff>
          <xdr:row>14</xdr:row>
          <xdr:rowOff>38100</xdr:rowOff>
        </xdr:to>
        <xdr:sp macro="" textlink="">
          <xdr:nvSpPr>
            <xdr:cNvPr id="43029" name="Check Box 21" hidden="1">
              <a:extLst>
                <a:ext uri="{63B3BB69-23CF-44E3-9099-C40C66FF867C}">
                  <a14:compatExt spid="_x0000_s43029"/>
                </a:ext>
                <a:ext uri="{FF2B5EF4-FFF2-40B4-BE49-F238E27FC236}">
                  <a16:creationId xmlns:a16="http://schemas.microsoft.com/office/drawing/2014/main" id="{00000000-0008-0000-0100-00001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85725</xdr:colOff>
          <xdr:row>11</xdr:row>
          <xdr:rowOff>19050</xdr:rowOff>
        </xdr:to>
        <xdr:sp macro="" textlink="">
          <xdr:nvSpPr>
            <xdr:cNvPr id="43030" name="Check Box 22" hidden="1">
              <a:extLst>
                <a:ext uri="{63B3BB69-23CF-44E3-9099-C40C66FF867C}">
                  <a14:compatExt spid="_x0000_s43030"/>
                </a:ext>
                <a:ext uri="{FF2B5EF4-FFF2-40B4-BE49-F238E27FC236}">
                  <a16:creationId xmlns:a16="http://schemas.microsoft.com/office/drawing/2014/main" id="{00000000-0008-0000-0100-00001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85725</xdr:colOff>
          <xdr:row>10</xdr:row>
          <xdr:rowOff>28575</xdr:rowOff>
        </xdr:to>
        <xdr:sp macro="" textlink="">
          <xdr:nvSpPr>
            <xdr:cNvPr id="43031" name="Check Box 23" hidden="1">
              <a:extLst>
                <a:ext uri="{63B3BB69-23CF-44E3-9099-C40C66FF867C}">
                  <a14:compatExt spid="_x0000_s43031"/>
                </a:ext>
                <a:ext uri="{FF2B5EF4-FFF2-40B4-BE49-F238E27FC236}">
                  <a16:creationId xmlns:a16="http://schemas.microsoft.com/office/drawing/2014/main" id="{00000000-0008-0000-0100-00001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8</xdr:row>
          <xdr:rowOff>219075</xdr:rowOff>
        </xdr:from>
        <xdr:to>
          <xdr:col>10</xdr:col>
          <xdr:colOff>104775</xdr:colOff>
          <xdr:row>10</xdr:row>
          <xdr:rowOff>19050</xdr:rowOff>
        </xdr:to>
        <xdr:sp macro="" textlink="">
          <xdr:nvSpPr>
            <xdr:cNvPr id="43032" name="Check Box 24" hidden="1">
              <a:extLst>
                <a:ext uri="{63B3BB69-23CF-44E3-9099-C40C66FF867C}">
                  <a14:compatExt spid="_x0000_s43032"/>
                </a:ext>
                <a:ext uri="{FF2B5EF4-FFF2-40B4-BE49-F238E27FC236}">
                  <a16:creationId xmlns:a16="http://schemas.microsoft.com/office/drawing/2014/main" id="{00000000-0008-0000-0100-00001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17</xdr:row>
          <xdr:rowOff>219075</xdr:rowOff>
        </xdr:from>
        <xdr:to>
          <xdr:col>9</xdr:col>
          <xdr:colOff>323850</xdr:colOff>
          <xdr:row>19</xdr:row>
          <xdr:rowOff>28575</xdr:rowOff>
        </xdr:to>
        <xdr:sp macro="" textlink="">
          <xdr:nvSpPr>
            <xdr:cNvPr id="43036" name="Check Box 28" hidden="1">
              <a:extLst>
                <a:ext uri="{63B3BB69-23CF-44E3-9099-C40C66FF867C}">
                  <a14:compatExt spid="_x0000_s43036"/>
                </a:ext>
                <a:ext uri="{FF2B5EF4-FFF2-40B4-BE49-F238E27FC236}">
                  <a16:creationId xmlns:a16="http://schemas.microsoft.com/office/drawing/2014/main" id="{00000000-0008-0000-0100-00001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18</xdr:row>
          <xdr:rowOff>219075</xdr:rowOff>
        </xdr:from>
        <xdr:to>
          <xdr:col>9</xdr:col>
          <xdr:colOff>323850</xdr:colOff>
          <xdr:row>20</xdr:row>
          <xdr:rowOff>28575</xdr:rowOff>
        </xdr:to>
        <xdr:sp macro="" textlink="">
          <xdr:nvSpPr>
            <xdr:cNvPr id="43037" name="Check Box 29" hidden="1">
              <a:extLst>
                <a:ext uri="{63B3BB69-23CF-44E3-9099-C40C66FF867C}">
                  <a14:compatExt spid="_x0000_s43037"/>
                </a:ext>
                <a:ext uri="{FF2B5EF4-FFF2-40B4-BE49-F238E27FC236}">
                  <a16:creationId xmlns:a16="http://schemas.microsoft.com/office/drawing/2014/main" id="{00000000-0008-0000-0100-00001D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15</xdr:row>
          <xdr:rowOff>219075</xdr:rowOff>
        </xdr:from>
        <xdr:to>
          <xdr:col>10</xdr:col>
          <xdr:colOff>104775</xdr:colOff>
          <xdr:row>17</xdr:row>
          <xdr:rowOff>19050</xdr:rowOff>
        </xdr:to>
        <xdr:sp macro="" textlink="">
          <xdr:nvSpPr>
            <xdr:cNvPr id="43038" name="Check Box 30" hidden="1">
              <a:extLst>
                <a:ext uri="{63B3BB69-23CF-44E3-9099-C40C66FF867C}">
                  <a14:compatExt spid="_x0000_s43038"/>
                </a:ext>
                <a:ext uri="{FF2B5EF4-FFF2-40B4-BE49-F238E27FC236}">
                  <a16:creationId xmlns:a16="http://schemas.microsoft.com/office/drawing/2014/main" id="{00000000-0008-0000-0100-00001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17</xdr:row>
          <xdr:rowOff>219075</xdr:rowOff>
        </xdr:from>
        <xdr:to>
          <xdr:col>1</xdr:col>
          <xdr:colOff>361950</xdr:colOff>
          <xdr:row>19</xdr:row>
          <xdr:rowOff>19050</xdr:rowOff>
        </xdr:to>
        <xdr:sp macro="" textlink="">
          <xdr:nvSpPr>
            <xdr:cNvPr id="43040" name="Check Box 32" hidden="1">
              <a:extLst>
                <a:ext uri="{63B3BB69-23CF-44E3-9099-C40C66FF867C}">
                  <a14:compatExt spid="_x0000_s43040"/>
                </a:ext>
                <a:ext uri="{FF2B5EF4-FFF2-40B4-BE49-F238E27FC236}">
                  <a16:creationId xmlns:a16="http://schemas.microsoft.com/office/drawing/2014/main" id="{00000000-0008-0000-0100-00002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85725</xdr:colOff>
          <xdr:row>17</xdr:row>
          <xdr:rowOff>38100</xdr:rowOff>
        </xdr:to>
        <xdr:sp macro="" textlink="">
          <xdr:nvSpPr>
            <xdr:cNvPr id="43041" name="Check Box 33" hidden="1">
              <a:extLst>
                <a:ext uri="{63B3BB69-23CF-44E3-9099-C40C66FF867C}">
                  <a14:compatExt spid="_x0000_s43041"/>
                </a:ext>
                <a:ext uri="{FF2B5EF4-FFF2-40B4-BE49-F238E27FC236}">
                  <a16:creationId xmlns:a16="http://schemas.microsoft.com/office/drawing/2014/main" id="{00000000-0008-0000-0100-00002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42" name="Check Box 34" hidden="1">
              <a:extLst>
                <a:ext uri="{63B3BB69-23CF-44E3-9099-C40C66FF867C}">
                  <a14:compatExt spid="_x0000_s43042"/>
                </a:ext>
                <a:ext uri="{FF2B5EF4-FFF2-40B4-BE49-F238E27FC236}">
                  <a16:creationId xmlns:a16="http://schemas.microsoft.com/office/drawing/2014/main" id="{00000000-0008-0000-0100-00002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3043" name="Check Box 35" hidden="1">
              <a:extLst>
                <a:ext uri="{63B3BB69-23CF-44E3-9099-C40C66FF867C}">
                  <a14:compatExt spid="_x0000_s43043"/>
                </a:ext>
                <a:ext uri="{FF2B5EF4-FFF2-40B4-BE49-F238E27FC236}">
                  <a16:creationId xmlns:a16="http://schemas.microsoft.com/office/drawing/2014/main" id="{00000000-0008-0000-0100-00002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18</xdr:row>
          <xdr:rowOff>219075</xdr:rowOff>
        </xdr:from>
        <xdr:to>
          <xdr:col>1</xdr:col>
          <xdr:colOff>361950</xdr:colOff>
          <xdr:row>20</xdr:row>
          <xdr:rowOff>19050</xdr:rowOff>
        </xdr:to>
        <xdr:sp macro="" textlink="">
          <xdr:nvSpPr>
            <xdr:cNvPr id="43044" name="Check Box 36" hidden="1">
              <a:extLst>
                <a:ext uri="{63B3BB69-23CF-44E3-9099-C40C66FF867C}">
                  <a14:compatExt spid="_x0000_s43044"/>
                </a:ext>
                <a:ext uri="{FF2B5EF4-FFF2-40B4-BE49-F238E27FC236}">
                  <a16:creationId xmlns:a16="http://schemas.microsoft.com/office/drawing/2014/main" id="{00000000-0008-0000-0100-00002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19</xdr:row>
          <xdr:rowOff>219075</xdr:rowOff>
        </xdr:from>
        <xdr:to>
          <xdr:col>1</xdr:col>
          <xdr:colOff>361950</xdr:colOff>
          <xdr:row>21</xdr:row>
          <xdr:rowOff>19050</xdr:rowOff>
        </xdr:to>
        <xdr:sp macro="" textlink="">
          <xdr:nvSpPr>
            <xdr:cNvPr id="43045" name="Check Box 37" hidden="1">
              <a:extLst>
                <a:ext uri="{63B3BB69-23CF-44E3-9099-C40C66FF867C}">
                  <a14:compatExt spid="_x0000_s43045"/>
                </a:ext>
                <a:ext uri="{FF2B5EF4-FFF2-40B4-BE49-F238E27FC236}">
                  <a16:creationId xmlns:a16="http://schemas.microsoft.com/office/drawing/2014/main" id="{00000000-0008-0000-0100-00002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21</xdr:row>
          <xdr:rowOff>219075</xdr:rowOff>
        </xdr:from>
        <xdr:to>
          <xdr:col>1</xdr:col>
          <xdr:colOff>361950</xdr:colOff>
          <xdr:row>23</xdr:row>
          <xdr:rowOff>19050</xdr:rowOff>
        </xdr:to>
        <xdr:sp macro="" textlink="">
          <xdr:nvSpPr>
            <xdr:cNvPr id="43046" name="Check Box 38" hidden="1">
              <a:extLst>
                <a:ext uri="{63B3BB69-23CF-44E3-9099-C40C66FF867C}">
                  <a14:compatExt spid="_x0000_s43046"/>
                </a:ext>
                <a:ext uri="{FF2B5EF4-FFF2-40B4-BE49-F238E27FC236}">
                  <a16:creationId xmlns:a16="http://schemas.microsoft.com/office/drawing/2014/main" id="{00000000-0008-0000-0100-00002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20</xdr:row>
          <xdr:rowOff>219075</xdr:rowOff>
        </xdr:from>
        <xdr:to>
          <xdr:col>1</xdr:col>
          <xdr:colOff>361950</xdr:colOff>
          <xdr:row>22</xdr:row>
          <xdr:rowOff>19050</xdr:rowOff>
        </xdr:to>
        <xdr:sp macro="" textlink="">
          <xdr:nvSpPr>
            <xdr:cNvPr id="43047" name="Check Box 39" hidden="1">
              <a:extLst>
                <a:ext uri="{63B3BB69-23CF-44E3-9099-C40C66FF867C}">
                  <a14:compatExt spid="_x0000_s43047"/>
                </a:ext>
                <a:ext uri="{FF2B5EF4-FFF2-40B4-BE49-F238E27FC236}">
                  <a16:creationId xmlns:a16="http://schemas.microsoft.com/office/drawing/2014/main" id="{00000000-0008-0000-0100-00002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22</xdr:row>
          <xdr:rowOff>219075</xdr:rowOff>
        </xdr:from>
        <xdr:to>
          <xdr:col>1</xdr:col>
          <xdr:colOff>361950</xdr:colOff>
          <xdr:row>24</xdr:row>
          <xdr:rowOff>0</xdr:rowOff>
        </xdr:to>
        <xdr:sp macro="" textlink="">
          <xdr:nvSpPr>
            <xdr:cNvPr id="43048" name="Check Box 40" hidden="1">
              <a:extLst>
                <a:ext uri="{63B3BB69-23CF-44E3-9099-C40C66FF867C}">
                  <a14:compatExt spid="_x0000_s43048"/>
                </a:ext>
                <a:ext uri="{FF2B5EF4-FFF2-40B4-BE49-F238E27FC236}">
                  <a16:creationId xmlns:a16="http://schemas.microsoft.com/office/drawing/2014/main" id="{00000000-0008-0000-0100-00002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85725</xdr:colOff>
          <xdr:row>18</xdr:row>
          <xdr:rowOff>38100</xdr:rowOff>
        </xdr:to>
        <xdr:sp macro="" textlink="">
          <xdr:nvSpPr>
            <xdr:cNvPr id="43049" name="Check Box 41" hidden="1">
              <a:extLst>
                <a:ext uri="{63B3BB69-23CF-44E3-9099-C40C66FF867C}">
                  <a14:compatExt spid="_x0000_s43049"/>
                </a:ext>
                <a:ext uri="{FF2B5EF4-FFF2-40B4-BE49-F238E27FC236}">
                  <a16:creationId xmlns:a16="http://schemas.microsoft.com/office/drawing/2014/main" id="{00000000-0008-0000-0100-00002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3052" name="Check Box 44" hidden="1">
              <a:extLst>
                <a:ext uri="{63B3BB69-23CF-44E3-9099-C40C66FF867C}">
                  <a14:compatExt spid="_x0000_s43052"/>
                </a:ext>
                <a:ext uri="{FF2B5EF4-FFF2-40B4-BE49-F238E27FC236}">
                  <a16:creationId xmlns:a16="http://schemas.microsoft.com/office/drawing/2014/main" id="{00000000-0008-0000-0100-00002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85725</xdr:colOff>
          <xdr:row>9</xdr:row>
          <xdr:rowOff>28575</xdr:rowOff>
        </xdr:to>
        <xdr:sp macro="" textlink="">
          <xdr:nvSpPr>
            <xdr:cNvPr id="43064" name="Check Box 56" hidden="1">
              <a:extLst>
                <a:ext uri="{63B3BB69-23CF-44E3-9099-C40C66FF867C}">
                  <a14:compatExt spid="_x0000_s43064"/>
                </a:ext>
                <a:ext uri="{FF2B5EF4-FFF2-40B4-BE49-F238E27FC236}">
                  <a16:creationId xmlns:a16="http://schemas.microsoft.com/office/drawing/2014/main" id="{00000000-0008-0000-0100-00003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200025</xdr:rowOff>
        </xdr:from>
        <xdr:to>
          <xdr:col>2</xdr:col>
          <xdr:colOff>85725</xdr:colOff>
          <xdr:row>15</xdr:row>
          <xdr:rowOff>19050</xdr:rowOff>
        </xdr:to>
        <xdr:sp macro="" textlink="">
          <xdr:nvSpPr>
            <xdr:cNvPr id="43070" name="Check Box 62" hidden="1">
              <a:extLst>
                <a:ext uri="{63B3BB69-23CF-44E3-9099-C40C66FF867C}">
                  <a14:compatExt spid="_x0000_s43070"/>
                </a:ext>
                <a:ext uri="{FF2B5EF4-FFF2-40B4-BE49-F238E27FC236}">
                  <a16:creationId xmlns:a16="http://schemas.microsoft.com/office/drawing/2014/main" id="{00000000-0008-0000-0100-00003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71" name="Check Box 63" hidden="1">
              <a:extLst>
                <a:ext uri="{63B3BB69-23CF-44E3-9099-C40C66FF867C}">
                  <a14:compatExt spid="_x0000_s43071"/>
                </a:ext>
                <a:ext uri="{FF2B5EF4-FFF2-40B4-BE49-F238E27FC236}">
                  <a16:creationId xmlns:a16="http://schemas.microsoft.com/office/drawing/2014/main" id="{00000000-0008-0000-0100-00003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15</xdr:col>
      <xdr:colOff>2547937</xdr:colOff>
      <xdr:row>119</xdr:row>
      <xdr:rowOff>0</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0" y="0"/>
          <a:ext cx="11858625"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28575</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2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238125</xdr:rowOff>
        </xdr:from>
        <xdr:to>
          <xdr:col>1</xdr:col>
          <xdr:colOff>38100</xdr:colOff>
          <xdr:row>6</xdr:row>
          <xdr:rowOff>47625</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2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39</xdr:row>
          <xdr:rowOff>30875</xdr:rowOff>
        </xdr:from>
        <xdr:to>
          <xdr:col>3</xdr:col>
          <xdr:colOff>85725</xdr:colOff>
          <xdr:row>40</xdr:row>
          <xdr:rowOff>1971</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23825" y="9828018"/>
              <a:ext cx="1023257" cy="256846"/>
              <a:chOff x="123833" y="10567686"/>
              <a:chExt cx="1032625" cy="294885"/>
            </a:xfrm>
          </xdr:grpSpPr>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200-000003AC0000}"/>
                  </a:ext>
                </a:extLst>
              </xdr:cNvPr>
              <xdr:cNvSpPr/>
            </xdr:nvSpPr>
            <xdr:spPr bwMode="auto">
              <a:xfrm>
                <a:off x="123833" y="10567686"/>
                <a:ext cx="307720"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200-000004AC0000}"/>
                  </a:ext>
                </a:extLst>
              </xdr:cNvPr>
              <xdr:cNvSpPr/>
            </xdr:nvSpPr>
            <xdr:spPr bwMode="auto">
              <a:xfrm>
                <a:off x="844084" y="10577150"/>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40</xdr:row>
      <xdr:rowOff>0</xdr:rowOff>
    </xdr:from>
    <xdr:to>
      <xdr:col>3</xdr:col>
      <xdr:colOff>46650</xdr:colOff>
      <xdr:row>40</xdr:row>
      <xdr:rowOff>180000</xdr:rowOff>
    </xdr:to>
    <xdr:cxnSp macro="">
      <xdr:nvCxnSpPr>
        <xdr:cNvPr id="7" name="カギ線コネクタ 35">
          <a:extLst>
            <a:ext uri="{FF2B5EF4-FFF2-40B4-BE49-F238E27FC236}">
              <a16:creationId xmlns:a16="http://schemas.microsoft.com/office/drawing/2014/main" id="{00000000-0008-0000-0200-000007000000}"/>
            </a:ext>
          </a:extLst>
        </xdr:cNvPr>
        <xdr:cNvCxnSpPr/>
      </xdr:nvCxnSpPr>
      <xdr:spPr>
        <a:xfrm>
          <a:off x="933450" y="11753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76199</xdr:colOff>
      <xdr:row>8</xdr:row>
      <xdr:rowOff>38101</xdr:rowOff>
    </xdr:from>
    <xdr:to>
      <xdr:col>1</xdr:col>
      <xdr:colOff>190500</xdr:colOff>
      <xdr:row>18</xdr:row>
      <xdr:rowOff>228601</xdr:rowOff>
    </xdr:to>
    <xdr:sp macro="" textlink="">
      <xdr:nvSpPr>
        <xdr:cNvPr id="8" name="左大かっこ 7">
          <a:extLst>
            <a:ext uri="{FF2B5EF4-FFF2-40B4-BE49-F238E27FC236}">
              <a16:creationId xmlns:a16="http://schemas.microsoft.com/office/drawing/2014/main" id="{00000000-0008-0000-0200-000008000000}"/>
            </a:ext>
          </a:extLst>
        </xdr:cNvPr>
        <xdr:cNvSpPr/>
      </xdr:nvSpPr>
      <xdr:spPr>
        <a:xfrm>
          <a:off x="447674" y="1943101"/>
          <a:ext cx="114301" cy="25717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257175</xdr:rowOff>
        </xdr:from>
        <xdr:to>
          <xdr:col>9</xdr:col>
          <xdr:colOff>323850</xdr:colOff>
          <xdr:row>6</xdr:row>
          <xdr:rowOff>28575</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2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5</xdr:row>
          <xdr:rowOff>209550</xdr:rowOff>
        </xdr:from>
        <xdr:to>
          <xdr:col>10</xdr:col>
          <xdr:colOff>85725</xdr:colOff>
          <xdr:row>7</xdr:row>
          <xdr:rowOff>47625</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2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7</xdr:row>
          <xdr:rowOff>190500</xdr:rowOff>
        </xdr:from>
        <xdr:to>
          <xdr:col>11</xdr:col>
          <xdr:colOff>66675</xdr:colOff>
          <xdr:row>9</xdr:row>
          <xdr:rowOff>28575</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2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6</xdr:row>
          <xdr:rowOff>209550</xdr:rowOff>
        </xdr:from>
        <xdr:to>
          <xdr:col>11</xdr:col>
          <xdr:colOff>57150</xdr:colOff>
          <xdr:row>8</xdr:row>
          <xdr:rowOff>19050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2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32</xdr:row>
          <xdr:rowOff>209550</xdr:rowOff>
        </xdr:from>
        <xdr:to>
          <xdr:col>2</xdr:col>
          <xdr:colOff>314325</xdr:colOff>
          <xdr:row>34</xdr:row>
          <xdr:rowOff>19050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2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35</xdr:row>
          <xdr:rowOff>219075</xdr:rowOff>
        </xdr:from>
        <xdr:to>
          <xdr:col>2</xdr:col>
          <xdr:colOff>314325</xdr:colOff>
          <xdr:row>37</xdr:row>
          <xdr:rowOff>28575</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2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33</xdr:row>
          <xdr:rowOff>219075</xdr:rowOff>
        </xdr:from>
        <xdr:to>
          <xdr:col>3</xdr:col>
          <xdr:colOff>276225</xdr:colOff>
          <xdr:row>35</xdr:row>
          <xdr:rowOff>28575</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2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34</xdr:row>
          <xdr:rowOff>219075</xdr:rowOff>
        </xdr:from>
        <xdr:to>
          <xdr:col>3</xdr:col>
          <xdr:colOff>285750</xdr:colOff>
          <xdr:row>36</xdr:row>
          <xdr:rowOff>28575</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2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2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85725</xdr:colOff>
          <xdr:row>12</xdr:row>
          <xdr:rowOff>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2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200025</xdr:rowOff>
        </xdr:from>
        <xdr:to>
          <xdr:col>2</xdr:col>
          <xdr:colOff>85725</xdr:colOff>
          <xdr:row>13</xdr:row>
          <xdr:rowOff>19050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2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85725</xdr:colOff>
          <xdr:row>14</xdr:row>
          <xdr:rowOff>38100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2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85725</xdr:colOff>
          <xdr:row>11</xdr:row>
          <xdr:rowOff>19050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2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85725</xdr:colOff>
          <xdr:row>10</xdr:row>
          <xdr:rowOff>28575</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2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8</xdr:row>
          <xdr:rowOff>219075</xdr:rowOff>
        </xdr:from>
        <xdr:to>
          <xdr:col>10</xdr:col>
          <xdr:colOff>104775</xdr:colOff>
          <xdr:row>10</xdr:row>
          <xdr:rowOff>19050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2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32" name="左大かっこ 31">
          <a:extLst>
            <a:ext uri="{FF2B5EF4-FFF2-40B4-BE49-F238E27FC236}">
              <a16:creationId xmlns:a16="http://schemas.microsoft.com/office/drawing/2014/main" id="{00000000-0008-0000-0200-000020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323850</xdr:colOff>
      <xdr:row>26</xdr:row>
      <xdr:rowOff>219075</xdr:rowOff>
    </xdr:to>
    <xdr:sp macro="" textlink="">
      <xdr:nvSpPr>
        <xdr:cNvPr id="33" name="左大かっこ 32">
          <a:extLst>
            <a:ext uri="{FF2B5EF4-FFF2-40B4-BE49-F238E27FC236}">
              <a16:creationId xmlns:a16="http://schemas.microsoft.com/office/drawing/2014/main" id="{00000000-0008-0000-0200-000021000000}"/>
            </a:ext>
          </a:extLst>
        </xdr:cNvPr>
        <xdr:cNvSpPr/>
      </xdr:nvSpPr>
      <xdr:spPr>
        <a:xfrm>
          <a:off x="4867275" y="5000626"/>
          <a:ext cx="47625" cy="14096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27</xdr:row>
      <xdr:rowOff>9525</xdr:rowOff>
    </xdr:to>
    <xdr:sp macro="" textlink="">
      <xdr:nvSpPr>
        <xdr:cNvPr id="34" name="右大かっこ 33">
          <a:extLst>
            <a:ext uri="{FF2B5EF4-FFF2-40B4-BE49-F238E27FC236}">
              <a16:creationId xmlns:a16="http://schemas.microsoft.com/office/drawing/2014/main" id="{00000000-0008-0000-0200-000022000000}"/>
            </a:ext>
          </a:extLst>
        </xdr:cNvPr>
        <xdr:cNvSpPr/>
      </xdr:nvSpPr>
      <xdr:spPr>
        <a:xfrm>
          <a:off x="6910387" y="5000625"/>
          <a:ext cx="45719" cy="14382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35" name="左大かっこ 34">
          <a:extLst>
            <a:ext uri="{FF2B5EF4-FFF2-40B4-BE49-F238E27FC236}">
              <a16:creationId xmlns:a16="http://schemas.microsoft.com/office/drawing/2014/main" id="{00000000-0008-0000-0200-000023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17</xdr:row>
          <xdr:rowOff>219075</xdr:rowOff>
        </xdr:from>
        <xdr:to>
          <xdr:col>9</xdr:col>
          <xdr:colOff>323850</xdr:colOff>
          <xdr:row>19</xdr:row>
          <xdr:rowOff>28575</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2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18</xdr:row>
          <xdr:rowOff>219075</xdr:rowOff>
        </xdr:from>
        <xdr:to>
          <xdr:col>9</xdr:col>
          <xdr:colOff>323850</xdr:colOff>
          <xdr:row>20</xdr:row>
          <xdr:rowOff>28575</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2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15</xdr:row>
          <xdr:rowOff>219075</xdr:rowOff>
        </xdr:from>
        <xdr:to>
          <xdr:col>10</xdr:col>
          <xdr:colOff>104775</xdr:colOff>
          <xdr:row>17</xdr:row>
          <xdr:rowOff>19050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2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39</xdr:row>
      <xdr:rowOff>4764</xdr:rowOff>
    </xdr:from>
    <xdr:to>
      <xdr:col>3</xdr:col>
      <xdr:colOff>1233488</xdr:colOff>
      <xdr:row>41</xdr:row>
      <xdr:rowOff>347664</xdr:rowOff>
    </xdr:to>
    <xdr:sp macro="" textlink="">
      <xdr:nvSpPr>
        <xdr:cNvPr id="39" name="左大かっこ 38">
          <a:extLst>
            <a:ext uri="{FF2B5EF4-FFF2-40B4-BE49-F238E27FC236}">
              <a16:creationId xmlns:a16="http://schemas.microsoft.com/office/drawing/2014/main" id="{00000000-0008-0000-0200-000027000000}"/>
            </a:ext>
          </a:extLst>
        </xdr:cNvPr>
        <xdr:cNvSpPr/>
      </xdr:nvSpPr>
      <xdr:spPr>
        <a:xfrm>
          <a:off x="2243138" y="11472864"/>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39</xdr:row>
      <xdr:rowOff>0</xdr:rowOff>
    </xdr:from>
    <xdr:to>
      <xdr:col>13</xdr:col>
      <xdr:colOff>1441132</xdr:colOff>
      <xdr:row>41</xdr:row>
      <xdr:rowOff>347663</xdr:rowOff>
    </xdr:to>
    <xdr:sp macro="" textlink="">
      <xdr:nvSpPr>
        <xdr:cNvPr id="40" name="右大かっこ 39">
          <a:extLst>
            <a:ext uri="{FF2B5EF4-FFF2-40B4-BE49-F238E27FC236}">
              <a16:creationId xmlns:a16="http://schemas.microsoft.com/office/drawing/2014/main" id="{00000000-0008-0000-0200-000028000000}"/>
            </a:ext>
          </a:extLst>
        </xdr:cNvPr>
        <xdr:cNvSpPr/>
      </xdr:nvSpPr>
      <xdr:spPr>
        <a:xfrm>
          <a:off x="8291513" y="1146810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47625</xdr:colOff>
          <xdr:row>18</xdr:row>
          <xdr:rowOff>219075</xdr:rowOff>
        </xdr:from>
        <xdr:to>
          <xdr:col>1</xdr:col>
          <xdr:colOff>361950</xdr:colOff>
          <xdr:row>20</xdr:row>
          <xdr:rowOff>19050</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0200-00002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200025</xdr:rowOff>
        </xdr:from>
        <xdr:to>
          <xdr:col>2</xdr:col>
          <xdr:colOff>85725</xdr:colOff>
          <xdr:row>17</xdr:row>
          <xdr:rowOff>19050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2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85725</xdr:colOff>
          <xdr:row>18</xdr:row>
          <xdr:rowOff>38100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200-00002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200-00002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209550</xdr:rowOff>
        </xdr:from>
        <xdr:to>
          <xdr:col>2</xdr:col>
          <xdr:colOff>95250</xdr:colOff>
          <xdr:row>17</xdr:row>
          <xdr:rowOff>19050</xdr:rowOff>
        </xdr:to>
        <xdr:sp macro="" textlink="">
          <xdr:nvSpPr>
            <xdr:cNvPr id="44068" name="Check Box 36" hidden="1">
              <a:extLst>
                <a:ext uri="{63B3BB69-23CF-44E3-9099-C40C66FF867C}">
                  <a14:compatExt spid="_x0000_s44068"/>
                </a:ext>
                <a:ext uri="{FF2B5EF4-FFF2-40B4-BE49-F238E27FC236}">
                  <a16:creationId xmlns:a16="http://schemas.microsoft.com/office/drawing/2014/main" id="{00000000-0008-0000-0200-00002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19</xdr:row>
          <xdr:rowOff>219075</xdr:rowOff>
        </xdr:from>
        <xdr:to>
          <xdr:col>1</xdr:col>
          <xdr:colOff>361950</xdr:colOff>
          <xdr:row>21</xdr:row>
          <xdr:rowOff>19050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2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20</xdr:row>
          <xdr:rowOff>219075</xdr:rowOff>
        </xdr:from>
        <xdr:to>
          <xdr:col>1</xdr:col>
          <xdr:colOff>361950</xdr:colOff>
          <xdr:row>22</xdr:row>
          <xdr:rowOff>19050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2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21</xdr:row>
          <xdr:rowOff>219075</xdr:rowOff>
        </xdr:from>
        <xdr:to>
          <xdr:col>1</xdr:col>
          <xdr:colOff>361950</xdr:colOff>
          <xdr:row>23</xdr:row>
          <xdr:rowOff>19050</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2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22</xdr:row>
          <xdr:rowOff>219075</xdr:rowOff>
        </xdr:from>
        <xdr:to>
          <xdr:col>1</xdr:col>
          <xdr:colOff>361950</xdr:colOff>
          <xdr:row>24</xdr:row>
          <xdr:rowOff>19050</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2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23</xdr:row>
          <xdr:rowOff>219075</xdr:rowOff>
        </xdr:from>
        <xdr:to>
          <xdr:col>1</xdr:col>
          <xdr:colOff>361950</xdr:colOff>
          <xdr:row>25</xdr:row>
          <xdr:rowOff>19050</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2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24</xdr:row>
          <xdr:rowOff>219075</xdr:rowOff>
        </xdr:from>
        <xdr:to>
          <xdr:col>1</xdr:col>
          <xdr:colOff>361950</xdr:colOff>
          <xdr:row>26</xdr:row>
          <xdr:rowOff>19050</xdr:rowOff>
        </xdr:to>
        <xdr:sp macro="" textlink="">
          <xdr:nvSpPr>
            <xdr:cNvPr id="44074" name="Check Box 42" hidden="1">
              <a:extLst>
                <a:ext uri="{63B3BB69-23CF-44E3-9099-C40C66FF867C}">
                  <a14:compatExt spid="_x0000_s44074"/>
                </a:ext>
                <a:ext uri="{FF2B5EF4-FFF2-40B4-BE49-F238E27FC236}">
                  <a16:creationId xmlns:a16="http://schemas.microsoft.com/office/drawing/2014/main" id="{00000000-0008-0000-0200-00002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25</xdr:row>
          <xdr:rowOff>219075</xdr:rowOff>
        </xdr:from>
        <xdr:to>
          <xdr:col>1</xdr:col>
          <xdr:colOff>361950</xdr:colOff>
          <xdr:row>27</xdr:row>
          <xdr:rowOff>19050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2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85725</xdr:colOff>
          <xdr:row>19</xdr:row>
          <xdr:rowOff>38100</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2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85725</xdr:colOff>
          <xdr:row>9</xdr:row>
          <xdr:rowOff>28575</xdr:rowOff>
        </xdr:to>
        <xdr:sp macro="" textlink="">
          <xdr:nvSpPr>
            <xdr:cNvPr id="44077" name="Check Box 45" hidden="1">
              <a:extLst>
                <a:ext uri="{63B3BB69-23CF-44E3-9099-C40C66FF867C}">
                  <a14:compatExt spid="_x0000_s44077"/>
                </a:ext>
                <a:ext uri="{FF2B5EF4-FFF2-40B4-BE49-F238E27FC236}">
                  <a16:creationId xmlns:a16="http://schemas.microsoft.com/office/drawing/2014/main" id="{00000000-0008-0000-0200-00002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200025</xdr:rowOff>
        </xdr:from>
        <xdr:to>
          <xdr:col>2</xdr:col>
          <xdr:colOff>85725</xdr:colOff>
          <xdr:row>16</xdr:row>
          <xdr:rowOff>19050</xdr:rowOff>
        </xdr:to>
        <xdr:sp macro="" textlink="">
          <xdr:nvSpPr>
            <xdr:cNvPr id="44085" name="Check Box 53" hidden="1">
              <a:extLst>
                <a:ext uri="{63B3BB69-23CF-44E3-9099-C40C66FF867C}">
                  <a14:compatExt spid="_x0000_s44085"/>
                </a:ext>
                <a:ext uri="{FF2B5EF4-FFF2-40B4-BE49-F238E27FC236}">
                  <a16:creationId xmlns:a16="http://schemas.microsoft.com/office/drawing/2014/main" id="{00000000-0008-0000-0200-00003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15</xdr:col>
      <xdr:colOff>2524125</xdr:colOff>
      <xdr:row>109</xdr:row>
      <xdr:rowOff>210911</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0" y="0"/>
          <a:ext cx="11858625"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130969</xdr:colOff>
      <xdr:row>110</xdr:row>
      <xdr:rowOff>47625</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0" y="0"/>
          <a:ext cx="10179844"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26144;&#30011;&#65289;\R3&#24180;&#24230;\&#26144;&#30011;&#35069;&#20316;\03_R3&#23455;&#32318;&#22577;&#21578;&#26360;_&#26144;&#30011;&#35069;&#20316;\R3-1_hojo_zisseki_1.xlsx" TargetMode="External"/><Relationship Id="rId1" Type="http://schemas.openxmlformats.org/officeDocument/2006/relationships/externalLinkPath" Target="/&#22522;&#37329;&#37096;/&#22522;&#37329;&#37096;&#20840;&#20307;&#20849;&#29992;&#12501;&#12457;&#12523;&#12480;/&#12480;&#12454;&#12531;&#12525;&#12540;&#12489;&#29992;&#27096;&#24335;&#26684;&#32013;&#24235;/&#12480;&#12454;&#12531;&#12525;&#12540;&#12489;&#29992;&#27096;&#24335;&#65288;&#26144;&#30011;&#65289;/R3&#24180;&#24230;/&#26144;&#30011;&#35069;&#20316;/03_R3&#23455;&#32318;&#22577;&#21578;&#26360;_&#26144;&#30011;&#35069;&#20316;/R3-1_hojo_zisseki_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26144;&#30011;&#65289;\R3&#24180;&#24230;\&#26144;&#30011;&#35069;&#20316;\02_R3&#30003;&#35531;&#26360;_&#26144;&#30011;&#35069;&#20316;\R3-2_hojo_shinsei_1.xlsx" TargetMode="External"/><Relationship Id="rId1" Type="http://schemas.openxmlformats.org/officeDocument/2006/relationships/externalLinkPath" Target="/&#22522;&#37329;&#37096;/&#22522;&#37329;&#37096;&#20840;&#20307;&#20849;&#29992;&#12501;&#12457;&#12523;&#12480;/&#12480;&#12454;&#12531;&#12525;&#12540;&#12489;&#29992;&#27096;&#24335;&#26684;&#32013;&#24235;/&#12480;&#12454;&#12531;&#12525;&#12540;&#12489;&#29992;&#27096;&#24335;&#65288;&#26144;&#30011;&#65289;/R3&#24180;&#24230;/&#26144;&#30011;&#35069;&#20316;/02_R3&#30003;&#35531;&#26360;_&#26144;&#30011;&#35069;&#20316;/R3-2_hojo_shinsei_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ser\Desktop\&#22312;&#23429;&#26989;&#21209;&#12487;&#12540;&#12479;_0318\&#21215;&#38598;&#26696;&#20869;&#25913;&#35330;&#29992;\&#26144;&#30011;&#35069;&#20316;\01_&#35201;&#26395;&#26360;\&#31532;2&#22238;&#21215;&#38598;\R3_youbou_eigaseisaku_2_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R3_yobo_kasseika_ippan_b1+b3-b5_00base_sohyo-etc&#65288;step+fukusu&#20849;&#36890;&#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ri-s\AppData\Local\Temp\R3_11_kikin_ongaku_shinsei_v7+jisseki_v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20201007&#36865;&#20184;&#65288;datas&#38750;&#34920;&#31034;&#65289;\1002&#20462;&#27491;_R3_11_ongaku_yobo_kikin.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ri-s\Desktop\&#22312;&#23429;&#26989;&#21209;&#12487;&#12540;&#12479;_0318\&#25163;&#24341;&#12365;&#25913;&#35330;\01_&#27096;&#24335;&#12487;&#12540;&#12479;_R3&#25163;&#24341;&#12365;\R3_shinsei_eigasai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表"/>
      <sheetName val="datas"/>
      <sheetName val="個表"/>
      <sheetName val="収入"/>
      <sheetName val="支出"/>
      <sheetName val="スタッフ費内訳"/>
      <sheetName val="キャスト費内訳"/>
      <sheetName val="上映・配給、頒布計画書"/>
      <sheetName val="変更理由書"/>
      <sheetName val="誓約書"/>
      <sheetName val="支払申請書"/>
      <sheetName val="Sheet1"/>
    </sheetNames>
    <sheetDataSet>
      <sheetData sheetId="0"/>
      <sheetData sheetId="1"/>
      <sheetData sheetId="2"/>
      <sheetData sheetId="3"/>
      <sheetData sheetId="4">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5"/>
      <sheetData sheetId="6"/>
      <sheetData sheetId="7"/>
      <sheetData sheetId="8"/>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表"/>
      <sheetName val="datas"/>
      <sheetName val="個表"/>
      <sheetName val="収入"/>
      <sheetName val="支出"/>
      <sheetName val="スタッフ費内訳"/>
      <sheetName val="キャスト費内訳"/>
      <sheetName val="上映・配給、頒布計画書"/>
      <sheetName val="変更理由書"/>
      <sheetName val="Sheet1"/>
    </sheetNames>
    <sheetDataSet>
      <sheetData sheetId="0"/>
      <sheetData sheetId="1"/>
      <sheetData sheetId="2"/>
      <sheetData sheetId="3"/>
      <sheetData sheetId="4">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5"/>
      <sheetData sheetId="6"/>
      <sheetData sheetId="7"/>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劇映画)"/>
      <sheetName val="《非表示》チェック表(記録映画)"/>
      <sheetName val="《非表示》チェック表(アニメ映画)"/>
      <sheetName val="総表"/>
      <sheetName val="datas"/>
      <sheetName val="総表（押印用）"/>
      <sheetName val="個表"/>
      <sheetName val="収入"/>
      <sheetName val="支出"/>
      <sheetName val="スタッフ費内訳"/>
      <sheetName val="キャスト費内訳"/>
      <sheetName val="団体概要"/>
      <sheetName val="【参考】記載可能経費一覧"/>
    </sheetNames>
    <sheetDataSet>
      <sheetData sheetId="0"/>
      <sheetData sheetId="1"/>
      <sheetData sheetId="2"/>
      <sheetData sheetId="3"/>
      <sheetData sheetId="4"/>
      <sheetData sheetId="5"/>
      <sheetData sheetId="6"/>
      <sheetData sheetId="7"/>
      <sheetData sheetId="8">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1"/>
      <sheetName val="総表2"/>
      <sheetName val="datas"/>
      <sheetName val="個表"/>
      <sheetName val="支出予算書"/>
      <sheetName val="【非表示】経費一覧"/>
      <sheetName val="収支計画書"/>
      <sheetName val="別紙入場料詳細"/>
      <sheetName val="団体概要"/>
      <sheetName val="団体概要別紙"/>
      <sheetName val="個人略歴1"/>
      <sheetName val="個人略歴2"/>
      <sheetName val="【非表示】分野・ジャンル"/>
    </sheetNames>
    <sheetDataSet>
      <sheetData sheetId="0" refreshError="1"/>
      <sheetData sheetId="1" refreshError="1"/>
      <sheetData sheetId="2" refreshError="1"/>
      <sheetData sheetId="3" refreshError="1"/>
      <sheetData sheetId="4" refreshError="1"/>
      <sheetData sheetId="5">
        <row r="2">
          <cell r="C2" t="str">
            <v>稽古料</v>
          </cell>
        </row>
        <row r="3">
          <cell r="C3" t="str">
            <v>稽古場借料</v>
          </cell>
        </row>
        <row r="55">
          <cell r="C55" t="str">
            <v>会場使用料</v>
          </cell>
        </row>
        <row r="56">
          <cell r="C56" t="str">
            <v>付帯設備使用料</v>
          </cell>
        </row>
      </sheetData>
      <sheetData sheetId="6" refreshError="1"/>
      <sheetData sheetId="7" refreshError="1"/>
      <sheetData sheetId="8" refreshError="1"/>
      <sheetData sheetId="9" refreshError="1"/>
      <sheetData sheetId="10" refreshError="1"/>
      <sheetData sheetId="11" refreshError="1"/>
      <sheetData sheetId="12">
        <row r="1">
          <cell r="A1" t="str">
            <v>音楽</v>
          </cell>
          <cell r="B1" t="str">
            <v>舞踊</v>
          </cell>
          <cell r="C1" t="str">
            <v>演劇</v>
          </cell>
          <cell r="D1" t="str">
            <v>伝統芸能</v>
          </cell>
          <cell r="E1" t="str">
            <v>大衆芸能</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_申請"/>
      <sheetName val="個表_申請"/>
      <sheetName val="収入_申請"/>
      <sheetName val="別紙　入場料詳細_申請"/>
      <sheetName val="支出_申請"/>
      <sheetName val="変更理由書"/>
      <sheetName val="変更理由書記入例"/>
      <sheetName val="総表_実績"/>
      <sheetName val="個表_実績"/>
      <sheetName val="収入_実績"/>
      <sheetName val="別紙　入場料詳細_実績"/>
      <sheetName val="支出_実績"/>
      <sheetName val="当日来場者数内訳"/>
      <sheetName val="変更理由書_実績"/>
      <sheetName val="変更理由書記入例_実績"/>
      <sheetName val="支払申請書_実績"/>
      <sheetName val="《非表示》記載可能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ow r="1">
          <cell r="A1" t="str">
            <v>現代舞台芸術創造普及活動・音楽</v>
          </cell>
          <cell r="B1" t="str">
            <v>現代舞台芸術創造普及活動・舞踊</v>
          </cell>
          <cell r="C1" t="str">
            <v>現代舞台芸術創造普及活動・演劇</v>
          </cell>
          <cell r="D1" t="str">
            <v>伝統芸能の公開活動</v>
          </cell>
          <cell r="E1" t="str">
            <v>多分野共同等芸術創造活動</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押印用)"/>
      <sheetName val="個表"/>
      <sheetName val="収入"/>
      <sheetName val="別紙　入場料詳細"/>
      <sheetName val="支出"/>
      <sheetName val="記載可能経費一覧"/>
      <sheetName val="団体概要"/>
      <sheetName val="団体概要 (別紙)"/>
      <sheetName val="個人略歴1"/>
      <sheetName val="個人略歴2"/>
    </sheetNames>
    <sheetDataSet>
      <sheetData sheetId="0">
        <row r="1">
          <cell r="N1" t="str">
            <v>現代舞台芸術創造普及活動・音楽</v>
          </cell>
          <cell r="O1" t="str">
            <v>現代舞台芸術創造普及活動・舞踊</v>
          </cell>
          <cell r="P1" t="str">
            <v>現代舞台芸術創造普及活動・演劇</v>
          </cell>
          <cell r="Q1" t="str">
            <v>伝統芸能の公開活動</v>
          </cell>
          <cell r="R1" t="str">
            <v>多分野共同等芸術創造活動</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個表"/>
      <sheetName val="収入"/>
      <sheetName val="別紙　入場料詳細"/>
      <sheetName val="支出"/>
      <sheetName val="別紙（上映作品詳細一覧）"/>
      <sheetName val="別紙（共催等）"/>
      <sheetName val="別紙（会場資料）"/>
      <sheetName val="変更理由書"/>
    </sheetNames>
    <sheetDataSet>
      <sheetData sheetId="0"/>
      <sheetData sheetId="1"/>
      <sheetData sheetId="2"/>
      <sheetData sheetId="3"/>
      <sheetData sheetId="4"/>
      <sheetData sheetId="5">
        <row r="14">
          <cell r="R14" t="str">
            <v>感染症予防用品購入費</v>
          </cell>
        </row>
        <row r="15">
          <cell r="R15" t="str">
            <v>消毒関係消耗品購入費</v>
          </cell>
        </row>
        <row r="16">
          <cell r="R16" t="str">
            <v>消毒作業費</v>
          </cell>
        </row>
        <row r="17">
          <cell r="R17" t="str">
            <v>感染症対策機材購入・借用費</v>
          </cell>
        </row>
        <row r="18">
          <cell r="R18" t="str">
            <v>検査費</v>
          </cell>
        </row>
      </sheetData>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9" Type="http://schemas.openxmlformats.org/officeDocument/2006/relationships/ctrlProp" Target="../ctrlProps/ctrlProp72.xml"/><Relationship Id="rId21" Type="http://schemas.openxmlformats.org/officeDocument/2006/relationships/ctrlProp" Target="../ctrlProps/ctrlProp54.xml"/><Relationship Id="rId34" Type="http://schemas.openxmlformats.org/officeDocument/2006/relationships/ctrlProp" Target="../ctrlProps/ctrlProp67.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33" Type="http://schemas.openxmlformats.org/officeDocument/2006/relationships/ctrlProp" Target="../ctrlProps/ctrlProp66.xml"/><Relationship Id="rId38" Type="http://schemas.openxmlformats.org/officeDocument/2006/relationships/ctrlProp" Target="../ctrlProps/ctrlProp71.xml"/><Relationship Id="rId2" Type="http://schemas.openxmlformats.org/officeDocument/2006/relationships/drawing" Target="../drawings/drawing2.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2.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32" Type="http://schemas.openxmlformats.org/officeDocument/2006/relationships/ctrlProp" Target="../ctrlProps/ctrlProp65.xml"/><Relationship Id="rId37" Type="http://schemas.openxmlformats.org/officeDocument/2006/relationships/ctrlProp" Target="../ctrlProps/ctrlProp70.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36" Type="http://schemas.openxmlformats.org/officeDocument/2006/relationships/ctrlProp" Target="../ctrlProps/ctrlProp69.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 Id="rId35" Type="http://schemas.openxmlformats.org/officeDocument/2006/relationships/ctrlProp" Target="../ctrlProps/ctrlProp68.xml"/><Relationship Id="rId8" Type="http://schemas.openxmlformats.org/officeDocument/2006/relationships/ctrlProp" Target="../ctrlProps/ctrlProp41.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2.xml"/><Relationship Id="rId18" Type="http://schemas.openxmlformats.org/officeDocument/2006/relationships/ctrlProp" Target="../ctrlProps/ctrlProp87.xml"/><Relationship Id="rId26" Type="http://schemas.openxmlformats.org/officeDocument/2006/relationships/ctrlProp" Target="../ctrlProps/ctrlProp95.xml"/><Relationship Id="rId39" Type="http://schemas.openxmlformats.org/officeDocument/2006/relationships/ctrlProp" Target="../ctrlProps/ctrlProp108.xml"/><Relationship Id="rId21" Type="http://schemas.openxmlformats.org/officeDocument/2006/relationships/ctrlProp" Target="../ctrlProps/ctrlProp90.xml"/><Relationship Id="rId34" Type="http://schemas.openxmlformats.org/officeDocument/2006/relationships/ctrlProp" Target="../ctrlProps/ctrlProp103.xml"/><Relationship Id="rId7" Type="http://schemas.openxmlformats.org/officeDocument/2006/relationships/ctrlProp" Target="../ctrlProps/ctrlProp76.xml"/><Relationship Id="rId12" Type="http://schemas.openxmlformats.org/officeDocument/2006/relationships/ctrlProp" Target="../ctrlProps/ctrlProp81.xml"/><Relationship Id="rId17" Type="http://schemas.openxmlformats.org/officeDocument/2006/relationships/ctrlProp" Target="../ctrlProps/ctrlProp86.xml"/><Relationship Id="rId25" Type="http://schemas.openxmlformats.org/officeDocument/2006/relationships/ctrlProp" Target="../ctrlProps/ctrlProp94.xml"/><Relationship Id="rId33" Type="http://schemas.openxmlformats.org/officeDocument/2006/relationships/ctrlProp" Target="../ctrlProps/ctrlProp102.xml"/><Relationship Id="rId38" Type="http://schemas.openxmlformats.org/officeDocument/2006/relationships/ctrlProp" Target="../ctrlProps/ctrlProp107.xml"/><Relationship Id="rId2" Type="http://schemas.openxmlformats.org/officeDocument/2006/relationships/drawing" Target="../drawings/drawing3.xml"/><Relationship Id="rId16" Type="http://schemas.openxmlformats.org/officeDocument/2006/relationships/ctrlProp" Target="../ctrlProps/ctrlProp85.xml"/><Relationship Id="rId20" Type="http://schemas.openxmlformats.org/officeDocument/2006/relationships/ctrlProp" Target="../ctrlProps/ctrlProp89.xml"/><Relationship Id="rId29" Type="http://schemas.openxmlformats.org/officeDocument/2006/relationships/ctrlProp" Target="../ctrlProps/ctrlProp98.xml"/><Relationship Id="rId1" Type="http://schemas.openxmlformats.org/officeDocument/2006/relationships/printerSettings" Target="../printerSettings/printerSettings3.bin"/><Relationship Id="rId6" Type="http://schemas.openxmlformats.org/officeDocument/2006/relationships/ctrlProp" Target="../ctrlProps/ctrlProp75.xml"/><Relationship Id="rId11" Type="http://schemas.openxmlformats.org/officeDocument/2006/relationships/ctrlProp" Target="../ctrlProps/ctrlProp80.xml"/><Relationship Id="rId24" Type="http://schemas.openxmlformats.org/officeDocument/2006/relationships/ctrlProp" Target="../ctrlProps/ctrlProp93.xml"/><Relationship Id="rId32" Type="http://schemas.openxmlformats.org/officeDocument/2006/relationships/ctrlProp" Target="../ctrlProps/ctrlProp101.xml"/><Relationship Id="rId37" Type="http://schemas.openxmlformats.org/officeDocument/2006/relationships/ctrlProp" Target="../ctrlProps/ctrlProp106.xml"/><Relationship Id="rId40" Type="http://schemas.openxmlformats.org/officeDocument/2006/relationships/ctrlProp" Target="../ctrlProps/ctrlProp109.xml"/><Relationship Id="rId5" Type="http://schemas.openxmlformats.org/officeDocument/2006/relationships/ctrlProp" Target="../ctrlProps/ctrlProp74.xml"/><Relationship Id="rId15" Type="http://schemas.openxmlformats.org/officeDocument/2006/relationships/ctrlProp" Target="../ctrlProps/ctrlProp84.xml"/><Relationship Id="rId23" Type="http://schemas.openxmlformats.org/officeDocument/2006/relationships/ctrlProp" Target="../ctrlProps/ctrlProp92.xml"/><Relationship Id="rId28" Type="http://schemas.openxmlformats.org/officeDocument/2006/relationships/ctrlProp" Target="../ctrlProps/ctrlProp97.xml"/><Relationship Id="rId36" Type="http://schemas.openxmlformats.org/officeDocument/2006/relationships/ctrlProp" Target="../ctrlProps/ctrlProp105.xml"/><Relationship Id="rId10" Type="http://schemas.openxmlformats.org/officeDocument/2006/relationships/ctrlProp" Target="../ctrlProps/ctrlProp79.xml"/><Relationship Id="rId19" Type="http://schemas.openxmlformats.org/officeDocument/2006/relationships/ctrlProp" Target="../ctrlProps/ctrlProp88.xml"/><Relationship Id="rId31" Type="http://schemas.openxmlformats.org/officeDocument/2006/relationships/ctrlProp" Target="../ctrlProps/ctrlProp100.xml"/><Relationship Id="rId4" Type="http://schemas.openxmlformats.org/officeDocument/2006/relationships/ctrlProp" Target="../ctrlProps/ctrlProp73.xml"/><Relationship Id="rId9" Type="http://schemas.openxmlformats.org/officeDocument/2006/relationships/ctrlProp" Target="../ctrlProps/ctrlProp78.xml"/><Relationship Id="rId14" Type="http://schemas.openxmlformats.org/officeDocument/2006/relationships/ctrlProp" Target="../ctrlProps/ctrlProp83.xml"/><Relationship Id="rId22" Type="http://schemas.openxmlformats.org/officeDocument/2006/relationships/ctrlProp" Target="../ctrlProps/ctrlProp91.xml"/><Relationship Id="rId27" Type="http://schemas.openxmlformats.org/officeDocument/2006/relationships/ctrlProp" Target="../ctrlProps/ctrlProp96.xml"/><Relationship Id="rId30" Type="http://schemas.openxmlformats.org/officeDocument/2006/relationships/ctrlProp" Target="../ctrlProps/ctrlProp99.xml"/><Relationship Id="rId35" Type="http://schemas.openxmlformats.org/officeDocument/2006/relationships/ctrlProp" Target="../ctrlProps/ctrlProp104.xml"/><Relationship Id="rId8" Type="http://schemas.openxmlformats.org/officeDocument/2006/relationships/ctrlProp" Target="../ctrlProps/ctrlProp77.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52"/>
  <sheetViews>
    <sheetView view="pageBreakPreview" zoomScale="70" zoomScaleNormal="100" zoomScaleSheetLayoutView="70" zoomScalePageLayoutView="70" workbookViewId="0">
      <selection activeCell="C7" sqref="C7:D7"/>
    </sheetView>
  </sheetViews>
  <sheetFormatPr defaultColWidth="9" defaultRowHeight="18.75"/>
  <cols>
    <col min="1" max="2" width="4.875" style="63" customWidth="1"/>
    <col min="3" max="3" width="4.25" style="63" customWidth="1"/>
    <col min="4" max="4" width="16.25" style="63" customWidth="1"/>
    <col min="5" max="5" width="7.5" style="63" customWidth="1"/>
    <col min="6" max="7" width="6.875" style="63" customWidth="1"/>
    <col min="8" max="8" width="1.75" style="63" customWidth="1"/>
    <col min="9" max="9" width="2.625" style="63" customWidth="1"/>
    <col min="10" max="10" width="4.375" style="63" customWidth="1"/>
    <col min="11" max="11" width="4.875" style="63" customWidth="1"/>
    <col min="12" max="12" width="8.625" style="63" customWidth="1"/>
    <col min="13" max="13" width="16.75" style="63" customWidth="1"/>
    <col min="14" max="14" width="19.5" style="63" customWidth="1"/>
    <col min="15" max="15" width="12.375" style="63" hidden="1" customWidth="1"/>
    <col min="16" max="16" width="102.125" style="63" hidden="1" customWidth="1"/>
    <col min="17" max="16384" width="9" style="63"/>
  </cols>
  <sheetData>
    <row r="1" spans="1:18" ht="25.5" customHeight="1">
      <c r="A1" s="729" t="s">
        <v>403</v>
      </c>
      <c r="B1" s="729"/>
      <c r="C1" s="729"/>
      <c r="D1" s="729"/>
      <c r="E1" s="729"/>
      <c r="F1" s="729"/>
      <c r="G1" s="729"/>
      <c r="H1" s="729"/>
      <c r="I1" s="729"/>
      <c r="J1" s="729"/>
      <c r="K1" s="729"/>
      <c r="L1" s="729"/>
      <c r="M1" s="729"/>
      <c r="N1" s="729"/>
      <c r="O1" s="62"/>
      <c r="P1" s="730"/>
      <c r="Q1" s="730"/>
    </row>
    <row r="2" spans="1:18" ht="19.5" customHeight="1">
      <c r="A2" s="731" t="s">
        <v>226</v>
      </c>
      <c r="B2" s="731"/>
      <c r="C2" s="732" t="e">
        <f>IF(総表!#REF!=総表!$O$3,総表!#REF!,IF(総表!#REF!=総表!#REF!,総表!#REF!,IF(総表!#REF!=総表!#REF!,総表!#REF!,IF(総表!#REF!=総表!#REF!,総表!#REF!,""))))</f>
        <v>#REF!</v>
      </c>
      <c r="D2" s="732"/>
      <c r="E2" s="732"/>
      <c r="F2" s="732"/>
      <c r="G2" s="732"/>
      <c r="H2" s="732"/>
      <c r="I2" s="732"/>
      <c r="J2" s="732"/>
      <c r="K2" s="732"/>
      <c r="L2" s="732"/>
      <c r="M2" s="732"/>
      <c r="N2" s="732"/>
      <c r="O2" s="64"/>
      <c r="P2" s="733"/>
      <c r="Q2" s="733"/>
    </row>
    <row r="3" spans="1:18" ht="19.5" customHeight="1">
      <c r="A3" s="731" t="s">
        <v>227</v>
      </c>
      <c r="B3" s="731"/>
      <c r="C3" s="732" t="e">
        <f>IF(総表!#REF!=総表!$O$3,総表!#REF!,IF(総表!#REF!=総表!#REF!,総表!#REF!,IF(総表!#REF!=総表!#REF!,総表!#REF!,IF(総表!#REF!=総表!#REF!,総表!#REF!,""))))</f>
        <v>#REF!</v>
      </c>
      <c r="D3" s="732"/>
      <c r="E3" s="732"/>
      <c r="F3" s="732"/>
      <c r="G3" s="732"/>
      <c r="H3" s="732"/>
      <c r="I3" s="732"/>
      <c r="J3" s="732"/>
      <c r="K3" s="732"/>
      <c r="L3" s="732"/>
      <c r="M3" s="732"/>
      <c r="N3" s="732"/>
      <c r="O3" s="64"/>
      <c r="P3" s="733"/>
      <c r="Q3" s="733"/>
    </row>
    <row r="4" spans="1:18" ht="7.5" customHeight="1">
      <c r="A4" s="65"/>
      <c r="B4" s="65"/>
      <c r="C4" s="65"/>
      <c r="D4" s="65"/>
      <c r="E4" s="65"/>
      <c r="F4" s="65"/>
      <c r="G4" s="65"/>
      <c r="H4" s="65"/>
      <c r="I4" s="65"/>
      <c r="J4" s="65"/>
      <c r="K4" s="65"/>
      <c r="L4" s="65"/>
      <c r="M4" s="65"/>
      <c r="N4" s="65"/>
      <c r="O4" s="65"/>
      <c r="P4" s="66"/>
    </row>
    <row r="5" spans="1:18" ht="21.75" customHeight="1">
      <c r="A5" s="67" t="s">
        <v>228</v>
      </c>
      <c r="B5" s="68"/>
      <c r="C5" s="68"/>
      <c r="D5" s="68"/>
      <c r="E5" s="68"/>
      <c r="F5" s="68"/>
      <c r="G5" s="68"/>
      <c r="H5" s="69"/>
      <c r="I5" s="70" t="s">
        <v>229</v>
      </c>
      <c r="J5" s="71"/>
      <c r="K5" s="71"/>
      <c r="L5" s="71"/>
      <c r="M5" s="71"/>
      <c r="N5" s="72"/>
      <c r="O5" s="73" t="s">
        <v>230</v>
      </c>
      <c r="P5" s="74" t="s">
        <v>231</v>
      </c>
    </row>
    <row r="6" spans="1:18" ht="18.75" customHeight="1">
      <c r="A6" s="75"/>
      <c r="B6" s="76" t="s">
        <v>232</v>
      </c>
      <c r="C6" s="76"/>
      <c r="D6" s="76"/>
      <c r="E6" s="76"/>
      <c r="F6" s="76"/>
      <c r="G6" s="76"/>
      <c r="H6" s="77"/>
      <c r="I6" s="78"/>
      <c r="J6" s="79" t="s">
        <v>233</v>
      </c>
      <c r="K6" s="79"/>
      <c r="L6" s="79"/>
      <c r="M6" s="79"/>
      <c r="N6" s="80"/>
      <c r="O6" s="63" t="s">
        <v>234</v>
      </c>
      <c r="P6" s="74" t="s">
        <v>235</v>
      </c>
    </row>
    <row r="7" spans="1:18" ht="18.75" customHeight="1">
      <c r="A7" s="78"/>
      <c r="B7" s="76" t="s">
        <v>236</v>
      </c>
      <c r="C7" s="79"/>
      <c r="D7" s="79"/>
      <c r="E7" s="79"/>
      <c r="F7" s="79"/>
      <c r="G7" s="79"/>
      <c r="H7" s="80"/>
      <c r="I7" s="78"/>
      <c r="J7" s="79"/>
      <c r="K7" s="79" t="s">
        <v>237</v>
      </c>
      <c r="L7" s="79"/>
      <c r="M7" s="79"/>
      <c r="N7" s="80"/>
      <c r="O7" s="63" t="s">
        <v>238</v>
      </c>
      <c r="P7" s="74" t="s">
        <v>239</v>
      </c>
    </row>
    <row r="8" spans="1:18" ht="18.75" customHeight="1">
      <c r="A8" s="78"/>
      <c r="B8" s="81" t="s">
        <v>240</v>
      </c>
      <c r="C8" s="82"/>
      <c r="D8" s="82"/>
      <c r="E8" s="82"/>
      <c r="F8" s="82"/>
      <c r="G8" s="82"/>
      <c r="H8" s="83"/>
      <c r="I8" s="84"/>
      <c r="J8" s="79"/>
      <c r="K8" s="81"/>
      <c r="L8" s="85" t="s">
        <v>241</v>
      </c>
      <c r="M8" s="85"/>
      <c r="N8" s="86"/>
      <c r="O8" s="63" t="s">
        <v>242</v>
      </c>
      <c r="P8" s="74" t="s">
        <v>243</v>
      </c>
    </row>
    <row r="9" spans="1:18" ht="18.75" customHeight="1">
      <c r="A9" s="78"/>
      <c r="B9" s="79"/>
      <c r="C9" s="708"/>
      <c r="D9" s="708"/>
      <c r="E9" s="87"/>
      <c r="F9" s="88"/>
      <c r="G9" s="88"/>
      <c r="H9" s="89"/>
      <c r="I9" s="78"/>
      <c r="J9" s="79"/>
      <c r="K9" s="90"/>
      <c r="L9" s="734" t="s">
        <v>244</v>
      </c>
      <c r="M9" s="734"/>
      <c r="N9" s="735"/>
      <c r="O9" s="63" t="s">
        <v>245</v>
      </c>
      <c r="P9" s="74" t="s">
        <v>246</v>
      </c>
    </row>
    <row r="10" spans="1:18" ht="18.75" customHeight="1">
      <c r="A10" s="78"/>
      <c r="B10" s="79"/>
      <c r="C10" s="708" t="s">
        <v>247</v>
      </c>
      <c r="D10" s="708"/>
      <c r="E10" s="88"/>
      <c r="F10" s="88"/>
      <c r="G10" s="88"/>
      <c r="H10" s="89"/>
      <c r="I10" s="78"/>
      <c r="J10" s="79"/>
      <c r="K10" s="79" t="s">
        <v>248</v>
      </c>
      <c r="L10" s="79"/>
      <c r="M10" s="91"/>
      <c r="N10" s="92"/>
      <c r="O10" s="63" t="s">
        <v>249</v>
      </c>
      <c r="P10" s="74" t="s">
        <v>250</v>
      </c>
    </row>
    <row r="11" spans="1:18" ht="18.75" customHeight="1">
      <c r="A11" s="78"/>
      <c r="B11" s="79"/>
      <c r="C11" s="708" t="s">
        <v>251</v>
      </c>
      <c r="D11" s="708"/>
      <c r="E11" s="88"/>
      <c r="F11" s="88"/>
      <c r="G11" s="88"/>
      <c r="H11" s="89"/>
      <c r="I11" s="78"/>
      <c r="K11" s="79"/>
      <c r="L11" s="726" t="s">
        <v>404</v>
      </c>
      <c r="M11" s="726"/>
      <c r="N11" s="727"/>
      <c r="O11" s="63" t="s">
        <v>252</v>
      </c>
      <c r="P11" s="74" t="s">
        <v>253</v>
      </c>
    </row>
    <row r="12" spans="1:18" ht="18.75" customHeight="1">
      <c r="A12" s="78"/>
      <c r="B12" s="79"/>
      <c r="C12" s="708" t="s">
        <v>327</v>
      </c>
      <c r="D12" s="708"/>
      <c r="E12" s="708"/>
      <c r="F12" s="88"/>
      <c r="G12" s="88"/>
      <c r="H12" s="89"/>
      <c r="I12" s="78"/>
      <c r="K12" s="79"/>
      <c r="L12" s="726" t="s">
        <v>254</v>
      </c>
      <c r="M12" s="726"/>
      <c r="N12" s="727"/>
      <c r="O12" s="63" t="s">
        <v>255</v>
      </c>
      <c r="P12" s="74" t="s">
        <v>256</v>
      </c>
    </row>
    <row r="13" spans="1:18" ht="18.75" customHeight="1">
      <c r="A13" s="78"/>
      <c r="B13" s="79"/>
      <c r="C13" s="708" t="s">
        <v>328</v>
      </c>
      <c r="D13" s="708"/>
      <c r="E13" s="708"/>
      <c r="F13" s="88"/>
      <c r="G13" s="88"/>
      <c r="H13" s="89"/>
      <c r="I13" s="78"/>
      <c r="K13" s="79"/>
      <c r="L13" s="726" t="s">
        <v>258</v>
      </c>
      <c r="M13" s="726"/>
      <c r="N13" s="727"/>
      <c r="O13" s="79"/>
      <c r="P13" s="74" t="s">
        <v>259</v>
      </c>
    </row>
    <row r="14" spans="1:18" ht="18.75" customHeight="1">
      <c r="A14" s="78"/>
      <c r="B14" s="79"/>
      <c r="C14" s="708" t="s">
        <v>257</v>
      </c>
      <c r="D14" s="708"/>
      <c r="E14" s="708"/>
      <c r="F14" s="88"/>
      <c r="G14" s="88"/>
      <c r="H14" s="89"/>
      <c r="I14" s="78"/>
      <c r="K14" s="79"/>
      <c r="L14" s="726" t="s">
        <v>261</v>
      </c>
      <c r="M14" s="726"/>
      <c r="N14" s="727"/>
      <c r="O14" s="79"/>
      <c r="P14" s="74" t="s">
        <v>262</v>
      </c>
    </row>
    <row r="15" spans="1:18" ht="18.75" customHeight="1">
      <c r="A15" s="78"/>
      <c r="B15" s="79"/>
      <c r="C15" s="708" t="s">
        <v>260</v>
      </c>
      <c r="D15" s="708"/>
      <c r="E15" s="87"/>
      <c r="F15" s="88"/>
      <c r="G15" s="88"/>
      <c r="H15" s="89"/>
      <c r="I15" s="78"/>
      <c r="K15" s="79"/>
      <c r="L15" s="726" t="s">
        <v>264</v>
      </c>
      <c r="M15" s="726"/>
      <c r="N15" s="727"/>
      <c r="O15" s="79"/>
      <c r="P15" s="74" t="s">
        <v>265</v>
      </c>
    </row>
    <row r="16" spans="1:18" ht="18.75" customHeight="1">
      <c r="A16" s="78"/>
      <c r="B16" s="79"/>
      <c r="C16" s="708" t="s">
        <v>266</v>
      </c>
      <c r="D16" s="708"/>
      <c r="E16" s="708"/>
      <c r="F16" s="88"/>
      <c r="G16" s="88"/>
      <c r="H16" s="89"/>
      <c r="I16" s="78"/>
      <c r="J16" s="79"/>
      <c r="K16" s="79"/>
      <c r="L16" s="726" t="s">
        <v>267</v>
      </c>
      <c r="M16" s="726"/>
      <c r="N16" s="727"/>
      <c r="O16" s="93"/>
      <c r="P16" s="74" t="s">
        <v>268</v>
      </c>
      <c r="Q16" s="79"/>
      <c r="R16" s="79"/>
    </row>
    <row r="17" spans="1:19" ht="18.75" customHeight="1">
      <c r="A17" s="78"/>
      <c r="B17" s="79"/>
      <c r="C17" s="708" t="s">
        <v>263</v>
      </c>
      <c r="D17" s="708"/>
      <c r="E17" s="708"/>
      <c r="F17" s="88"/>
      <c r="G17" s="88"/>
      <c r="H17" s="89"/>
      <c r="I17" s="78"/>
      <c r="J17" s="79"/>
      <c r="K17" s="708" t="s">
        <v>270</v>
      </c>
      <c r="L17" s="708"/>
      <c r="M17" s="708"/>
      <c r="N17" s="728"/>
      <c r="O17" s="93"/>
      <c r="P17" s="74" t="s">
        <v>271</v>
      </c>
    </row>
    <row r="18" spans="1:19" ht="18.75" customHeight="1">
      <c r="A18" s="78"/>
      <c r="B18" s="79"/>
      <c r="C18" s="708" t="s">
        <v>269</v>
      </c>
      <c r="D18" s="708"/>
      <c r="E18" s="708"/>
      <c r="F18" s="88"/>
      <c r="G18" s="88"/>
      <c r="H18" s="89"/>
      <c r="I18" s="78"/>
      <c r="K18" s="708" t="s">
        <v>273</v>
      </c>
      <c r="L18" s="708"/>
      <c r="M18" s="708"/>
      <c r="N18" s="728"/>
      <c r="O18" s="94"/>
      <c r="P18" s="74" t="s">
        <v>274</v>
      </c>
    </row>
    <row r="19" spans="1:19" ht="18.75" customHeight="1">
      <c r="A19" s="78"/>
      <c r="B19" s="79"/>
      <c r="C19" s="708" t="s">
        <v>272</v>
      </c>
      <c r="D19" s="708"/>
      <c r="E19" s="708"/>
      <c r="F19" s="88"/>
      <c r="G19" s="88"/>
      <c r="H19" s="89"/>
      <c r="I19" s="78"/>
      <c r="J19" s="725" t="s">
        <v>276</v>
      </c>
      <c r="K19" s="725"/>
      <c r="L19" s="725"/>
      <c r="N19" s="95"/>
      <c r="O19" s="96"/>
      <c r="P19" s="74" t="s">
        <v>277</v>
      </c>
      <c r="Q19" s="94"/>
      <c r="R19" s="94"/>
      <c r="S19" s="94"/>
    </row>
    <row r="20" spans="1:19" ht="18.75" customHeight="1">
      <c r="A20" s="78"/>
      <c r="B20" s="79"/>
      <c r="C20" s="708" t="s">
        <v>452</v>
      </c>
      <c r="D20" s="708"/>
      <c r="E20" s="708"/>
      <c r="F20" s="88"/>
      <c r="G20" s="88"/>
      <c r="H20" s="97"/>
      <c r="I20" s="78"/>
      <c r="J20" s="725" t="s">
        <v>279</v>
      </c>
      <c r="K20" s="725"/>
      <c r="L20" s="725"/>
      <c r="M20" s="79"/>
      <c r="N20" s="80"/>
      <c r="O20" s="96"/>
      <c r="P20" s="74" t="s">
        <v>280</v>
      </c>
    </row>
    <row r="21" spans="1:19" ht="18.75" customHeight="1">
      <c r="A21" s="78"/>
      <c r="B21" s="79"/>
      <c r="C21" s="708" t="s">
        <v>453</v>
      </c>
      <c r="D21" s="708"/>
      <c r="E21" s="708"/>
      <c r="F21" s="88"/>
      <c r="G21" s="88"/>
      <c r="H21" s="97"/>
      <c r="I21" s="78"/>
      <c r="J21" s="79"/>
      <c r="K21" s="96" t="s">
        <v>282</v>
      </c>
      <c r="L21" s="93"/>
      <c r="M21" s="93"/>
      <c r="N21" s="83"/>
      <c r="O21" s="96"/>
      <c r="P21" s="74" t="s">
        <v>283</v>
      </c>
    </row>
    <row r="22" spans="1:19" ht="18.75" customHeight="1">
      <c r="A22" s="78"/>
      <c r="B22" s="79"/>
      <c r="C22" s="708" t="s">
        <v>275</v>
      </c>
      <c r="D22" s="708"/>
      <c r="E22" s="708"/>
      <c r="F22" s="87"/>
      <c r="G22" s="87"/>
      <c r="H22" s="97"/>
      <c r="I22" s="78"/>
      <c r="J22" s="79"/>
      <c r="K22" s="79"/>
      <c r="L22" s="724"/>
      <c r="M22" s="724"/>
      <c r="N22" s="98"/>
      <c r="O22" s="96"/>
      <c r="P22" s="74" t="s">
        <v>284</v>
      </c>
    </row>
    <row r="23" spans="1:19" ht="18.75" customHeight="1">
      <c r="A23" s="78"/>
      <c r="B23" s="79"/>
      <c r="C23" s="708" t="s">
        <v>278</v>
      </c>
      <c r="D23" s="708"/>
      <c r="E23" s="708"/>
      <c r="F23" s="87"/>
      <c r="G23" s="87"/>
      <c r="H23" s="97"/>
      <c r="I23" s="78"/>
      <c r="J23" s="79"/>
      <c r="K23" s="79"/>
      <c r="L23" s="724"/>
      <c r="M23" s="724"/>
      <c r="N23" s="80"/>
      <c r="O23" s="96"/>
      <c r="P23" s="74" t="s">
        <v>285</v>
      </c>
    </row>
    <row r="24" spans="1:19" ht="18.75" hidden="1" customHeight="1">
      <c r="A24" s="78"/>
      <c r="B24" s="79"/>
      <c r="C24" s="708"/>
      <c r="D24" s="708"/>
      <c r="E24" s="708"/>
      <c r="F24" s="99"/>
      <c r="G24" s="99"/>
      <c r="H24" s="100"/>
      <c r="I24" s="78"/>
      <c r="J24" s="79"/>
      <c r="L24" s="724"/>
      <c r="M24" s="724"/>
      <c r="N24" s="95"/>
      <c r="O24" s="96"/>
      <c r="P24" s="74" t="s">
        <v>286</v>
      </c>
    </row>
    <row r="25" spans="1:19" ht="18.75" hidden="1" customHeight="1">
      <c r="A25" s="78"/>
      <c r="B25" s="79"/>
      <c r="C25" s="88"/>
      <c r="D25" s="99"/>
      <c r="E25" s="99"/>
      <c r="F25" s="99"/>
      <c r="G25" s="99"/>
      <c r="H25" s="100"/>
      <c r="I25" s="78"/>
      <c r="J25" s="79"/>
      <c r="K25" s="79"/>
      <c r="L25" s="724"/>
      <c r="M25" s="724"/>
      <c r="N25" s="98"/>
      <c r="O25" s="96"/>
      <c r="P25" s="74" t="s">
        <v>287</v>
      </c>
    </row>
    <row r="26" spans="1:19" ht="18.75" hidden="1" customHeight="1">
      <c r="A26" s="78"/>
      <c r="B26" s="79"/>
      <c r="C26" s="708"/>
      <c r="D26" s="708"/>
      <c r="E26" s="99"/>
      <c r="F26" s="99"/>
      <c r="G26" s="99"/>
      <c r="H26" s="100"/>
      <c r="I26" s="78"/>
      <c r="J26" s="79"/>
      <c r="K26" s="79"/>
      <c r="L26" s="724"/>
      <c r="M26" s="724"/>
      <c r="N26" s="80"/>
      <c r="O26" s="96"/>
      <c r="P26" s="74" t="s">
        <v>288</v>
      </c>
    </row>
    <row r="27" spans="1:19" ht="18.75" customHeight="1">
      <c r="A27" s="78"/>
      <c r="B27" s="79"/>
      <c r="C27" s="708" t="s">
        <v>281</v>
      </c>
      <c r="D27" s="708"/>
      <c r="E27" s="708"/>
      <c r="F27" s="99"/>
      <c r="G27" s="99"/>
      <c r="H27" s="100"/>
      <c r="I27" s="78"/>
      <c r="J27" s="79"/>
      <c r="L27" s="724"/>
      <c r="M27" s="724"/>
      <c r="N27" s="95"/>
      <c r="O27" s="93"/>
      <c r="P27" s="74" t="s">
        <v>289</v>
      </c>
    </row>
    <row r="28" spans="1:19" ht="21.75" customHeight="1">
      <c r="A28" s="101"/>
      <c r="B28" s="102"/>
      <c r="C28" s="708" t="s">
        <v>376</v>
      </c>
      <c r="D28" s="708"/>
      <c r="E28" s="708"/>
      <c r="F28" s="150"/>
      <c r="G28" s="150"/>
      <c r="H28" s="103"/>
      <c r="I28" s="101"/>
      <c r="J28" s="102"/>
      <c r="K28" s="104"/>
      <c r="L28" s="105"/>
      <c r="M28" s="105"/>
      <c r="N28" s="106"/>
    </row>
    <row r="29" spans="1:19" ht="21.75" customHeight="1">
      <c r="A29" s="67" t="s">
        <v>290</v>
      </c>
      <c r="B29" s="107"/>
      <c r="C29" s="108"/>
      <c r="D29" s="108"/>
      <c r="E29" s="108"/>
      <c r="F29" s="108"/>
      <c r="G29" s="108"/>
      <c r="H29" s="108"/>
      <c r="I29" s="71"/>
      <c r="J29" s="709"/>
      <c r="K29" s="709"/>
      <c r="L29" s="709"/>
      <c r="M29" s="709"/>
      <c r="N29" s="109"/>
    </row>
    <row r="30" spans="1:19" ht="14.25" hidden="1" customHeight="1">
      <c r="A30" s="110"/>
      <c r="B30" s="710" t="s">
        <v>291</v>
      </c>
      <c r="C30" s="710"/>
      <c r="D30" s="710"/>
      <c r="E30" s="710"/>
      <c r="F30" s="710"/>
      <c r="G30" s="710"/>
      <c r="H30" s="710"/>
      <c r="I30" s="79"/>
      <c r="J30" s="79"/>
      <c r="K30" s="93"/>
      <c r="L30" s="93"/>
      <c r="M30" s="93"/>
      <c r="N30" s="83"/>
    </row>
    <row r="31" spans="1:19" ht="18.75" customHeight="1">
      <c r="A31" s="78"/>
      <c r="B31" s="79"/>
      <c r="C31" s="79"/>
      <c r="D31" s="111" t="s">
        <v>292</v>
      </c>
      <c r="E31" s="711"/>
      <c r="F31" s="712"/>
      <c r="G31" s="712"/>
      <c r="H31" s="712"/>
      <c r="I31" s="112" t="s">
        <v>293</v>
      </c>
      <c r="J31" s="711" t="s">
        <v>294</v>
      </c>
      <c r="K31" s="713"/>
      <c r="L31" s="711"/>
      <c r="M31" s="713"/>
      <c r="N31" s="95"/>
    </row>
    <row r="32" spans="1:19" ht="18.75" hidden="1" customHeight="1">
      <c r="A32" s="84"/>
      <c r="B32" s="79"/>
      <c r="C32" s="79"/>
      <c r="D32" s="111" t="s">
        <v>295</v>
      </c>
      <c r="E32" s="705" t="s">
        <v>296</v>
      </c>
      <c r="F32" s="706"/>
      <c r="G32" s="706"/>
      <c r="H32" s="706"/>
      <c r="I32" s="706"/>
      <c r="J32" s="706"/>
      <c r="K32" s="706"/>
      <c r="L32" s="706"/>
      <c r="M32" s="707"/>
      <c r="N32" s="95"/>
    </row>
    <row r="33" spans="1:18" ht="61.5" customHeight="1">
      <c r="A33" s="84"/>
      <c r="B33" s="79"/>
      <c r="C33" s="79"/>
      <c r="D33" s="113" t="s">
        <v>297</v>
      </c>
      <c r="E33" s="714"/>
      <c r="F33" s="715"/>
      <c r="G33" s="715"/>
      <c r="H33" s="715"/>
      <c r="I33" s="715"/>
      <c r="J33" s="715"/>
      <c r="K33" s="715"/>
      <c r="L33" s="715"/>
      <c r="M33" s="716"/>
      <c r="N33" s="95"/>
    </row>
    <row r="34" spans="1:18" ht="21" hidden="1" customHeight="1">
      <c r="A34" s="78"/>
      <c r="B34" s="79" t="s">
        <v>298</v>
      </c>
      <c r="C34" s="79"/>
      <c r="D34" s="111" t="s">
        <v>292</v>
      </c>
      <c r="E34" s="711"/>
      <c r="F34" s="712"/>
      <c r="G34" s="712"/>
      <c r="H34" s="712"/>
      <c r="I34" s="112" t="s">
        <v>293</v>
      </c>
      <c r="J34" s="711" t="s">
        <v>294</v>
      </c>
      <c r="K34" s="713"/>
      <c r="L34" s="711"/>
      <c r="M34" s="713"/>
      <c r="N34" s="95"/>
    </row>
    <row r="35" spans="1:18" ht="18.75" hidden="1" customHeight="1">
      <c r="A35" s="78"/>
      <c r="C35" s="79"/>
      <c r="D35" s="111" t="s">
        <v>295</v>
      </c>
      <c r="E35" s="705" t="s">
        <v>296</v>
      </c>
      <c r="F35" s="706"/>
      <c r="G35" s="706"/>
      <c r="H35" s="706"/>
      <c r="I35" s="706"/>
      <c r="J35" s="706"/>
      <c r="K35" s="706"/>
      <c r="L35" s="706"/>
      <c r="M35" s="707"/>
      <c r="N35" s="95"/>
      <c r="P35" s="114"/>
    </row>
    <row r="36" spans="1:18" ht="37.5" hidden="1" customHeight="1">
      <c r="A36" s="84"/>
      <c r="B36" s="79"/>
      <c r="C36" s="79"/>
      <c r="D36" s="113" t="s">
        <v>297</v>
      </c>
      <c r="E36" s="714"/>
      <c r="F36" s="715"/>
      <c r="G36" s="715"/>
      <c r="H36" s="715"/>
      <c r="I36" s="715"/>
      <c r="J36" s="715"/>
      <c r="K36" s="715"/>
      <c r="L36" s="715"/>
      <c r="M36" s="716"/>
      <c r="N36" s="95"/>
      <c r="P36" s="115"/>
    </row>
    <row r="37" spans="1:18" ht="9.75" customHeight="1">
      <c r="A37" s="78"/>
      <c r="B37" s="79"/>
      <c r="C37" s="79"/>
      <c r="D37" s="79"/>
      <c r="E37" s="79"/>
      <c r="F37" s="79"/>
      <c r="G37" s="79"/>
      <c r="H37" s="79"/>
      <c r="I37" s="79"/>
      <c r="J37" s="114"/>
      <c r="K37" s="115"/>
      <c r="L37" s="79"/>
      <c r="M37" s="79"/>
      <c r="N37" s="95"/>
      <c r="P37" s="115"/>
    </row>
    <row r="38" spans="1:18" ht="18.75" customHeight="1">
      <c r="A38" s="78"/>
      <c r="B38" s="79"/>
      <c r="C38" s="79" t="s">
        <v>299</v>
      </c>
      <c r="D38" s="116"/>
      <c r="E38" s="116"/>
      <c r="F38" s="116"/>
      <c r="G38" s="116"/>
      <c r="H38" s="116"/>
      <c r="I38" s="79"/>
      <c r="J38" s="114"/>
      <c r="K38" s="114"/>
      <c r="L38" s="79"/>
      <c r="M38" s="79"/>
      <c r="N38" s="95"/>
      <c r="O38" s="114"/>
      <c r="P38" s="115"/>
    </row>
    <row r="39" spans="1:18" ht="18.75" customHeight="1">
      <c r="A39" s="78"/>
      <c r="B39" s="96"/>
      <c r="C39" s="79" t="s">
        <v>300</v>
      </c>
      <c r="D39" s="79"/>
      <c r="E39" s="79"/>
      <c r="F39" s="79"/>
      <c r="G39" s="79"/>
      <c r="H39" s="79"/>
      <c r="I39" s="79"/>
      <c r="J39" s="79"/>
      <c r="K39" s="116"/>
      <c r="L39" s="116"/>
      <c r="M39" s="116"/>
      <c r="N39" s="80"/>
      <c r="O39" s="114"/>
      <c r="P39" s="117"/>
      <c r="Q39" s="79"/>
      <c r="R39" s="79"/>
    </row>
    <row r="40" spans="1:18" ht="18.75" customHeight="1">
      <c r="A40" s="78"/>
      <c r="B40" s="79"/>
      <c r="C40" s="79" t="s">
        <v>301</v>
      </c>
      <c r="D40" s="79"/>
      <c r="E40" s="79"/>
      <c r="F40" s="79"/>
      <c r="G40" s="79"/>
      <c r="I40" s="720" t="s">
        <v>302</v>
      </c>
      <c r="J40" s="720"/>
      <c r="K40" s="721"/>
      <c r="L40" s="721"/>
      <c r="M40" s="79"/>
      <c r="N40" s="80"/>
      <c r="O40" s="118"/>
    </row>
    <row r="41" spans="1:18" ht="18.75" customHeight="1">
      <c r="A41" s="78"/>
      <c r="B41" s="79"/>
      <c r="C41" s="79" t="s">
        <v>303</v>
      </c>
      <c r="H41" s="79"/>
      <c r="I41" s="79"/>
      <c r="J41" s="79"/>
      <c r="K41" s="79"/>
      <c r="L41" s="79"/>
      <c r="M41" s="99"/>
      <c r="N41" s="119"/>
      <c r="O41" s="114"/>
    </row>
    <row r="42" spans="1:18" ht="18.75" customHeight="1">
      <c r="A42" s="78"/>
      <c r="C42" s="79" t="s">
        <v>304</v>
      </c>
      <c r="D42" s="79"/>
      <c r="H42" s="79"/>
      <c r="I42" s="120"/>
      <c r="J42" s="79"/>
      <c r="M42" s="79"/>
      <c r="N42" s="80"/>
      <c r="O42" s="117"/>
    </row>
    <row r="43" spans="1:18" ht="6.75" customHeight="1">
      <c r="A43" s="101"/>
      <c r="B43" s="102"/>
      <c r="C43" s="121"/>
      <c r="D43" s="121"/>
      <c r="E43" s="121"/>
      <c r="F43" s="121"/>
      <c r="G43" s="121"/>
      <c r="H43" s="121"/>
      <c r="I43" s="102"/>
      <c r="J43" s="102"/>
      <c r="K43" s="102"/>
      <c r="L43" s="122"/>
      <c r="M43" s="122"/>
      <c r="N43" s="123"/>
      <c r="O43" s="85"/>
      <c r="P43" s="124"/>
    </row>
    <row r="44" spans="1:18" ht="21.75" customHeight="1">
      <c r="A44" s="70" t="s">
        <v>305</v>
      </c>
      <c r="B44" s="71"/>
      <c r="C44" s="125"/>
      <c r="D44" s="125"/>
      <c r="E44" s="125"/>
      <c r="F44" s="125"/>
      <c r="G44" s="125"/>
      <c r="H44" s="125"/>
      <c r="I44" s="71"/>
      <c r="J44" s="71"/>
      <c r="K44" s="71"/>
      <c r="L44" s="71"/>
      <c r="M44" s="71"/>
      <c r="N44" s="72"/>
      <c r="O44" s="85"/>
    </row>
    <row r="45" spans="1:18" ht="22.5" customHeight="1">
      <c r="A45" s="78"/>
      <c r="B45" s="79" t="s">
        <v>306</v>
      </c>
      <c r="C45" s="79"/>
      <c r="D45" s="79" t="s">
        <v>307</v>
      </c>
      <c r="E45" s="722"/>
      <c r="F45" s="722"/>
      <c r="G45" s="722"/>
      <c r="H45" s="722"/>
      <c r="I45" s="722"/>
      <c r="J45" s="722"/>
      <c r="K45" s="722"/>
      <c r="L45" s="722"/>
      <c r="M45" s="722"/>
      <c r="N45" s="723"/>
      <c r="O45" s="85"/>
    </row>
    <row r="46" spans="1:18" ht="22.5" customHeight="1">
      <c r="A46" s="78"/>
      <c r="B46" s="79"/>
      <c r="C46" s="96"/>
      <c r="D46" s="93" t="s">
        <v>308</v>
      </c>
      <c r="E46" s="722"/>
      <c r="F46" s="722"/>
      <c r="G46" s="722"/>
      <c r="H46" s="722"/>
      <c r="I46" s="722"/>
      <c r="J46" s="722"/>
      <c r="K46" s="722"/>
      <c r="L46" s="722"/>
      <c r="M46" s="722"/>
      <c r="N46" s="723"/>
      <c r="O46" s="124"/>
    </row>
    <row r="47" spans="1:18" ht="22.5" customHeight="1">
      <c r="A47" s="78"/>
      <c r="B47" s="79"/>
      <c r="C47" s="79"/>
      <c r="E47" s="722"/>
      <c r="F47" s="722"/>
      <c r="G47" s="722"/>
      <c r="H47" s="722"/>
      <c r="I47" s="722"/>
      <c r="J47" s="722"/>
      <c r="K47" s="722"/>
      <c r="L47" s="722"/>
      <c r="M47" s="722"/>
      <c r="N47" s="723"/>
      <c r="O47" s="85"/>
    </row>
    <row r="48" spans="1:18" ht="7.5" customHeight="1">
      <c r="A48" s="101"/>
      <c r="B48" s="102"/>
      <c r="C48" s="102"/>
      <c r="D48" s="102"/>
      <c r="E48" s="126"/>
      <c r="F48" s="126"/>
      <c r="G48" s="126"/>
      <c r="H48" s="126"/>
      <c r="I48" s="102"/>
      <c r="J48" s="102"/>
      <c r="K48" s="102"/>
      <c r="L48" s="102"/>
      <c r="M48" s="102"/>
      <c r="N48" s="127"/>
      <c r="O48" s="85"/>
    </row>
    <row r="49" spans="1:15" ht="6.75" customHeight="1">
      <c r="A49" s="128"/>
      <c r="B49" s="128"/>
      <c r="C49" s="129"/>
      <c r="D49" s="129"/>
      <c r="E49" s="129"/>
      <c r="F49" s="129"/>
      <c r="G49" s="129"/>
      <c r="H49" s="129"/>
      <c r="I49" s="128"/>
      <c r="J49" s="128"/>
      <c r="K49" s="128"/>
      <c r="L49" s="128"/>
      <c r="M49" s="128"/>
      <c r="N49" s="128"/>
      <c r="O49" s="85"/>
    </row>
    <row r="50" spans="1:15" ht="21.75" customHeight="1">
      <c r="A50" s="70" t="s">
        <v>309</v>
      </c>
      <c r="B50" s="71"/>
      <c r="C50" s="125"/>
      <c r="D50" s="125"/>
      <c r="E50" s="125"/>
      <c r="F50" s="125"/>
      <c r="G50" s="125"/>
      <c r="H50" s="125"/>
      <c r="I50" s="71"/>
      <c r="J50" s="71"/>
      <c r="K50" s="71"/>
      <c r="L50" s="71"/>
      <c r="M50" s="71"/>
      <c r="N50" s="72"/>
      <c r="O50" s="79"/>
    </row>
    <row r="51" spans="1:15" ht="61.5" customHeight="1">
      <c r="A51" s="717"/>
      <c r="B51" s="718"/>
      <c r="C51" s="718"/>
      <c r="D51" s="718"/>
      <c r="E51" s="718"/>
      <c r="F51" s="718"/>
      <c r="G51" s="718"/>
      <c r="H51" s="718"/>
      <c r="I51" s="718"/>
      <c r="J51" s="718"/>
      <c r="K51" s="718"/>
      <c r="L51" s="718"/>
      <c r="M51" s="718"/>
      <c r="N51" s="719"/>
      <c r="O51" s="130"/>
    </row>
    <row r="52" spans="1:15" ht="15.75" customHeight="1">
      <c r="A52" s="76"/>
      <c r="B52" s="76"/>
      <c r="C52" s="131"/>
      <c r="D52" s="131"/>
      <c r="E52" s="131"/>
      <c r="F52" s="131"/>
      <c r="G52" s="131"/>
      <c r="H52" s="131"/>
      <c r="I52" s="130"/>
      <c r="J52" s="130"/>
      <c r="K52" s="76"/>
      <c r="L52" s="130"/>
      <c r="M52" s="132" t="s">
        <v>310</v>
      </c>
      <c r="N52" s="271" t="e">
        <f>総表!#REF!</f>
        <v>#REF!</v>
      </c>
    </row>
  </sheetData>
  <mergeCells count="61">
    <mergeCell ref="L12:N12"/>
    <mergeCell ref="A1:N1"/>
    <mergeCell ref="P1:Q1"/>
    <mergeCell ref="A2:B2"/>
    <mergeCell ref="C2:N2"/>
    <mergeCell ref="P2:Q3"/>
    <mergeCell ref="A3:B3"/>
    <mergeCell ref="C3:N3"/>
    <mergeCell ref="C9:D9"/>
    <mergeCell ref="L9:N9"/>
    <mergeCell ref="C10:D10"/>
    <mergeCell ref="C11:D11"/>
    <mergeCell ref="L11:N11"/>
    <mergeCell ref="C12:E12"/>
    <mergeCell ref="C17:E17"/>
    <mergeCell ref="C18:E18"/>
    <mergeCell ref="K18:N18"/>
    <mergeCell ref="C15:D15"/>
    <mergeCell ref="C14:E14"/>
    <mergeCell ref="K17:N17"/>
    <mergeCell ref="C13:E13"/>
    <mergeCell ref="L13:N13"/>
    <mergeCell ref="L14:N14"/>
    <mergeCell ref="L15:N15"/>
    <mergeCell ref="C16:E16"/>
    <mergeCell ref="L16:N16"/>
    <mergeCell ref="C19:E19"/>
    <mergeCell ref="J19:L19"/>
    <mergeCell ref="C20:E20"/>
    <mergeCell ref="J20:L20"/>
    <mergeCell ref="C21:E21"/>
    <mergeCell ref="L22:M22"/>
    <mergeCell ref="C27:E27"/>
    <mergeCell ref="L27:M27"/>
    <mergeCell ref="L25:M25"/>
    <mergeCell ref="C26:D26"/>
    <mergeCell ref="L26:M26"/>
    <mergeCell ref="C24:E24"/>
    <mergeCell ref="L23:M23"/>
    <mergeCell ref="L24:M24"/>
    <mergeCell ref="C23:E23"/>
    <mergeCell ref="C22:E22"/>
    <mergeCell ref="A51:N51"/>
    <mergeCell ref="E36:M36"/>
    <mergeCell ref="I40:J40"/>
    <mergeCell ref="K40:L40"/>
    <mergeCell ref="E45:N45"/>
    <mergeCell ref="E46:N46"/>
    <mergeCell ref="E47:N47"/>
    <mergeCell ref="E35:M35"/>
    <mergeCell ref="C28:E28"/>
    <mergeCell ref="J29:M29"/>
    <mergeCell ref="B30:H30"/>
    <mergeCell ref="E31:H31"/>
    <mergeCell ref="J31:K31"/>
    <mergeCell ref="L31:M31"/>
    <mergeCell ref="E32:M32"/>
    <mergeCell ref="E33:M33"/>
    <mergeCell ref="E34:H34"/>
    <mergeCell ref="J34:K34"/>
    <mergeCell ref="L34:M34"/>
  </mergeCells>
  <phoneticPr fontId="38"/>
  <dataValidations count="2">
    <dataValidation type="list" allowBlank="1" showInputMessage="1" showErrorMessage="1" sqref="E45:N47" xr:uid="{00000000-0002-0000-0000-000000000000}">
      <formula1>不適合理由</formula1>
    </dataValidation>
    <dataValidation type="list" allowBlank="1" showInputMessage="1" showErrorMessage="1" sqref="L22:M27" xr:uid="{00000000-0002-0000-0000-000001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ltText="">
                <anchor moveWithCells="1">
                  <from>
                    <xdr:col>10</xdr:col>
                    <xdr:colOff>142875</xdr:colOff>
                    <xdr:row>7</xdr:row>
                    <xdr:rowOff>190500</xdr:rowOff>
                  </from>
                  <to>
                    <xdr:col>11</xdr:col>
                    <xdr:colOff>66675</xdr:colOff>
                    <xdr:row>9</xdr:row>
                    <xdr:rowOff>28575</xdr:rowOff>
                  </to>
                </anchor>
              </controlPr>
            </control>
          </mc:Choice>
        </mc:AlternateContent>
        <mc:AlternateContent xmlns:mc="http://schemas.openxmlformats.org/markup-compatibility/2006">
          <mc:Choice Requires="x14">
            <control shapeId="41986" r:id="rId5" name="Check Box 2">
              <controlPr defaultSize="0" autoFill="0" autoLine="0" autoPict="0" altText="">
                <anchor moveWithCells="1">
                  <from>
                    <xdr:col>10</xdr:col>
                    <xdr:colOff>142875</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xdr:col>
                    <xdr:colOff>152400</xdr:colOff>
                    <xdr:row>15</xdr:row>
                    <xdr:rowOff>200025</xdr:rowOff>
                  </from>
                  <to>
                    <xdr:col>2</xdr:col>
                    <xdr:colOff>85725</xdr:colOff>
                    <xdr:row>17</xdr:row>
                    <xdr:rowOff>19050</xdr:rowOff>
                  </to>
                </anchor>
              </controlPr>
            </control>
          </mc:Choice>
        </mc:AlternateContent>
        <mc:AlternateContent xmlns:mc="http://schemas.openxmlformats.org/markup-compatibility/2006">
          <mc:Choice Requires="x14">
            <control shapeId="41988" r:id="rId7" name="Check Box 4">
              <controlPr defaultSize="0" autoFill="0" autoLine="0" autoPict="0" altText="">
                <anchor moveWithCells="1" sizeWithCells="1">
                  <from>
                    <xdr:col>0</xdr:col>
                    <xdr:colOff>114300</xdr:colOff>
                    <xdr:row>5</xdr:row>
                    <xdr:rowOff>228600</xdr:rowOff>
                  </from>
                  <to>
                    <xdr:col>1</xdr:col>
                    <xdr:colOff>38100</xdr:colOff>
                    <xdr:row>7</xdr:row>
                    <xdr:rowOff>28575</xdr:rowOff>
                  </to>
                </anchor>
              </controlPr>
            </control>
          </mc:Choice>
        </mc:AlternateContent>
        <mc:AlternateContent xmlns:mc="http://schemas.openxmlformats.org/markup-compatibility/2006">
          <mc:Choice Requires="x14">
            <control shapeId="41989" r:id="rId8" name="Check Box 5">
              <controlPr defaultSize="0" autoFill="0" autoLine="0" autoPict="0" altText="">
                <anchor moveWithCells="1" sizeWithCells="1">
                  <from>
                    <xdr:col>0</xdr:col>
                    <xdr:colOff>114300</xdr:colOff>
                    <xdr:row>4</xdr:row>
                    <xdr:rowOff>238125</xdr:rowOff>
                  </from>
                  <to>
                    <xdr:col>1</xdr:col>
                    <xdr:colOff>38100</xdr:colOff>
                    <xdr:row>6</xdr:row>
                    <xdr:rowOff>47625</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sizeWithCells="1">
                  <from>
                    <xdr:col>2</xdr:col>
                    <xdr:colOff>104775</xdr:colOff>
                    <xdr:row>44</xdr:row>
                    <xdr:rowOff>38100</xdr:rowOff>
                  </from>
                  <to>
                    <xdr:col>3</xdr:col>
                    <xdr:colOff>85725</xdr:colOff>
                    <xdr:row>45</xdr:row>
                    <xdr:rowOff>0</xdr:rowOff>
                  </to>
                </anchor>
              </controlPr>
            </control>
          </mc:Choice>
        </mc:AlternateContent>
        <mc:AlternateContent xmlns:mc="http://schemas.openxmlformats.org/markup-compatibility/2006">
          <mc:Choice Requires="x14">
            <control shapeId="41991" r:id="rId10" name="Check Box 7">
              <controlPr defaultSize="0" autoFill="0" autoLine="0" autoPict="0" altText="">
                <anchor moveWithCells="1" sizeWithCells="1">
                  <from>
                    <xdr:col>9</xdr:col>
                    <xdr:colOff>38100</xdr:colOff>
                    <xdr:row>4</xdr:row>
                    <xdr:rowOff>257175</xdr:rowOff>
                  </from>
                  <to>
                    <xdr:col>9</xdr:col>
                    <xdr:colOff>323850</xdr:colOff>
                    <xdr:row>6</xdr:row>
                    <xdr:rowOff>28575</xdr:rowOff>
                  </to>
                </anchor>
              </controlPr>
            </control>
          </mc:Choice>
        </mc:AlternateContent>
        <mc:AlternateContent xmlns:mc="http://schemas.openxmlformats.org/markup-compatibility/2006">
          <mc:Choice Requires="x14">
            <control shapeId="41992" r:id="rId11" name="Check Box 8">
              <controlPr defaultSize="0" autoFill="0" autoLine="0" autoPict="0" altText="">
                <anchor moveWithCells="1" sizeWithCells="1">
                  <from>
                    <xdr:col>9</xdr:col>
                    <xdr:colOff>123825</xdr:colOff>
                    <xdr:row>5</xdr:row>
                    <xdr:rowOff>209550</xdr:rowOff>
                  </from>
                  <to>
                    <xdr:col>10</xdr:col>
                    <xdr:colOff>85725</xdr:colOff>
                    <xdr:row>7</xdr:row>
                    <xdr:rowOff>47625</xdr:rowOff>
                  </to>
                </anchor>
              </controlPr>
            </control>
          </mc:Choice>
        </mc:AlternateContent>
        <mc:AlternateContent xmlns:mc="http://schemas.openxmlformats.org/markup-compatibility/2006">
          <mc:Choice Requires="x14">
            <control shapeId="41997" r:id="rId12" name="Check Box 13">
              <controlPr defaultSize="0" autoFill="0" autoLine="0" autoPict="0">
                <anchor moveWithCells="1" sizeWithCells="1">
                  <from>
                    <xdr:col>2</xdr:col>
                    <xdr:colOff>9525</xdr:colOff>
                    <xdr:row>37</xdr:row>
                    <xdr:rowOff>209550</xdr:rowOff>
                  </from>
                  <to>
                    <xdr:col>2</xdr:col>
                    <xdr:colOff>314325</xdr:colOff>
                    <xdr:row>39</xdr:row>
                    <xdr:rowOff>19050</xdr:rowOff>
                  </to>
                </anchor>
              </controlPr>
            </control>
          </mc:Choice>
        </mc:AlternateContent>
        <mc:AlternateContent xmlns:mc="http://schemas.openxmlformats.org/markup-compatibility/2006">
          <mc:Choice Requires="x14">
            <control shapeId="41998" r:id="rId13" name="Check Box 14">
              <controlPr defaultSize="0" autoFill="0" autoLine="0" autoPict="0">
                <anchor moveWithCells="1" sizeWithCells="1">
                  <from>
                    <xdr:col>2</xdr:col>
                    <xdr:colOff>9525</xdr:colOff>
                    <xdr:row>40</xdr:row>
                    <xdr:rowOff>219075</xdr:rowOff>
                  </from>
                  <to>
                    <xdr:col>2</xdr:col>
                    <xdr:colOff>314325</xdr:colOff>
                    <xdr:row>42</xdr:row>
                    <xdr:rowOff>28575</xdr:rowOff>
                  </to>
                </anchor>
              </controlPr>
            </control>
          </mc:Choice>
        </mc:AlternateContent>
        <mc:AlternateContent xmlns:mc="http://schemas.openxmlformats.org/markup-compatibility/2006">
          <mc:Choice Requires="x14">
            <control shapeId="41999" r:id="rId14" name="Check Box 15">
              <controlPr defaultSize="0" autoFill="0" autoLine="0" autoPict="0">
                <anchor moveWithCells="1" sizeWithCells="1">
                  <from>
                    <xdr:col>2</xdr:col>
                    <xdr:colOff>295275</xdr:colOff>
                    <xdr:row>38</xdr:row>
                    <xdr:rowOff>219075</xdr:rowOff>
                  </from>
                  <to>
                    <xdr:col>3</xdr:col>
                    <xdr:colOff>276225</xdr:colOff>
                    <xdr:row>40</xdr:row>
                    <xdr:rowOff>28575</xdr:rowOff>
                  </to>
                </anchor>
              </controlPr>
            </control>
          </mc:Choice>
        </mc:AlternateContent>
        <mc:AlternateContent xmlns:mc="http://schemas.openxmlformats.org/markup-compatibility/2006">
          <mc:Choice Requires="x14">
            <control shapeId="42000" r:id="rId15" name="Check Box 16">
              <controlPr defaultSize="0" autoFill="0" autoLine="0" autoPict="0">
                <anchor moveWithCells="1" sizeWithCells="1">
                  <from>
                    <xdr:col>2</xdr:col>
                    <xdr:colOff>295275</xdr:colOff>
                    <xdr:row>39</xdr:row>
                    <xdr:rowOff>219075</xdr:rowOff>
                  </from>
                  <to>
                    <xdr:col>3</xdr:col>
                    <xdr:colOff>285750</xdr:colOff>
                    <xdr:row>41</xdr:row>
                    <xdr:rowOff>28575</xdr:rowOff>
                  </to>
                </anchor>
              </controlPr>
            </control>
          </mc:Choice>
        </mc:AlternateContent>
        <mc:AlternateContent xmlns:mc="http://schemas.openxmlformats.org/markup-compatibility/2006">
          <mc:Choice Requires="x14">
            <control shapeId="42002" r:id="rId16" name="Check Box 18">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03" r:id="rId17" name="Check Box 19">
              <controlPr defaultSize="0" autoFill="0" autoLine="0" autoPict="0">
                <anchor moveWithCells="1" sizeWithCells="1">
                  <from>
                    <xdr:col>1</xdr:col>
                    <xdr:colOff>152400</xdr:colOff>
                    <xdr:row>10</xdr:row>
                    <xdr:rowOff>209550</xdr:rowOff>
                  </from>
                  <to>
                    <xdr:col>2</xdr:col>
                    <xdr:colOff>85725</xdr:colOff>
                    <xdr:row>12</xdr:row>
                    <xdr:rowOff>0</xdr:rowOff>
                  </to>
                </anchor>
              </controlPr>
            </control>
          </mc:Choice>
        </mc:AlternateContent>
        <mc:AlternateContent xmlns:mc="http://schemas.openxmlformats.org/markup-compatibility/2006">
          <mc:Choice Requires="x14">
            <control shapeId="42004" r:id="rId18" name="Check Box 20">
              <controlPr defaultSize="0" autoFill="0" autoLine="0" autoPict="0">
                <anchor moveWithCells="1" sizeWithCells="1">
                  <from>
                    <xdr:col>1</xdr:col>
                    <xdr:colOff>152400</xdr:colOff>
                    <xdr:row>11</xdr:row>
                    <xdr:rowOff>200025</xdr:rowOff>
                  </from>
                  <to>
                    <xdr:col>2</xdr:col>
                    <xdr:colOff>85725</xdr:colOff>
                    <xdr:row>13</xdr:row>
                    <xdr:rowOff>19050</xdr:rowOff>
                  </to>
                </anchor>
              </controlPr>
            </control>
          </mc:Choice>
        </mc:AlternateContent>
        <mc:AlternateContent xmlns:mc="http://schemas.openxmlformats.org/markup-compatibility/2006">
          <mc:Choice Requires="x14">
            <control shapeId="42005" r:id="rId19" name="Check Box 21">
              <controlPr defaultSize="0" autoFill="0" autoLine="0" autoPict="0">
                <anchor moveWithCells="1" sizeWithCells="1">
                  <from>
                    <xdr:col>1</xdr:col>
                    <xdr:colOff>152400</xdr:colOff>
                    <xdr:row>12</xdr:row>
                    <xdr:rowOff>209550</xdr:rowOff>
                  </from>
                  <to>
                    <xdr:col>2</xdr:col>
                    <xdr:colOff>85725</xdr:colOff>
                    <xdr:row>14</xdr:row>
                    <xdr:rowOff>38100</xdr:rowOff>
                  </to>
                </anchor>
              </controlPr>
            </control>
          </mc:Choice>
        </mc:AlternateContent>
        <mc:AlternateContent xmlns:mc="http://schemas.openxmlformats.org/markup-compatibility/2006">
          <mc:Choice Requires="x14">
            <control shapeId="42006" r:id="rId20" name="Check Box 22">
              <controlPr defaultSize="0" autoFill="0" autoLine="0" autoPict="0">
                <anchor moveWithCells="1" sizeWithCells="1">
                  <from>
                    <xdr:col>1</xdr:col>
                    <xdr:colOff>152400</xdr:colOff>
                    <xdr:row>9</xdr:row>
                    <xdr:rowOff>228600</xdr:rowOff>
                  </from>
                  <to>
                    <xdr:col>2</xdr:col>
                    <xdr:colOff>85725</xdr:colOff>
                    <xdr:row>11</xdr:row>
                    <xdr:rowOff>19050</xdr:rowOff>
                  </to>
                </anchor>
              </controlPr>
            </control>
          </mc:Choice>
        </mc:AlternateContent>
        <mc:AlternateContent xmlns:mc="http://schemas.openxmlformats.org/markup-compatibility/2006">
          <mc:Choice Requires="x14">
            <control shapeId="42007" r:id="rId21" name="Check Box 23">
              <controlPr defaultSize="0" autoFill="0" autoLine="0" autoPict="0">
                <anchor moveWithCells="1" sizeWithCells="1">
                  <from>
                    <xdr:col>1</xdr:col>
                    <xdr:colOff>152400</xdr:colOff>
                    <xdr:row>8</xdr:row>
                    <xdr:rowOff>228600</xdr:rowOff>
                  </from>
                  <to>
                    <xdr:col>2</xdr:col>
                    <xdr:colOff>85725</xdr:colOff>
                    <xdr:row>10</xdr:row>
                    <xdr:rowOff>28575</xdr:rowOff>
                  </to>
                </anchor>
              </controlPr>
            </control>
          </mc:Choice>
        </mc:AlternateContent>
        <mc:AlternateContent xmlns:mc="http://schemas.openxmlformats.org/markup-compatibility/2006">
          <mc:Choice Requires="x14">
            <control shapeId="42008" r:id="rId22" name="Check Box 24">
              <controlPr defaultSize="0" autoFill="0" autoLine="0" autoPict="0">
                <anchor moveWithCells="1" sizeWithCells="1">
                  <from>
                    <xdr:col>9</xdr:col>
                    <xdr:colOff>123825</xdr:colOff>
                    <xdr:row>8</xdr:row>
                    <xdr:rowOff>219075</xdr:rowOff>
                  </from>
                  <to>
                    <xdr:col>10</xdr:col>
                    <xdr:colOff>104775</xdr:colOff>
                    <xdr:row>10</xdr:row>
                    <xdr:rowOff>19050</xdr:rowOff>
                  </to>
                </anchor>
              </controlPr>
            </control>
          </mc:Choice>
        </mc:AlternateContent>
        <mc:AlternateContent xmlns:mc="http://schemas.openxmlformats.org/markup-compatibility/2006">
          <mc:Choice Requires="x14">
            <control shapeId="42012" r:id="rId23" name="Check Box 28">
              <controlPr defaultSize="0" autoFill="0" autoLine="0" autoPict="0" altText="">
                <anchor moveWithCells="1" sizeWithCells="1">
                  <from>
                    <xdr:col>9</xdr:col>
                    <xdr:colOff>38100</xdr:colOff>
                    <xdr:row>17</xdr:row>
                    <xdr:rowOff>219075</xdr:rowOff>
                  </from>
                  <to>
                    <xdr:col>9</xdr:col>
                    <xdr:colOff>323850</xdr:colOff>
                    <xdr:row>19</xdr:row>
                    <xdr:rowOff>28575</xdr:rowOff>
                  </to>
                </anchor>
              </controlPr>
            </control>
          </mc:Choice>
        </mc:AlternateContent>
        <mc:AlternateContent xmlns:mc="http://schemas.openxmlformats.org/markup-compatibility/2006">
          <mc:Choice Requires="x14">
            <control shapeId="42013" r:id="rId24" name="Check Box 29">
              <controlPr defaultSize="0" autoFill="0" autoLine="0" autoPict="0" altText="">
                <anchor moveWithCells="1" sizeWithCells="1">
                  <from>
                    <xdr:col>9</xdr:col>
                    <xdr:colOff>38100</xdr:colOff>
                    <xdr:row>18</xdr:row>
                    <xdr:rowOff>219075</xdr:rowOff>
                  </from>
                  <to>
                    <xdr:col>9</xdr:col>
                    <xdr:colOff>323850</xdr:colOff>
                    <xdr:row>20</xdr:row>
                    <xdr:rowOff>28575</xdr:rowOff>
                  </to>
                </anchor>
              </controlPr>
            </control>
          </mc:Choice>
        </mc:AlternateContent>
        <mc:AlternateContent xmlns:mc="http://schemas.openxmlformats.org/markup-compatibility/2006">
          <mc:Choice Requires="x14">
            <control shapeId="42014" r:id="rId25" name="Check Box 30">
              <controlPr defaultSize="0" autoFill="0" autoLine="0" autoPict="0">
                <anchor moveWithCells="1" sizeWithCells="1">
                  <from>
                    <xdr:col>9</xdr:col>
                    <xdr:colOff>123825</xdr:colOff>
                    <xdr:row>15</xdr:row>
                    <xdr:rowOff>219075</xdr:rowOff>
                  </from>
                  <to>
                    <xdr:col>10</xdr:col>
                    <xdr:colOff>104775</xdr:colOff>
                    <xdr:row>17</xdr:row>
                    <xdr:rowOff>19050</xdr:rowOff>
                  </to>
                </anchor>
              </controlPr>
            </control>
          </mc:Choice>
        </mc:AlternateContent>
        <mc:AlternateContent xmlns:mc="http://schemas.openxmlformats.org/markup-compatibility/2006">
          <mc:Choice Requires="x14">
            <control shapeId="42016" r:id="rId26" name="Check Box 32">
              <controlPr defaultSize="0" autoFill="0" autoLine="0" autoPict="0">
                <anchor moveWithCells="1" sizeWithCells="1">
                  <from>
                    <xdr:col>1</xdr:col>
                    <xdr:colOff>152400</xdr:colOff>
                    <xdr:row>18</xdr:row>
                    <xdr:rowOff>219075</xdr:rowOff>
                  </from>
                  <to>
                    <xdr:col>2</xdr:col>
                    <xdr:colOff>95250</xdr:colOff>
                    <xdr:row>20</xdr:row>
                    <xdr:rowOff>19050</xdr:rowOff>
                  </to>
                </anchor>
              </controlPr>
            </control>
          </mc:Choice>
        </mc:AlternateContent>
        <mc:AlternateContent xmlns:mc="http://schemas.openxmlformats.org/markup-compatibility/2006">
          <mc:Choice Requires="x14">
            <control shapeId="42017" r:id="rId27" name="Check Box 33">
              <controlPr defaultSize="0" autoFill="0" autoLine="0" autoPict="0">
                <anchor moveWithCells="1" sizeWithCells="1">
                  <from>
                    <xdr:col>1</xdr:col>
                    <xdr:colOff>152400</xdr:colOff>
                    <xdr:row>16</xdr:row>
                    <xdr:rowOff>209550</xdr:rowOff>
                  </from>
                  <to>
                    <xdr:col>2</xdr:col>
                    <xdr:colOff>85725</xdr:colOff>
                    <xdr:row>18</xdr:row>
                    <xdr:rowOff>38100</xdr:rowOff>
                  </to>
                </anchor>
              </controlPr>
            </control>
          </mc:Choice>
        </mc:AlternateContent>
        <mc:AlternateContent xmlns:mc="http://schemas.openxmlformats.org/markup-compatibility/2006">
          <mc:Choice Requires="x14">
            <control shapeId="42018" r:id="rId28" name="Check Box 34">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2019" r:id="rId29" name="Check Box 35">
              <controlPr defaultSize="0" autoFill="0" autoLine="0" autoPict="0">
                <anchor moveWithCells="1" siz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2020" r:id="rId30" name="Check Box 36">
              <controlPr defaultSize="0" autoFill="0" autoLine="0" autoPict="0">
                <anchor moveWithCells="1" sizeWithCells="1">
                  <from>
                    <xdr:col>1</xdr:col>
                    <xdr:colOff>152400</xdr:colOff>
                    <xdr:row>19</xdr:row>
                    <xdr:rowOff>219075</xdr:rowOff>
                  </from>
                  <to>
                    <xdr:col>2</xdr:col>
                    <xdr:colOff>95250</xdr:colOff>
                    <xdr:row>21</xdr:row>
                    <xdr:rowOff>19050</xdr:rowOff>
                  </to>
                </anchor>
              </controlPr>
            </control>
          </mc:Choice>
        </mc:AlternateContent>
        <mc:AlternateContent xmlns:mc="http://schemas.openxmlformats.org/markup-compatibility/2006">
          <mc:Choice Requires="x14">
            <control shapeId="42021" r:id="rId31" name="Check Box 37">
              <controlPr defaultSize="0" autoFill="0" autoLine="0" autoPict="0">
                <anchor moveWithCells="1" sizeWithCells="1">
                  <from>
                    <xdr:col>1</xdr:col>
                    <xdr:colOff>47625</xdr:colOff>
                    <xdr:row>20</xdr:row>
                    <xdr:rowOff>219075</xdr:rowOff>
                  </from>
                  <to>
                    <xdr:col>1</xdr:col>
                    <xdr:colOff>361950</xdr:colOff>
                    <xdr:row>22</xdr:row>
                    <xdr:rowOff>19050</xdr:rowOff>
                  </to>
                </anchor>
              </controlPr>
            </control>
          </mc:Choice>
        </mc:AlternateContent>
        <mc:AlternateContent xmlns:mc="http://schemas.openxmlformats.org/markup-compatibility/2006">
          <mc:Choice Requires="x14">
            <control shapeId="42022" r:id="rId32" name="Check Box 38">
              <controlPr defaultSize="0" autoFill="0" autoLine="0" autoPict="0">
                <anchor moveWithCells="1" sizeWithCells="1">
                  <from>
                    <xdr:col>1</xdr:col>
                    <xdr:colOff>47625</xdr:colOff>
                    <xdr:row>21</xdr:row>
                    <xdr:rowOff>219075</xdr:rowOff>
                  </from>
                  <to>
                    <xdr:col>1</xdr:col>
                    <xdr:colOff>361950</xdr:colOff>
                    <xdr:row>23</xdr:row>
                    <xdr:rowOff>19050</xdr:rowOff>
                  </to>
                </anchor>
              </controlPr>
            </control>
          </mc:Choice>
        </mc:AlternateContent>
        <mc:AlternateContent xmlns:mc="http://schemas.openxmlformats.org/markup-compatibility/2006">
          <mc:Choice Requires="x14">
            <control shapeId="42024" r:id="rId33" name="Check Box 40">
              <controlPr defaultSize="0" autoFill="0" autoLine="0" autoPict="0" altText="">
                <anchor moveWithCells="1">
                  <from>
                    <xdr:col>10</xdr:col>
                    <xdr:colOff>142875</xdr:colOff>
                    <xdr:row>7</xdr:row>
                    <xdr:rowOff>190500</xdr:rowOff>
                  </from>
                  <to>
                    <xdr:col>11</xdr:col>
                    <xdr:colOff>66675</xdr:colOff>
                    <xdr:row>9</xdr:row>
                    <xdr:rowOff>28575</xdr:rowOff>
                  </to>
                </anchor>
              </controlPr>
            </control>
          </mc:Choice>
        </mc:AlternateContent>
        <mc:AlternateContent xmlns:mc="http://schemas.openxmlformats.org/markup-compatibility/2006">
          <mc:Choice Requires="x14">
            <control shapeId="42025" r:id="rId34" name="Check Box 41">
              <controlPr defaultSize="0" autoFill="0" autoLine="0" autoPict="0">
                <anchor moveWithCells="1" sizeWithCells="1">
                  <from>
                    <xdr:col>0</xdr:col>
                    <xdr:colOff>95250</xdr:colOff>
                    <xdr:row>44</xdr:row>
                    <xdr:rowOff>38100</xdr:rowOff>
                  </from>
                  <to>
                    <xdr:col>1</xdr:col>
                    <xdr:colOff>38100</xdr:colOff>
                    <xdr:row>45</xdr:row>
                    <xdr:rowOff>0</xdr:rowOff>
                  </to>
                </anchor>
              </controlPr>
            </control>
          </mc:Choice>
        </mc:AlternateContent>
        <mc:AlternateContent xmlns:mc="http://schemas.openxmlformats.org/markup-compatibility/2006">
          <mc:Choice Requires="x14">
            <control shapeId="42028" r:id="rId35" name="Check Box 44">
              <controlPr defaultSize="0" autoFill="0" autoLine="0" autoPict="0">
                <anchor moveWithCells="1" sizeWithCells="1">
                  <from>
                    <xdr:col>1</xdr:col>
                    <xdr:colOff>152400</xdr:colOff>
                    <xdr:row>17</xdr:row>
                    <xdr:rowOff>209550</xdr:rowOff>
                  </from>
                  <to>
                    <xdr:col>2</xdr:col>
                    <xdr:colOff>95250</xdr:colOff>
                    <xdr:row>19</xdr:row>
                    <xdr:rowOff>28575</xdr:rowOff>
                  </to>
                </anchor>
              </controlPr>
            </control>
          </mc:Choice>
        </mc:AlternateContent>
        <mc:AlternateContent xmlns:mc="http://schemas.openxmlformats.org/markup-compatibility/2006">
          <mc:Choice Requires="x14">
            <control shapeId="42032" r:id="rId36" name="Check Box 48">
              <controlPr defaultSize="0" autoFill="0" autoLine="0" autoPict="0">
                <anchor moveWithCells="1" siz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2033" r:id="rId37" name="Check Box 49">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2034" r:id="rId38" name="Check Box 50">
              <controlPr defaultSize="0" autoFill="0" autoLine="0" autoPict="0">
                <anchor moveWithCells="1" sizeWithCells="1">
                  <from>
                    <xdr:col>1</xdr:col>
                    <xdr:colOff>47625</xdr:colOff>
                    <xdr:row>26</xdr:row>
                    <xdr:rowOff>219075</xdr:rowOff>
                  </from>
                  <to>
                    <xdr:col>1</xdr:col>
                    <xdr:colOff>361950</xdr:colOff>
                    <xdr:row>27</xdr:row>
                    <xdr:rowOff>238125</xdr:rowOff>
                  </to>
                </anchor>
              </controlPr>
            </control>
          </mc:Choice>
        </mc:AlternateContent>
        <mc:AlternateContent xmlns:mc="http://schemas.openxmlformats.org/markup-compatibility/2006">
          <mc:Choice Requires="x14">
            <control shapeId="42035" r:id="rId39" name="Check Box 51">
              <controlPr defaultSize="0" autoFill="0" autoLine="0" autoPict="0">
                <anchor moveWithCells="1" sizeWithCells="1">
                  <from>
                    <xdr:col>1</xdr:col>
                    <xdr:colOff>47625</xdr:colOff>
                    <xdr:row>22</xdr:row>
                    <xdr:rowOff>219075</xdr:rowOff>
                  </from>
                  <to>
                    <xdr:col>1</xdr:col>
                    <xdr:colOff>361950</xdr:colOff>
                    <xdr:row>27</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L47"/>
  <sheetViews>
    <sheetView view="pageBreakPreview" zoomScale="80" zoomScaleNormal="70" zoomScaleSheetLayoutView="80" workbookViewId="0">
      <selection sqref="A1:B1"/>
    </sheetView>
  </sheetViews>
  <sheetFormatPr defaultColWidth="13" defaultRowHeight="19.5"/>
  <cols>
    <col min="1" max="1" width="22.375" style="43" customWidth="1"/>
    <col min="2" max="2" width="18.75" style="43" customWidth="1"/>
    <col min="3" max="3" width="13.875" style="43" customWidth="1"/>
    <col min="4" max="4" width="15.75" style="43" customWidth="1"/>
    <col min="5" max="5" width="4.375" style="43" customWidth="1"/>
    <col min="6" max="6" width="10.75" style="45" customWidth="1"/>
    <col min="7" max="8" width="9" style="43" customWidth="1"/>
    <col min="9" max="9" width="15" style="43" customWidth="1"/>
    <col min="10" max="10" width="15.875" style="46" customWidth="1"/>
    <col min="11" max="11" width="4.875" style="46" customWidth="1"/>
    <col min="12" max="12" width="50.25" style="43" customWidth="1"/>
    <col min="13" max="16384" width="13" style="43"/>
  </cols>
  <sheetData>
    <row r="1" spans="1:12" ht="41.1" customHeight="1" thickBot="1">
      <c r="A1" s="1110" t="s">
        <v>150</v>
      </c>
      <c r="B1" s="1110"/>
      <c r="C1" s="647" t="s">
        <v>613</v>
      </c>
      <c r="D1" s="648"/>
      <c r="E1" s="42"/>
      <c r="F1" s="44"/>
      <c r="G1" s="1103" t="s">
        <v>143</v>
      </c>
      <c r="H1" s="1104"/>
      <c r="I1" s="1099">
        <f>総表!C27</f>
        <v>0</v>
      </c>
      <c r="J1" s="1099"/>
      <c r="K1" s="449"/>
    </row>
    <row r="2" spans="1:12" ht="57" thickBot="1">
      <c r="A2" s="202" t="s">
        <v>151</v>
      </c>
      <c r="B2" s="202" t="s">
        <v>152</v>
      </c>
      <c r="C2" s="202" t="s">
        <v>498</v>
      </c>
      <c r="D2" s="202" t="s">
        <v>499</v>
      </c>
      <c r="E2" s="1111" t="s">
        <v>146</v>
      </c>
      <c r="F2" s="1112"/>
      <c r="G2" s="396" t="s">
        <v>390</v>
      </c>
      <c r="H2" s="446" t="s">
        <v>389</v>
      </c>
      <c r="I2" s="366" t="s">
        <v>147</v>
      </c>
      <c r="J2" s="367" t="s">
        <v>645</v>
      </c>
      <c r="K2" s="450"/>
      <c r="L2" s="489" t="s">
        <v>473</v>
      </c>
    </row>
    <row r="3" spans="1:12" s="134" customFormat="1" ht="19.5" customHeight="1">
      <c r="A3" s="1114" t="s">
        <v>153</v>
      </c>
      <c r="B3" s="1115"/>
      <c r="C3" s="1115"/>
      <c r="D3" s="1115"/>
      <c r="E3" s="1115"/>
      <c r="F3" s="1115"/>
      <c r="G3" s="1115"/>
      <c r="H3" s="1115"/>
      <c r="I3" s="1115"/>
      <c r="J3" s="1116"/>
      <c r="K3" s="451"/>
      <c r="L3" s="1096" t="s">
        <v>502</v>
      </c>
    </row>
    <row r="4" spans="1:12" s="134" customFormat="1">
      <c r="A4" s="530"/>
      <c r="B4" s="531"/>
      <c r="C4" s="531"/>
      <c r="D4" s="556"/>
      <c r="E4" s="171" t="s">
        <v>148</v>
      </c>
      <c r="F4" s="191"/>
      <c r="G4" s="397"/>
      <c r="H4" s="393"/>
      <c r="I4" s="199">
        <f t="shared" ref="I4:I42" si="0">IF(G4="",F4,F4*G4)</f>
        <v>0</v>
      </c>
      <c r="J4" s="200"/>
      <c r="K4" s="451"/>
      <c r="L4" s="1097"/>
    </row>
    <row r="5" spans="1:12" s="134" customFormat="1">
      <c r="A5" s="175"/>
      <c r="B5" s="532"/>
      <c r="C5" s="532"/>
      <c r="D5" s="557"/>
      <c r="E5" s="177" t="s">
        <v>148</v>
      </c>
      <c r="F5" s="192"/>
      <c r="G5" s="398"/>
      <c r="H5" s="394"/>
      <c r="I5" s="193">
        <f t="shared" si="0"/>
        <v>0</v>
      </c>
      <c r="J5" s="194"/>
      <c r="K5" s="451"/>
      <c r="L5" s="1097"/>
    </row>
    <row r="6" spans="1:12" s="134" customFormat="1">
      <c r="A6" s="175"/>
      <c r="B6" s="532"/>
      <c r="C6" s="532"/>
      <c r="D6" s="557"/>
      <c r="E6" s="177" t="s">
        <v>148</v>
      </c>
      <c r="F6" s="192"/>
      <c r="G6" s="398"/>
      <c r="H6" s="394"/>
      <c r="I6" s="193">
        <f t="shared" si="0"/>
        <v>0</v>
      </c>
      <c r="J6" s="194"/>
      <c r="K6" s="451"/>
      <c r="L6" s="1097"/>
    </row>
    <row r="7" spans="1:12" s="134" customFormat="1">
      <c r="A7" s="175"/>
      <c r="B7" s="532"/>
      <c r="C7" s="532"/>
      <c r="D7" s="557"/>
      <c r="E7" s="177" t="s">
        <v>148</v>
      </c>
      <c r="F7" s="192"/>
      <c r="G7" s="398"/>
      <c r="H7" s="394"/>
      <c r="I7" s="193">
        <f t="shared" si="0"/>
        <v>0</v>
      </c>
      <c r="J7" s="194"/>
      <c r="K7" s="451"/>
      <c r="L7" s="1097"/>
    </row>
    <row r="8" spans="1:12" s="134" customFormat="1">
      <c r="A8" s="533"/>
      <c r="B8" s="534"/>
      <c r="C8" s="534"/>
      <c r="D8" s="558"/>
      <c r="E8" s="195" t="s">
        <v>148</v>
      </c>
      <c r="F8" s="196"/>
      <c r="G8" s="399"/>
      <c r="H8" s="395"/>
      <c r="I8" s="197">
        <f t="shared" si="0"/>
        <v>0</v>
      </c>
      <c r="J8" s="198"/>
      <c r="K8" s="451"/>
      <c r="L8" s="1097"/>
    </row>
    <row r="9" spans="1:12" s="134" customFormat="1">
      <c r="A9" s="1114" t="s">
        <v>154</v>
      </c>
      <c r="B9" s="1115"/>
      <c r="C9" s="1115"/>
      <c r="D9" s="1115"/>
      <c r="E9" s="1115"/>
      <c r="F9" s="1115"/>
      <c r="G9" s="1115"/>
      <c r="H9" s="1115"/>
      <c r="I9" s="1115"/>
      <c r="J9" s="1116"/>
      <c r="K9" s="451"/>
      <c r="L9" s="1097"/>
    </row>
    <row r="10" spans="1:12" s="134" customFormat="1">
      <c r="A10" s="530"/>
      <c r="B10" s="368"/>
      <c r="C10" s="368"/>
      <c r="D10" s="368"/>
      <c r="E10" s="171" t="s">
        <v>148</v>
      </c>
      <c r="F10" s="191"/>
      <c r="G10" s="397"/>
      <c r="H10" s="393"/>
      <c r="I10" s="199">
        <f t="shared" si="0"/>
        <v>0</v>
      </c>
      <c r="J10" s="200"/>
      <c r="K10" s="451"/>
      <c r="L10" s="1097"/>
    </row>
    <row r="11" spans="1:12" s="134" customFormat="1">
      <c r="A11" s="175"/>
      <c r="B11" s="368"/>
      <c r="C11" s="368"/>
      <c r="D11" s="368"/>
      <c r="E11" s="177" t="s">
        <v>148</v>
      </c>
      <c r="F11" s="192"/>
      <c r="G11" s="398"/>
      <c r="H11" s="394"/>
      <c r="I11" s="193">
        <f t="shared" si="0"/>
        <v>0</v>
      </c>
      <c r="J11" s="194"/>
      <c r="K11" s="451"/>
      <c r="L11" s="1097"/>
    </row>
    <row r="12" spans="1:12" s="134" customFormat="1">
      <c r="A12" s="175"/>
      <c r="B12" s="368"/>
      <c r="C12" s="368"/>
      <c r="D12" s="368"/>
      <c r="E12" s="177" t="s">
        <v>148</v>
      </c>
      <c r="F12" s="192"/>
      <c r="G12" s="398"/>
      <c r="H12" s="394"/>
      <c r="I12" s="193">
        <f t="shared" si="0"/>
        <v>0</v>
      </c>
      <c r="J12" s="194"/>
      <c r="K12" s="451"/>
      <c r="L12" s="1097"/>
    </row>
    <row r="13" spans="1:12" s="134" customFormat="1">
      <c r="A13" s="175"/>
      <c r="B13" s="368"/>
      <c r="C13" s="368"/>
      <c r="D13" s="368"/>
      <c r="E13" s="177" t="s">
        <v>148</v>
      </c>
      <c r="F13" s="192"/>
      <c r="G13" s="398"/>
      <c r="H13" s="394"/>
      <c r="I13" s="193">
        <f t="shared" si="0"/>
        <v>0</v>
      </c>
      <c r="J13" s="194"/>
      <c r="K13" s="451"/>
      <c r="L13" s="1097"/>
    </row>
    <row r="14" spans="1:12" s="134" customFormat="1">
      <c r="A14" s="175"/>
      <c r="B14" s="368"/>
      <c r="C14" s="368"/>
      <c r="D14" s="368"/>
      <c r="E14" s="177" t="s">
        <v>148</v>
      </c>
      <c r="F14" s="192"/>
      <c r="G14" s="398"/>
      <c r="H14" s="394"/>
      <c r="I14" s="193">
        <f t="shared" si="0"/>
        <v>0</v>
      </c>
      <c r="J14" s="194"/>
      <c r="K14" s="451"/>
      <c r="L14" s="1097"/>
    </row>
    <row r="15" spans="1:12" s="134" customFormat="1">
      <c r="A15" s="175"/>
      <c r="B15" s="368"/>
      <c r="C15" s="368"/>
      <c r="D15" s="368"/>
      <c r="E15" s="177" t="s">
        <v>148</v>
      </c>
      <c r="F15" s="192"/>
      <c r="G15" s="398"/>
      <c r="H15" s="394"/>
      <c r="I15" s="193">
        <f t="shared" si="0"/>
        <v>0</v>
      </c>
      <c r="J15" s="194"/>
      <c r="K15" s="451"/>
      <c r="L15" s="1097"/>
    </row>
    <row r="16" spans="1:12" s="134" customFormat="1">
      <c r="A16" s="175"/>
      <c r="B16" s="368"/>
      <c r="C16" s="368"/>
      <c r="D16" s="368"/>
      <c r="E16" s="177" t="s">
        <v>148</v>
      </c>
      <c r="F16" s="192"/>
      <c r="G16" s="398"/>
      <c r="H16" s="394"/>
      <c r="I16" s="193">
        <f t="shared" si="0"/>
        <v>0</v>
      </c>
      <c r="J16" s="194"/>
      <c r="K16" s="451"/>
      <c r="L16" s="1097"/>
    </row>
    <row r="17" spans="1:12" s="134" customFormat="1">
      <c r="A17" s="175"/>
      <c r="B17" s="368"/>
      <c r="C17" s="368"/>
      <c r="D17" s="368"/>
      <c r="E17" s="177" t="s">
        <v>148</v>
      </c>
      <c r="F17" s="192"/>
      <c r="G17" s="398"/>
      <c r="H17" s="394"/>
      <c r="I17" s="193">
        <f t="shared" si="0"/>
        <v>0</v>
      </c>
      <c r="J17" s="194"/>
      <c r="K17" s="451"/>
      <c r="L17" s="1097"/>
    </row>
    <row r="18" spans="1:12" s="134" customFormat="1">
      <c r="A18" s="175"/>
      <c r="B18" s="368"/>
      <c r="C18" s="368"/>
      <c r="D18" s="368"/>
      <c r="E18" s="177" t="s">
        <v>148</v>
      </c>
      <c r="F18" s="192"/>
      <c r="G18" s="398"/>
      <c r="H18" s="394"/>
      <c r="I18" s="193">
        <f t="shared" si="0"/>
        <v>0</v>
      </c>
      <c r="J18" s="194"/>
      <c r="K18" s="451"/>
      <c r="L18" s="1097"/>
    </row>
    <row r="19" spans="1:12" s="134" customFormat="1">
      <c r="A19" s="175"/>
      <c r="B19" s="368"/>
      <c r="C19" s="368"/>
      <c r="D19" s="368"/>
      <c r="E19" s="177" t="s">
        <v>148</v>
      </c>
      <c r="F19" s="192"/>
      <c r="G19" s="398"/>
      <c r="H19" s="394"/>
      <c r="I19" s="193">
        <f t="shared" si="0"/>
        <v>0</v>
      </c>
      <c r="J19" s="194"/>
      <c r="K19" s="451"/>
      <c r="L19" s="1097"/>
    </row>
    <row r="20" spans="1:12" s="134" customFormat="1">
      <c r="A20" s="175"/>
      <c r="B20" s="368"/>
      <c r="C20" s="368"/>
      <c r="D20" s="368"/>
      <c r="E20" s="177" t="s">
        <v>148</v>
      </c>
      <c r="F20" s="192"/>
      <c r="G20" s="398"/>
      <c r="H20" s="394"/>
      <c r="I20" s="193">
        <f t="shared" si="0"/>
        <v>0</v>
      </c>
      <c r="J20" s="194"/>
      <c r="K20" s="451"/>
      <c r="L20" s="1097"/>
    </row>
    <row r="21" spans="1:12" s="134" customFormat="1">
      <c r="A21" s="175"/>
      <c r="B21" s="368"/>
      <c r="C21" s="368"/>
      <c r="D21" s="368"/>
      <c r="E21" s="177" t="s">
        <v>148</v>
      </c>
      <c r="F21" s="192"/>
      <c r="G21" s="398"/>
      <c r="H21" s="394"/>
      <c r="I21" s="193">
        <f t="shared" si="0"/>
        <v>0</v>
      </c>
      <c r="J21" s="194"/>
      <c r="K21" s="451"/>
      <c r="L21" s="1097"/>
    </row>
    <row r="22" spans="1:12" s="134" customFormat="1">
      <c r="A22" s="175"/>
      <c r="B22" s="368"/>
      <c r="C22" s="368"/>
      <c r="D22" s="368"/>
      <c r="E22" s="177" t="s">
        <v>148</v>
      </c>
      <c r="F22" s="192"/>
      <c r="G22" s="398"/>
      <c r="H22" s="394"/>
      <c r="I22" s="193">
        <f t="shared" si="0"/>
        <v>0</v>
      </c>
      <c r="J22" s="194"/>
      <c r="K22" s="451"/>
      <c r="L22" s="1097"/>
    </row>
    <row r="23" spans="1:12" s="134" customFormat="1">
      <c r="A23" s="175"/>
      <c r="B23" s="368"/>
      <c r="C23" s="368"/>
      <c r="D23" s="368"/>
      <c r="E23" s="177" t="s">
        <v>148</v>
      </c>
      <c r="F23" s="192"/>
      <c r="G23" s="398"/>
      <c r="H23" s="394"/>
      <c r="I23" s="193">
        <f t="shared" si="0"/>
        <v>0</v>
      </c>
      <c r="J23" s="194"/>
      <c r="K23" s="451"/>
      <c r="L23" s="1097"/>
    </row>
    <row r="24" spans="1:12" s="134" customFormat="1">
      <c r="A24" s="175"/>
      <c r="B24" s="368"/>
      <c r="C24" s="368"/>
      <c r="D24" s="368"/>
      <c r="E24" s="177" t="s">
        <v>148</v>
      </c>
      <c r="F24" s="192"/>
      <c r="G24" s="398"/>
      <c r="H24" s="394"/>
      <c r="I24" s="193">
        <f t="shared" si="0"/>
        <v>0</v>
      </c>
      <c r="J24" s="194"/>
      <c r="K24" s="451"/>
      <c r="L24" s="1097"/>
    </row>
    <row r="25" spans="1:12" s="134" customFormat="1">
      <c r="A25" s="175"/>
      <c r="B25" s="368"/>
      <c r="C25" s="368"/>
      <c r="D25" s="368"/>
      <c r="E25" s="177" t="s">
        <v>148</v>
      </c>
      <c r="F25" s="192"/>
      <c r="G25" s="398"/>
      <c r="H25" s="394"/>
      <c r="I25" s="193">
        <f t="shared" si="0"/>
        <v>0</v>
      </c>
      <c r="J25" s="194"/>
      <c r="K25" s="451"/>
      <c r="L25" s="1097"/>
    </row>
    <row r="26" spans="1:12" s="134" customFormat="1">
      <c r="A26" s="175"/>
      <c r="B26" s="368"/>
      <c r="C26" s="368"/>
      <c r="D26" s="368"/>
      <c r="E26" s="177" t="s">
        <v>148</v>
      </c>
      <c r="F26" s="192"/>
      <c r="G26" s="398"/>
      <c r="H26" s="394"/>
      <c r="I26" s="193">
        <f t="shared" si="0"/>
        <v>0</v>
      </c>
      <c r="J26" s="194"/>
      <c r="K26" s="451"/>
      <c r="L26" s="1097"/>
    </row>
    <row r="27" spans="1:12" s="134" customFormat="1">
      <c r="A27" s="175"/>
      <c r="B27" s="368"/>
      <c r="C27" s="368"/>
      <c r="D27" s="368"/>
      <c r="E27" s="177" t="s">
        <v>148</v>
      </c>
      <c r="F27" s="192"/>
      <c r="G27" s="398"/>
      <c r="H27" s="394"/>
      <c r="I27" s="193">
        <f t="shared" si="0"/>
        <v>0</v>
      </c>
      <c r="J27" s="194"/>
      <c r="K27" s="451"/>
      <c r="L27" s="1097"/>
    </row>
    <row r="28" spans="1:12" s="134" customFormat="1">
      <c r="A28" s="175"/>
      <c r="B28" s="368"/>
      <c r="C28" s="368"/>
      <c r="D28" s="368"/>
      <c r="E28" s="177" t="s">
        <v>148</v>
      </c>
      <c r="F28" s="192"/>
      <c r="G28" s="398"/>
      <c r="H28" s="394"/>
      <c r="I28" s="193">
        <f t="shared" si="0"/>
        <v>0</v>
      </c>
      <c r="J28" s="194"/>
      <c r="K28" s="451"/>
      <c r="L28" s="1097"/>
    </row>
    <row r="29" spans="1:12" s="134" customFormat="1">
      <c r="A29" s="175"/>
      <c r="B29" s="368"/>
      <c r="C29" s="368"/>
      <c r="D29" s="368"/>
      <c r="E29" s="177" t="s">
        <v>148</v>
      </c>
      <c r="F29" s="192"/>
      <c r="G29" s="398"/>
      <c r="H29" s="394"/>
      <c r="I29" s="193">
        <f t="shared" si="0"/>
        <v>0</v>
      </c>
      <c r="J29" s="194"/>
      <c r="K29" s="451"/>
      <c r="L29" s="1097"/>
    </row>
    <row r="30" spans="1:12" s="134" customFormat="1">
      <c r="A30" s="175"/>
      <c r="B30" s="368"/>
      <c r="C30" s="368"/>
      <c r="D30" s="368"/>
      <c r="E30" s="177" t="s">
        <v>148</v>
      </c>
      <c r="F30" s="192"/>
      <c r="G30" s="398"/>
      <c r="H30" s="394"/>
      <c r="I30" s="193">
        <f>IF(G30="",F30,F30*G30)</f>
        <v>0</v>
      </c>
      <c r="J30" s="194"/>
      <c r="K30" s="451"/>
      <c r="L30" s="1097"/>
    </row>
    <row r="31" spans="1:12" s="134" customFormat="1">
      <c r="A31" s="175"/>
      <c r="B31" s="368"/>
      <c r="C31" s="368"/>
      <c r="D31" s="368"/>
      <c r="E31" s="177" t="s">
        <v>148</v>
      </c>
      <c r="F31" s="192"/>
      <c r="G31" s="398"/>
      <c r="H31" s="394"/>
      <c r="I31" s="193">
        <f>IF(G31="",F31,F31*G31)</f>
        <v>0</v>
      </c>
      <c r="J31" s="194"/>
      <c r="K31" s="451"/>
      <c r="L31" s="1097"/>
    </row>
    <row r="32" spans="1:12" s="134" customFormat="1">
      <c r="A32" s="175"/>
      <c r="B32" s="368"/>
      <c r="C32" s="368"/>
      <c r="D32" s="368"/>
      <c r="E32" s="177" t="s">
        <v>148</v>
      </c>
      <c r="F32" s="192"/>
      <c r="G32" s="398"/>
      <c r="H32" s="394"/>
      <c r="I32" s="193">
        <f t="shared" si="0"/>
        <v>0</v>
      </c>
      <c r="J32" s="194"/>
      <c r="K32" s="451"/>
      <c r="L32" s="1097"/>
    </row>
    <row r="33" spans="1:12" s="134" customFormat="1">
      <c r="A33" s="175"/>
      <c r="B33" s="368"/>
      <c r="C33" s="368"/>
      <c r="D33" s="368"/>
      <c r="E33" s="177" t="s">
        <v>148</v>
      </c>
      <c r="F33" s="192"/>
      <c r="G33" s="398"/>
      <c r="H33" s="394"/>
      <c r="I33" s="193">
        <f t="shared" ref="I33:I34" si="1">IF(G33="",F33,F33*G33)</f>
        <v>0</v>
      </c>
      <c r="J33" s="194"/>
      <c r="K33" s="451"/>
      <c r="L33" s="1097"/>
    </row>
    <row r="34" spans="1:12" s="134" customFormat="1">
      <c r="A34" s="175"/>
      <c r="B34" s="368"/>
      <c r="C34" s="368"/>
      <c r="D34" s="368"/>
      <c r="E34" s="177" t="s">
        <v>148</v>
      </c>
      <c r="F34" s="192"/>
      <c r="G34" s="398"/>
      <c r="H34" s="394"/>
      <c r="I34" s="193">
        <f t="shared" si="1"/>
        <v>0</v>
      </c>
      <c r="J34" s="194"/>
      <c r="K34" s="451"/>
      <c r="L34" s="1097"/>
    </row>
    <row r="35" spans="1:12" s="134" customFormat="1">
      <c r="A35" s="175"/>
      <c r="B35" s="368"/>
      <c r="C35" s="368"/>
      <c r="D35" s="368"/>
      <c r="E35" s="177" t="s">
        <v>148</v>
      </c>
      <c r="F35" s="192"/>
      <c r="G35" s="398"/>
      <c r="H35" s="394"/>
      <c r="I35" s="193">
        <f t="shared" si="0"/>
        <v>0</v>
      </c>
      <c r="J35" s="194"/>
      <c r="K35" s="451"/>
      <c r="L35" s="1097"/>
    </row>
    <row r="36" spans="1:12" s="134" customFormat="1">
      <c r="A36" s="175"/>
      <c r="B36" s="368"/>
      <c r="C36" s="368"/>
      <c r="D36" s="368"/>
      <c r="E36" s="177" t="s">
        <v>148</v>
      </c>
      <c r="F36" s="192"/>
      <c r="G36" s="398"/>
      <c r="H36" s="394"/>
      <c r="I36" s="193">
        <f t="shared" si="0"/>
        <v>0</v>
      </c>
      <c r="J36" s="194"/>
      <c r="K36" s="451"/>
      <c r="L36" s="1097"/>
    </row>
    <row r="37" spans="1:12" s="134" customFormat="1">
      <c r="A37" s="175"/>
      <c r="B37" s="368"/>
      <c r="C37" s="368"/>
      <c r="D37" s="368"/>
      <c r="E37" s="177" t="s">
        <v>148</v>
      </c>
      <c r="F37" s="192"/>
      <c r="G37" s="398"/>
      <c r="H37" s="394"/>
      <c r="I37" s="193">
        <f t="shared" si="0"/>
        <v>0</v>
      </c>
      <c r="J37" s="194"/>
      <c r="K37" s="451"/>
      <c r="L37" s="1097"/>
    </row>
    <row r="38" spans="1:12" s="134" customFormat="1">
      <c r="A38" s="533"/>
      <c r="B38" s="369"/>
      <c r="C38" s="369"/>
      <c r="D38" s="369"/>
      <c r="E38" s="195" t="s">
        <v>148</v>
      </c>
      <c r="F38" s="196"/>
      <c r="G38" s="399"/>
      <c r="H38" s="395"/>
      <c r="I38" s="197">
        <f t="shared" si="0"/>
        <v>0</v>
      </c>
      <c r="J38" s="198"/>
      <c r="K38" s="451"/>
      <c r="L38" s="1097"/>
    </row>
    <row r="39" spans="1:12" s="134" customFormat="1">
      <c r="A39" s="1117" t="s">
        <v>155</v>
      </c>
      <c r="B39" s="1118"/>
      <c r="C39" s="1118"/>
      <c r="D39" s="1118"/>
      <c r="E39" s="1118"/>
      <c r="F39" s="1118"/>
      <c r="G39" s="1118"/>
      <c r="H39" s="1118"/>
      <c r="I39" s="1118"/>
      <c r="J39" s="1119"/>
      <c r="K39" s="451"/>
      <c r="L39" s="1097"/>
    </row>
    <row r="40" spans="1:12" s="134" customFormat="1">
      <c r="A40" s="535"/>
      <c r="B40" s="368"/>
      <c r="C40" s="531"/>
      <c r="D40" s="569"/>
      <c r="E40" s="171" t="s">
        <v>148</v>
      </c>
      <c r="F40" s="191"/>
      <c r="G40" s="397"/>
      <c r="H40" s="393"/>
      <c r="I40" s="199">
        <f t="shared" si="0"/>
        <v>0</v>
      </c>
      <c r="J40" s="200"/>
      <c r="K40" s="451"/>
      <c r="L40" s="1097"/>
    </row>
    <row r="41" spans="1:12" s="134" customFormat="1">
      <c r="A41" s="370"/>
      <c r="B41" s="532"/>
      <c r="C41" s="532"/>
      <c r="D41" s="557"/>
      <c r="E41" s="177" t="s">
        <v>148</v>
      </c>
      <c r="F41" s="192"/>
      <c r="G41" s="398"/>
      <c r="H41" s="394"/>
      <c r="I41" s="193">
        <f t="shared" si="0"/>
        <v>0</v>
      </c>
      <c r="J41" s="201"/>
      <c r="K41" s="451"/>
      <c r="L41" s="1097"/>
    </row>
    <row r="42" spans="1:12" s="134" customFormat="1">
      <c r="A42" s="536"/>
      <c r="B42" s="534"/>
      <c r="C42" s="534"/>
      <c r="D42" s="558"/>
      <c r="E42" s="195" t="s">
        <v>148</v>
      </c>
      <c r="F42" s="196"/>
      <c r="G42" s="399"/>
      <c r="H42" s="394"/>
      <c r="I42" s="193">
        <f t="shared" si="0"/>
        <v>0</v>
      </c>
      <c r="J42" s="198"/>
      <c r="K42" s="451"/>
      <c r="L42" s="1097"/>
    </row>
    <row r="43" spans="1:12" s="134" customFormat="1" ht="18.75" customHeight="1">
      <c r="A43" s="1105" t="s">
        <v>156</v>
      </c>
      <c r="B43" s="1106"/>
      <c r="C43" s="1106"/>
      <c r="D43" s="1106"/>
      <c r="E43" s="1106"/>
      <c r="F43" s="1106"/>
      <c r="G43" s="1106"/>
      <c r="H43" s="389"/>
      <c r="I43" s="135">
        <f>SUM(I3:I42)</f>
        <v>0</v>
      </c>
      <c r="J43" s="136">
        <f>SUM(J3:J42)</f>
        <v>0</v>
      </c>
      <c r="K43" s="452"/>
      <c r="L43" s="1097"/>
    </row>
    <row r="44" spans="1:12" ht="20.25" thickBot="1">
      <c r="A44" s="134"/>
      <c r="B44" s="134"/>
      <c r="C44" s="134"/>
      <c r="D44" s="134"/>
      <c r="E44" s="134"/>
      <c r="F44" s="203"/>
      <c r="G44" s="1120" t="s">
        <v>174</v>
      </c>
      <c r="H44" s="1121"/>
      <c r="I44" s="1113">
        <f>総表!J50</f>
        <v>0</v>
      </c>
      <c r="J44" s="1113"/>
      <c r="K44" s="453"/>
      <c r="L44" s="1098"/>
    </row>
    <row r="46" spans="1:12">
      <c r="I46" s="270" t="s">
        <v>476</v>
      </c>
    </row>
    <row r="47" spans="1:12">
      <c r="I47" s="59">
        <f>I43-J43</f>
        <v>0</v>
      </c>
    </row>
  </sheetData>
  <sheetProtection insertRows="0" deleteRows="0"/>
  <mergeCells count="11">
    <mergeCell ref="L3:L44"/>
    <mergeCell ref="I1:J1"/>
    <mergeCell ref="E2:F2"/>
    <mergeCell ref="A43:G43"/>
    <mergeCell ref="I44:J44"/>
    <mergeCell ref="G1:H1"/>
    <mergeCell ref="A3:J3"/>
    <mergeCell ref="A9:J9"/>
    <mergeCell ref="A39:J39"/>
    <mergeCell ref="G44:H44"/>
    <mergeCell ref="A1:B1"/>
  </mergeCells>
  <phoneticPr fontId="12"/>
  <dataValidations count="1">
    <dataValidation type="whole" operator="lessThanOrEqual" allowBlank="1" showInputMessage="1" showErrorMessage="1" sqref="K3:K42 J4:J8 J10:J38 J40:J42" xr:uid="{00000000-0002-0000-0A00-000000000000}">
      <formula1>I3</formula1>
    </dataValidation>
  </dataValidations>
  <printOptions horizontalCentered="1"/>
  <pageMargins left="0.74803149606299213" right="0.74803149606299213" top="0.55118110236220474" bottom="0.55118110236220474" header="0.31496062992125984" footer="0.31496062992125984"/>
  <pageSetup paperSize="9" scale="5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0F7A3-176E-406F-B679-B2563125D1B9}">
  <sheetPr>
    <tabColor rgb="FF00B050"/>
    <pageSetUpPr fitToPage="1"/>
  </sheetPr>
  <dimension ref="A1:K37"/>
  <sheetViews>
    <sheetView view="pageBreakPreview" zoomScale="70" zoomScaleNormal="100" zoomScaleSheetLayoutView="70" workbookViewId="0">
      <selection sqref="A1:J3"/>
    </sheetView>
  </sheetViews>
  <sheetFormatPr defaultColWidth="9" defaultRowHeight="24"/>
  <cols>
    <col min="1" max="4" width="10" style="3" customWidth="1"/>
    <col min="5" max="5" width="4.125" style="3" customWidth="1"/>
    <col min="6" max="7" width="10" style="3" customWidth="1"/>
    <col min="8" max="9" width="6.75" style="3" customWidth="1"/>
    <col min="10" max="10" width="11.5" style="575" customWidth="1"/>
    <col min="11" max="11" width="82.5" customWidth="1"/>
  </cols>
  <sheetData>
    <row r="1" spans="1:11" ht="18.75">
      <c r="A1" s="1154" t="s">
        <v>544</v>
      </c>
      <c r="B1" s="1154"/>
      <c r="C1" s="1154"/>
      <c r="D1" s="1154"/>
      <c r="E1" s="1154"/>
      <c r="F1" s="1154"/>
      <c r="G1" s="1154"/>
      <c r="H1" s="1154"/>
      <c r="I1" s="1154"/>
      <c r="J1" s="1154"/>
    </row>
    <row r="2" spans="1:11" ht="18.75">
      <c r="A2" s="1154"/>
      <c r="B2" s="1154"/>
      <c r="C2" s="1154"/>
      <c r="D2" s="1154"/>
      <c r="E2" s="1154"/>
      <c r="F2" s="1154"/>
      <c r="G2" s="1154"/>
      <c r="H2" s="1154"/>
      <c r="I2" s="1154"/>
      <c r="J2" s="1154"/>
    </row>
    <row r="3" spans="1:11" ht="18.75">
      <c r="A3" s="1154"/>
      <c r="B3" s="1154"/>
      <c r="C3" s="1154"/>
      <c r="D3" s="1154"/>
      <c r="E3" s="1154"/>
      <c r="F3" s="1154"/>
      <c r="G3" s="1154"/>
      <c r="H3" s="1154"/>
      <c r="I3" s="1154"/>
      <c r="J3" s="1154"/>
    </row>
    <row r="4" spans="1:11" ht="24.75" thickBot="1"/>
    <row r="5" spans="1:11" ht="24.75" thickBot="1">
      <c r="F5" s="595" t="s">
        <v>543</v>
      </c>
      <c r="G5" s="1155">
        <f>総表!C15</f>
        <v>0</v>
      </c>
      <c r="H5" s="1156"/>
      <c r="I5" s="1156"/>
      <c r="J5" s="1157"/>
    </row>
    <row r="6" spans="1:11" ht="33.75" customHeight="1">
      <c r="A6" s="1158" t="s">
        <v>542</v>
      </c>
      <c r="B6" s="1159"/>
      <c r="C6" s="1160">
        <f>総表!C27</f>
        <v>0</v>
      </c>
      <c r="D6" s="1160"/>
      <c r="E6" s="1160"/>
      <c r="F6" s="1160"/>
      <c r="G6" s="1160"/>
      <c r="H6" s="1160"/>
      <c r="I6" s="1160"/>
      <c r="J6" s="1161"/>
    </row>
    <row r="7" spans="1:11" ht="21" customHeight="1">
      <c r="A7" s="1133" t="s">
        <v>541</v>
      </c>
      <c r="B7" s="1134"/>
      <c r="C7" s="1147" t="s">
        <v>540</v>
      </c>
      <c r="D7" s="1148"/>
      <c r="E7" s="594" t="s">
        <v>536</v>
      </c>
      <c r="F7" s="1148" t="s">
        <v>539</v>
      </c>
      <c r="G7" s="1149"/>
      <c r="H7" s="1150" t="s">
        <v>538</v>
      </c>
      <c r="I7" s="1150"/>
      <c r="J7" s="593" t="s">
        <v>537</v>
      </c>
    </row>
    <row r="8" spans="1:11" ht="33.75" customHeight="1">
      <c r="A8" s="1145"/>
      <c r="B8" s="1146"/>
      <c r="C8" s="1151">
        <f>個表!E53</f>
        <v>0</v>
      </c>
      <c r="D8" s="1152"/>
      <c r="E8" s="592" t="s">
        <v>536</v>
      </c>
      <c r="F8" s="1152">
        <f>個表!G53</f>
        <v>0</v>
      </c>
      <c r="G8" s="1153"/>
      <c r="H8" s="591">
        <f>個表!H53</f>
        <v>0</v>
      </c>
      <c r="I8" s="644" t="str">
        <f>個表!I53</f>
        <v>週間</v>
      </c>
      <c r="J8" s="590" t="str">
        <f>個表!J53</f>
        <v>予定</v>
      </c>
    </row>
    <row r="9" spans="1:11" ht="33.75" customHeight="1">
      <c r="A9" s="1139" t="s">
        <v>535</v>
      </c>
      <c r="B9" s="1140"/>
      <c r="C9" s="1141">
        <f>個表!E54</f>
        <v>0</v>
      </c>
      <c r="D9" s="1141"/>
      <c r="E9" s="1141"/>
      <c r="F9" s="1141"/>
      <c r="G9" s="1141"/>
      <c r="H9" s="1141"/>
      <c r="I9" s="1141"/>
      <c r="J9" s="589" t="str">
        <f>個表!J54</f>
        <v>確定</v>
      </c>
    </row>
    <row r="10" spans="1:11" ht="33.75" customHeight="1">
      <c r="A10" s="1139" t="s">
        <v>534</v>
      </c>
      <c r="B10" s="1140"/>
      <c r="C10" s="1142" t="s">
        <v>533</v>
      </c>
      <c r="D10" s="1142"/>
      <c r="E10" s="1142"/>
      <c r="F10" s="1142"/>
      <c r="G10" s="1142"/>
      <c r="H10" s="1142"/>
      <c r="I10" s="1142"/>
      <c r="J10" s="588" t="s">
        <v>169</v>
      </c>
      <c r="K10" t="s">
        <v>532</v>
      </c>
    </row>
    <row r="11" spans="1:11" ht="33.75" customHeight="1">
      <c r="A11" s="1122" t="s">
        <v>531</v>
      </c>
      <c r="B11" s="1123"/>
      <c r="C11" s="587" t="s">
        <v>530</v>
      </c>
      <c r="D11" s="1143">
        <f>個表!E55</f>
        <v>0</v>
      </c>
      <c r="E11" s="1143"/>
      <c r="F11" s="1143"/>
      <c r="G11" s="1143"/>
      <c r="H11" s="1143"/>
      <c r="I11" s="1143"/>
      <c r="J11" s="586" t="s">
        <v>170</v>
      </c>
      <c r="K11" t="s">
        <v>529</v>
      </c>
    </row>
    <row r="12" spans="1:11" ht="33.75" customHeight="1">
      <c r="A12" s="1124"/>
      <c r="B12" s="1125"/>
      <c r="C12" s="585" t="s">
        <v>528</v>
      </c>
      <c r="D12" s="1129"/>
      <c r="E12" s="1129"/>
      <c r="F12" s="1129"/>
      <c r="G12" s="1129"/>
      <c r="H12" s="1129"/>
      <c r="I12" s="1129"/>
      <c r="J12" s="1144"/>
    </row>
    <row r="13" spans="1:11" ht="33.75" customHeight="1">
      <c r="A13" s="1126"/>
      <c r="B13" s="1127"/>
      <c r="C13" s="584" t="s">
        <v>527</v>
      </c>
      <c r="D13" s="1131"/>
      <c r="E13" s="1131"/>
      <c r="F13" s="1131"/>
      <c r="G13" s="1131"/>
      <c r="H13" s="1131"/>
      <c r="I13" s="1131"/>
      <c r="J13" s="1132"/>
    </row>
    <row r="14" spans="1:11" ht="21" customHeight="1">
      <c r="A14" s="1133" t="s">
        <v>697</v>
      </c>
      <c r="B14" s="1134"/>
      <c r="C14" s="1147" t="s">
        <v>540</v>
      </c>
      <c r="D14" s="1148"/>
      <c r="E14" s="594" t="s">
        <v>536</v>
      </c>
      <c r="F14" s="1148" t="s">
        <v>539</v>
      </c>
      <c r="G14" s="1149"/>
      <c r="H14" s="1150" t="s">
        <v>538</v>
      </c>
      <c r="I14" s="1150"/>
      <c r="J14" s="593" t="s">
        <v>537</v>
      </c>
    </row>
    <row r="15" spans="1:11" ht="33.75" customHeight="1">
      <c r="A15" s="1145"/>
      <c r="B15" s="1146"/>
      <c r="C15" s="1151">
        <f>個表!E56</f>
        <v>0</v>
      </c>
      <c r="D15" s="1152"/>
      <c r="E15" s="592" t="s">
        <v>536</v>
      </c>
      <c r="F15" s="1152">
        <f>個表!G56</f>
        <v>0</v>
      </c>
      <c r="G15" s="1153"/>
      <c r="H15" s="591">
        <f>個表!H56</f>
        <v>0</v>
      </c>
      <c r="I15" s="703" t="str">
        <f>個表!I56</f>
        <v>週間</v>
      </c>
      <c r="J15" s="590" t="str">
        <f>個表!J56</f>
        <v>予定</v>
      </c>
    </row>
    <row r="16" spans="1:11" ht="33.75" customHeight="1">
      <c r="A16" s="1122" t="s">
        <v>698</v>
      </c>
      <c r="B16" s="1123"/>
      <c r="C16" s="587" t="s">
        <v>530</v>
      </c>
      <c r="D16" s="1128">
        <f>個表!E57</f>
        <v>0</v>
      </c>
      <c r="E16" s="1128"/>
      <c r="F16" s="1128"/>
      <c r="G16" s="1128"/>
      <c r="H16" s="1128"/>
      <c r="I16" s="1128"/>
      <c r="J16" s="704" t="str">
        <f>個表!J57</f>
        <v>交渉中</v>
      </c>
    </row>
    <row r="17" spans="1:11" ht="33.75" customHeight="1">
      <c r="A17" s="1124"/>
      <c r="B17" s="1125"/>
      <c r="C17" s="585" t="s">
        <v>528</v>
      </c>
      <c r="D17" s="1129"/>
      <c r="E17" s="1129"/>
      <c r="F17" s="1129"/>
      <c r="G17" s="1129"/>
      <c r="H17" s="1129"/>
      <c r="I17" s="1129"/>
      <c r="J17" s="1130"/>
    </row>
    <row r="18" spans="1:11" ht="33.75" customHeight="1">
      <c r="A18" s="1126"/>
      <c r="B18" s="1127"/>
      <c r="C18" s="584" t="s">
        <v>527</v>
      </c>
      <c r="D18" s="1131"/>
      <c r="E18" s="1131"/>
      <c r="F18" s="1131"/>
      <c r="G18" s="1131"/>
      <c r="H18" s="1131"/>
      <c r="I18" s="1131"/>
      <c r="J18" s="1132"/>
    </row>
    <row r="19" spans="1:11" ht="33.75" customHeight="1">
      <c r="A19" s="1133" t="s">
        <v>526</v>
      </c>
      <c r="B19" s="1134"/>
      <c r="C19" s="952"/>
      <c r="D19" s="952"/>
      <c r="E19" s="952"/>
      <c r="F19" s="952"/>
      <c r="G19" s="952"/>
      <c r="H19" s="952"/>
      <c r="I19" s="952"/>
      <c r="J19" s="953"/>
      <c r="K19" s="583" t="s">
        <v>525</v>
      </c>
    </row>
    <row r="20" spans="1:11" ht="33.75" customHeight="1">
      <c r="A20" s="1135"/>
      <c r="B20" s="1136"/>
      <c r="C20" s="935"/>
      <c r="D20" s="935"/>
      <c r="E20" s="935"/>
      <c r="F20" s="935"/>
      <c r="G20" s="935"/>
      <c r="H20" s="935"/>
      <c r="I20" s="935"/>
      <c r="J20" s="936"/>
      <c r="K20" s="582" t="s">
        <v>524</v>
      </c>
    </row>
    <row r="21" spans="1:11" ht="33.75" customHeight="1">
      <c r="A21" s="1135"/>
      <c r="B21" s="1136"/>
      <c r="C21" s="935"/>
      <c r="D21" s="935"/>
      <c r="E21" s="935"/>
      <c r="F21" s="935"/>
      <c r="G21" s="935"/>
      <c r="H21" s="935"/>
      <c r="I21" s="935"/>
      <c r="J21" s="936"/>
      <c r="K21" s="582" t="s">
        <v>523</v>
      </c>
    </row>
    <row r="22" spans="1:11" ht="33.75" customHeight="1">
      <c r="A22" s="1135"/>
      <c r="B22" s="1136"/>
      <c r="C22" s="935"/>
      <c r="D22" s="935"/>
      <c r="E22" s="935"/>
      <c r="F22" s="935"/>
      <c r="G22" s="935"/>
      <c r="H22" s="935"/>
      <c r="I22" s="935"/>
      <c r="J22" s="936"/>
      <c r="K22" s="582"/>
    </row>
    <row r="23" spans="1:11" ht="33.75" customHeight="1">
      <c r="A23" s="1135"/>
      <c r="B23" s="1136"/>
      <c r="C23" s="935"/>
      <c r="D23" s="935"/>
      <c r="E23" s="935"/>
      <c r="F23" s="935"/>
      <c r="G23" s="935"/>
      <c r="H23" s="935"/>
      <c r="I23" s="935"/>
      <c r="J23" s="936"/>
    </row>
    <row r="24" spans="1:11" ht="33.75" customHeight="1">
      <c r="A24" s="1135"/>
      <c r="B24" s="1136"/>
      <c r="C24" s="935"/>
      <c r="D24" s="935"/>
      <c r="E24" s="935"/>
      <c r="F24" s="935"/>
      <c r="G24" s="935"/>
      <c r="H24" s="935"/>
      <c r="I24" s="935"/>
      <c r="J24" s="936"/>
    </row>
    <row r="25" spans="1:11" ht="33.75" customHeight="1">
      <c r="A25" s="1135"/>
      <c r="B25" s="1136"/>
      <c r="C25" s="935"/>
      <c r="D25" s="935"/>
      <c r="E25" s="935"/>
      <c r="F25" s="935"/>
      <c r="G25" s="935"/>
      <c r="H25" s="935"/>
      <c r="I25" s="935"/>
      <c r="J25" s="936"/>
    </row>
    <row r="26" spans="1:11" ht="33.75" customHeight="1">
      <c r="A26" s="1135"/>
      <c r="B26" s="1136"/>
      <c r="C26" s="935"/>
      <c r="D26" s="935"/>
      <c r="E26" s="935"/>
      <c r="F26" s="935"/>
      <c r="G26" s="935"/>
      <c r="H26" s="935"/>
      <c r="I26" s="935"/>
      <c r="J26" s="936"/>
    </row>
    <row r="27" spans="1:11" ht="33.75" customHeight="1">
      <c r="A27" s="1135"/>
      <c r="B27" s="1136"/>
      <c r="C27" s="935"/>
      <c r="D27" s="935"/>
      <c r="E27" s="935"/>
      <c r="F27" s="935"/>
      <c r="G27" s="935"/>
      <c r="H27" s="935"/>
      <c r="I27" s="935"/>
      <c r="J27" s="936"/>
    </row>
    <row r="28" spans="1:11" ht="33.75" customHeight="1">
      <c r="A28" s="1135"/>
      <c r="B28" s="1136"/>
      <c r="C28" s="935"/>
      <c r="D28" s="935"/>
      <c r="E28" s="935"/>
      <c r="F28" s="935"/>
      <c r="G28" s="935"/>
      <c r="H28" s="935"/>
      <c r="I28" s="935"/>
      <c r="J28" s="936"/>
    </row>
    <row r="29" spans="1:11" ht="33.75" customHeight="1">
      <c r="A29" s="1135"/>
      <c r="B29" s="1136"/>
      <c r="C29" s="935"/>
      <c r="D29" s="935"/>
      <c r="E29" s="935"/>
      <c r="F29" s="935"/>
      <c r="G29" s="935"/>
      <c r="H29" s="935"/>
      <c r="I29" s="935"/>
      <c r="J29" s="936"/>
    </row>
    <row r="30" spans="1:11" ht="33.75" customHeight="1" thickBot="1">
      <c r="A30" s="1137"/>
      <c r="B30" s="1138"/>
      <c r="C30" s="938"/>
      <c r="D30" s="938"/>
      <c r="E30" s="938"/>
      <c r="F30" s="938"/>
      <c r="G30" s="938"/>
      <c r="H30" s="938"/>
      <c r="I30" s="938"/>
      <c r="J30" s="939"/>
    </row>
    <row r="31" spans="1:11" ht="33.75" customHeight="1"/>
    <row r="32" spans="1:11" ht="33.75" customHeight="1"/>
    <row r="33" ht="33.75" customHeight="1"/>
    <row r="34" ht="33.75" customHeight="1"/>
    <row r="35" ht="33.75" customHeight="1"/>
    <row r="36" ht="33.75" customHeight="1"/>
    <row r="37" ht="33.75" customHeight="1"/>
  </sheetData>
  <sheetProtection algorithmName="SHA-512" hashValue="OYOn7HvTsF+wcz/GqsWlX0Ws1Azj6NiohHUuOq1OAmuDhMQTPk/LMmBbHqxvDyk+VGe28yyTVUJCszrj6dVu1A==" saltValue="Un/n+f9hcOab+MMQp/M9sQ==" spinCount="100000" sheet="1" objects="1" scenarios="1"/>
  <mergeCells count="30">
    <mergeCell ref="A1:J3"/>
    <mergeCell ref="G5:J5"/>
    <mergeCell ref="A6:B6"/>
    <mergeCell ref="C6:J6"/>
    <mergeCell ref="A7:B8"/>
    <mergeCell ref="C7:D7"/>
    <mergeCell ref="F7:G7"/>
    <mergeCell ref="H7:I7"/>
    <mergeCell ref="C8:D8"/>
    <mergeCell ref="F8:G8"/>
    <mergeCell ref="A14:B15"/>
    <mergeCell ref="C14:D14"/>
    <mergeCell ref="F14:G14"/>
    <mergeCell ref="H14:I14"/>
    <mergeCell ref="C15:D15"/>
    <mergeCell ref="F15:G15"/>
    <mergeCell ref="A9:B9"/>
    <mergeCell ref="C9:I9"/>
    <mergeCell ref="A10:B10"/>
    <mergeCell ref="C10:I10"/>
    <mergeCell ref="A11:B13"/>
    <mergeCell ref="D11:I11"/>
    <mergeCell ref="D12:J12"/>
    <mergeCell ref="D13:J13"/>
    <mergeCell ref="A16:B18"/>
    <mergeCell ref="D16:I16"/>
    <mergeCell ref="D17:J17"/>
    <mergeCell ref="D18:J18"/>
    <mergeCell ref="A19:B30"/>
    <mergeCell ref="C19:J30"/>
  </mergeCells>
  <phoneticPr fontId="38"/>
  <dataValidations count="1">
    <dataValidation type="list" allowBlank="1" showInputMessage="1" showErrorMessage="1" sqref="J10:J11" xr:uid="{8D5E9D0E-1F6D-40D3-AE3D-43A154464E1E}">
      <formula1>"確定,交渉中,予定"</formula1>
    </dataValidation>
  </dataValidations>
  <printOptions horizontalCentered="1"/>
  <pageMargins left="0.74803149606299213" right="0.74803149606299213" top="0.55118110236220474" bottom="0.55118110236220474" header="0.31496062992125984" footer="0.31496062992125984"/>
  <pageSetup paperSize="9" scale="83" fitToWidth="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56716-123C-4CD3-BC40-65986806FFC9}">
  <sheetPr>
    <tabColor rgb="FF0070C0"/>
    <pageSetUpPr fitToPage="1"/>
  </sheetPr>
  <dimension ref="A1:M38"/>
  <sheetViews>
    <sheetView view="pageBreakPreview" zoomScaleNormal="100" zoomScaleSheetLayoutView="100" workbookViewId="0">
      <selection sqref="A1:L1"/>
    </sheetView>
  </sheetViews>
  <sheetFormatPr defaultColWidth="9" defaultRowHeight="18.75"/>
  <cols>
    <col min="1" max="1" width="1.25" customWidth="1"/>
    <col min="2" max="2" width="15.5" customWidth="1"/>
    <col min="3" max="3" width="4.875" customWidth="1"/>
    <col min="4" max="4" width="8.375" customWidth="1"/>
    <col min="5" max="5" width="13.5" customWidth="1"/>
    <col min="6" max="6" width="18.5" customWidth="1"/>
    <col min="7" max="7" width="1.875" customWidth="1"/>
    <col min="8" max="8" width="15.75" customWidth="1"/>
    <col min="9" max="9" width="5.5" customWidth="1"/>
    <col min="10" max="11" width="15.75" customWidth="1"/>
    <col min="13" max="13" width="65.25" customWidth="1"/>
  </cols>
  <sheetData>
    <row r="1" spans="1:13" ht="48" customHeight="1">
      <c r="A1" s="1163"/>
      <c r="B1" s="1163"/>
      <c r="C1" s="1163"/>
      <c r="D1" s="1163"/>
      <c r="E1" s="1163"/>
      <c r="F1" s="1163"/>
      <c r="G1" s="1163"/>
      <c r="H1" s="1163"/>
      <c r="I1" s="1163"/>
      <c r="J1" s="1163"/>
      <c r="K1" s="1163"/>
      <c r="L1" s="1163"/>
      <c r="M1" s="1"/>
    </row>
    <row r="2" spans="1:13" ht="37.5" customHeight="1">
      <c r="A2" s="1164" t="s">
        <v>674</v>
      </c>
      <c r="B2" s="1164"/>
      <c r="C2" s="1164"/>
      <c r="D2" s="1164"/>
      <c r="E2" s="1164"/>
      <c r="F2" s="1164"/>
      <c r="G2" s="1164"/>
      <c r="H2" s="1164"/>
      <c r="I2" s="1164"/>
      <c r="J2" s="1164"/>
      <c r="K2" s="1164"/>
      <c r="L2" s="1164"/>
      <c r="M2" s="1167"/>
    </row>
    <row r="3" spans="1:13" ht="35.25">
      <c r="A3" s="1164" t="s">
        <v>503</v>
      </c>
      <c r="B3" s="1164"/>
      <c r="C3" s="1164"/>
      <c r="D3" s="1164"/>
      <c r="E3" s="1164"/>
      <c r="F3" s="1164"/>
      <c r="G3" s="1164"/>
      <c r="H3" s="1164"/>
      <c r="I3" s="1164"/>
      <c r="J3" s="1164"/>
      <c r="K3" s="1164"/>
      <c r="L3" s="1164"/>
      <c r="M3" s="1167"/>
    </row>
    <row r="4" spans="1:13" ht="36" customHeight="1">
      <c r="A4" s="1154" t="s">
        <v>504</v>
      </c>
      <c r="B4" s="1154"/>
      <c r="C4" s="1154"/>
      <c r="D4" s="1154"/>
      <c r="E4" s="1154"/>
      <c r="F4" s="1154"/>
      <c r="G4" s="1154"/>
      <c r="H4" s="1154"/>
      <c r="I4" s="1154"/>
      <c r="J4" s="1154"/>
      <c r="K4" s="1154"/>
      <c r="L4" s="1154"/>
    </row>
    <row r="5" spans="1:13" ht="17.100000000000001" customHeight="1">
      <c r="A5" s="1169" t="s">
        <v>505</v>
      </c>
      <c r="B5" s="1169"/>
      <c r="C5" s="1169"/>
      <c r="D5" s="1169"/>
      <c r="E5" s="1169"/>
      <c r="F5" s="1169"/>
      <c r="G5" s="1169"/>
      <c r="H5" s="1169"/>
      <c r="I5" s="1169"/>
      <c r="J5" s="1169"/>
      <c r="K5" s="1169"/>
      <c r="L5" s="1169"/>
    </row>
    <row r="6" spans="1:13" ht="28.5" customHeight="1">
      <c r="A6" s="1165"/>
      <c r="B6" s="1165"/>
      <c r="C6" s="1165"/>
      <c r="D6" s="1165"/>
      <c r="E6" s="1165"/>
      <c r="F6" s="1165"/>
      <c r="G6" s="1165"/>
      <c r="H6" s="1165"/>
      <c r="I6" s="1165"/>
      <c r="J6" s="576" t="s">
        <v>506</v>
      </c>
      <c r="K6" s="1166">
        <f>総表!C7</f>
        <v>0</v>
      </c>
      <c r="L6" s="1166"/>
      <c r="M6" s="1167" t="s">
        <v>614</v>
      </c>
    </row>
    <row r="7" spans="1:13" ht="45" customHeight="1">
      <c r="A7" s="3"/>
      <c r="B7" s="1168" t="s">
        <v>507</v>
      </c>
      <c r="C7" s="1168"/>
      <c r="D7" s="1168"/>
      <c r="E7" s="1168"/>
      <c r="F7" s="1168"/>
      <c r="G7" s="1168"/>
      <c r="H7" s="1168"/>
      <c r="I7" s="1168"/>
      <c r="J7" s="1168"/>
      <c r="K7" s="1168"/>
      <c r="L7" s="1168"/>
      <c r="M7" s="1167"/>
    </row>
    <row r="8" spans="1:13" ht="24">
      <c r="A8" s="919"/>
      <c r="B8" s="919"/>
      <c r="C8" s="919"/>
      <c r="D8" s="919"/>
      <c r="E8" s="919"/>
      <c r="F8" s="919"/>
      <c r="G8" s="919"/>
      <c r="H8" s="919"/>
      <c r="I8" s="919"/>
      <c r="J8" s="919"/>
      <c r="K8" s="919"/>
      <c r="L8" s="919"/>
    </row>
    <row r="9" spans="1:13" ht="33.75" customHeight="1">
      <c r="A9" s="919"/>
      <c r="B9" s="919"/>
      <c r="C9" s="919"/>
      <c r="D9" s="919"/>
      <c r="E9" s="919"/>
      <c r="F9" s="577" t="s">
        <v>508</v>
      </c>
      <c r="G9" s="578"/>
      <c r="H9" s="1162">
        <f>総表!C15</f>
        <v>0</v>
      </c>
      <c r="I9" s="1162"/>
      <c r="J9" s="1162"/>
      <c r="K9" s="1162"/>
      <c r="L9" s="1162"/>
      <c r="M9" s="579" t="s">
        <v>509</v>
      </c>
    </row>
    <row r="10" spans="1:13" ht="33.75" customHeight="1">
      <c r="A10" s="919"/>
      <c r="B10" s="919"/>
      <c r="C10" s="919"/>
      <c r="D10" s="919"/>
      <c r="E10" s="919"/>
      <c r="F10" s="577" t="s">
        <v>510</v>
      </c>
      <c r="G10" s="578"/>
      <c r="H10" s="1162">
        <f>総表!C16</f>
        <v>0</v>
      </c>
      <c r="I10" s="1162"/>
      <c r="J10" s="1162"/>
      <c r="K10" s="1162"/>
      <c r="L10" s="1162"/>
    </row>
    <row r="11" spans="1:13" ht="33.75" customHeight="1">
      <c r="A11" s="919"/>
      <c r="B11" s="919"/>
      <c r="C11" s="919"/>
      <c r="D11" s="919"/>
      <c r="E11" s="919"/>
      <c r="F11" s="577" t="s">
        <v>511</v>
      </c>
      <c r="G11" s="578"/>
      <c r="H11" s="1162">
        <f>総表!C17</f>
        <v>0</v>
      </c>
      <c r="I11" s="1162"/>
      <c r="J11" s="1162"/>
      <c r="K11" s="1162"/>
      <c r="L11" s="1162"/>
      <c r="M11" s="580" t="s">
        <v>512</v>
      </c>
    </row>
    <row r="12" spans="1:13" ht="30" customHeight="1">
      <c r="A12" s="919"/>
      <c r="B12" s="919"/>
      <c r="C12" s="919"/>
      <c r="D12" s="919"/>
      <c r="E12" s="919"/>
      <c r="F12" s="919"/>
      <c r="G12" s="919"/>
      <c r="H12" s="919"/>
      <c r="I12" s="919"/>
      <c r="J12" s="919"/>
      <c r="K12" s="919"/>
      <c r="L12" s="919"/>
    </row>
    <row r="13" spans="1:13" ht="34.5" customHeight="1">
      <c r="A13" s="3"/>
      <c r="B13" s="1170" t="s">
        <v>513</v>
      </c>
      <c r="C13" s="1171"/>
      <c r="D13" s="1172">
        <f>総表!C27</f>
        <v>0</v>
      </c>
      <c r="E13" s="1172"/>
      <c r="F13" s="1172"/>
      <c r="G13" s="1172"/>
      <c r="H13" s="1172"/>
      <c r="I13" s="1172"/>
      <c r="J13" s="1172"/>
      <c r="K13" s="1172"/>
      <c r="L13" s="1172"/>
      <c r="M13" t="s">
        <v>514</v>
      </c>
    </row>
    <row r="14" spans="1:13" ht="21.75" customHeight="1">
      <c r="A14" s="919"/>
      <c r="B14" s="919"/>
      <c r="C14" s="919"/>
      <c r="D14" s="919"/>
      <c r="E14" s="919"/>
      <c r="F14" s="919"/>
      <c r="G14" s="919"/>
      <c r="H14" s="919"/>
      <c r="I14" s="919"/>
      <c r="J14" s="919"/>
      <c r="K14" s="919"/>
      <c r="L14" s="919"/>
    </row>
    <row r="15" spans="1:13" ht="24">
      <c r="A15" s="3"/>
      <c r="B15" s="3" t="s">
        <v>515</v>
      </c>
      <c r="C15" s="3"/>
      <c r="D15" s="3"/>
      <c r="E15" s="3"/>
      <c r="F15" s="3"/>
      <c r="G15" s="3"/>
      <c r="H15" s="3"/>
      <c r="I15" s="3"/>
      <c r="J15" s="3"/>
      <c r="K15" s="3"/>
      <c r="L15" s="3"/>
    </row>
    <row r="16" spans="1:13" ht="24">
      <c r="A16" s="3"/>
      <c r="B16" s="575" t="s">
        <v>398</v>
      </c>
      <c r="C16" s="919"/>
      <c r="D16" s="919"/>
      <c r="E16" s="919"/>
      <c r="F16" s="919"/>
      <c r="G16" s="919"/>
      <c r="H16" s="919"/>
      <c r="I16" s="919"/>
      <c r="J16" s="919"/>
      <c r="K16" s="919"/>
      <c r="L16" s="919"/>
    </row>
    <row r="17" spans="1:13" ht="24">
      <c r="A17" s="3"/>
      <c r="B17" s="581" t="s">
        <v>516</v>
      </c>
      <c r="C17" s="1129"/>
      <c r="D17" s="1129"/>
      <c r="E17" s="1129"/>
      <c r="F17" s="1129"/>
      <c r="G17" s="1129"/>
      <c r="H17" s="1129"/>
      <c r="I17" s="1129"/>
      <c r="J17" s="1129"/>
      <c r="K17" s="1129"/>
      <c r="L17" s="1129"/>
      <c r="M17" s="1167" t="s">
        <v>517</v>
      </c>
    </row>
    <row r="18" spans="1:13" ht="24">
      <c r="A18" s="3"/>
      <c r="B18" s="581" t="s">
        <v>518</v>
      </c>
      <c r="C18" s="1173"/>
      <c r="D18" s="1173"/>
      <c r="E18" s="1173"/>
      <c r="F18" s="1173"/>
      <c r="G18" s="1173"/>
      <c r="H18" s="1173"/>
      <c r="I18" s="1173"/>
      <c r="J18" s="1173"/>
      <c r="K18" s="1173"/>
      <c r="L18" s="1173"/>
      <c r="M18" s="1167"/>
    </row>
    <row r="19" spans="1:13" ht="24">
      <c r="A19" s="3"/>
      <c r="B19" s="581" t="s">
        <v>519</v>
      </c>
      <c r="C19" s="1173"/>
      <c r="D19" s="1173"/>
      <c r="E19" s="1173"/>
      <c r="F19" s="1173"/>
      <c r="G19" s="1173"/>
      <c r="H19" s="1173"/>
      <c r="I19" s="1173"/>
      <c r="J19" s="1173"/>
      <c r="K19" s="1173"/>
      <c r="L19" s="1173"/>
      <c r="M19" s="1167" t="s">
        <v>520</v>
      </c>
    </row>
    <row r="20" spans="1:13" ht="24">
      <c r="A20" s="3"/>
      <c r="B20" s="581" t="s">
        <v>521</v>
      </c>
      <c r="C20" s="1174"/>
      <c r="D20" s="1174"/>
      <c r="E20" s="1174"/>
      <c r="F20" s="1174"/>
      <c r="G20" s="1174"/>
      <c r="H20" s="1174"/>
      <c r="I20" s="1174"/>
      <c r="J20" s="1174"/>
      <c r="K20" s="1174"/>
      <c r="L20" s="1174"/>
      <c r="M20" s="1167"/>
    </row>
    <row r="21" spans="1:13" ht="24">
      <c r="A21" s="919"/>
      <c r="B21" s="919"/>
      <c r="C21" s="919"/>
      <c r="D21" s="919"/>
      <c r="E21" s="919"/>
      <c r="F21" s="919"/>
      <c r="G21" s="919"/>
      <c r="H21" s="919"/>
      <c r="I21" s="919"/>
      <c r="J21" s="919"/>
      <c r="K21" s="919"/>
      <c r="L21" s="919"/>
    </row>
    <row r="22" spans="1:13" ht="24">
      <c r="A22" s="575"/>
      <c r="B22" s="575" t="s">
        <v>399</v>
      </c>
      <c r="C22" s="575"/>
      <c r="D22" s="575"/>
      <c r="E22" s="575"/>
      <c r="F22" s="575"/>
      <c r="G22" s="575"/>
      <c r="H22" s="575"/>
      <c r="I22" s="575"/>
      <c r="J22" s="575"/>
      <c r="K22" s="575"/>
      <c r="L22" s="575"/>
    </row>
    <row r="23" spans="1:13" ht="24">
      <c r="A23" s="3"/>
      <c r="B23" s="581" t="s">
        <v>516</v>
      </c>
      <c r="C23" s="1129"/>
      <c r="D23" s="1129"/>
      <c r="E23" s="1129"/>
      <c r="F23" s="1129"/>
      <c r="G23" s="1129"/>
      <c r="H23" s="1129"/>
      <c r="I23" s="1129"/>
      <c r="J23" s="1129"/>
      <c r="K23" s="1129"/>
      <c r="L23" s="1129"/>
    </row>
    <row r="24" spans="1:13" ht="24">
      <c r="A24" s="3"/>
      <c r="B24" s="581" t="s">
        <v>518</v>
      </c>
      <c r="C24" s="1173"/>
      <c r="D24" s="1173"/>
      <c r="E24" s="1173"/>
      <c r="F24" s="1173"/>
      <c r="G24" s="1173"/>
      <c r="H24" s="1173"/>
      <c r="I24" s="1173"/>
      <c r="J24" s="1173"/>
      <c r="K24" s="1173"/>
      <c r="L24" s="1173"/>
    </row>
    <row r="25" spans="1:13" ht="24">
      <c r="A25" s="3"/>
      <c r="B25" s="581" t="s">
        <v>519</v>
      </c>
      <c r="C25" s="1173"/>
      <c r="D25" s="1173"/>
      <c r="E25" s="1173"/>
      <c r="F25" s="1173"/>
      <c r="G25" s="1173"/>
      <c r="H25" s="1173"/>
      <c r="I25" s="1173"/>
      <c r="J25" s="1173"/>
      <c r="K25" s="1173"/>
      <c r="L25" s="1173"/>
    </row>
    <row r="26" spans="1:13" ht="24">
      <c r="A26" s="3"/>
      <c r="B26" s="581" t="s">
        <v>521</v>
      </c>
      <c r="C26" s="1174"/>
      <c r="D26" s="1174"/>
      <c r="E26" s="1174"/>
      <c r="F26" s="1174"/>
      <c r="G26" s="1174"/>
      <c r="H26" s="1174"/>
      <c r="I26" s="1174"/>
      <c r="J26" s="1174"/>
      <c r="K26" s="1174"/>
      <c r="L26" s="1174"/>
    </row>
    <row r="27" spans="1:13" ht="24">
      <c r="A27" s="919"/>
      <c r="B27" s="919"/>
      <c r="C27" s="919"/>
      <c r="D27" s="919"/>
      <c r="E27" s="919"/>
      <c r="F27" s="919"/>
      <c r="G27" s="919"/>
      <c r="H27" s="919"/>
      <c r="I27" s="919"/>
      <c r="J27" s="919"/>
      <c r="K27" s="919"/>
      <c r="L27" s="919"/>
    </row>
    <row r="28" spans="1:13" ht="24">
      <c r="A28" s="575"/>
      <c r="B28" s="575" t="s">
        <v>400</v>
      </c>
      <c r="C28" s="575"/>
      <c r="D28" s="575"/>
      <c r="E28" s="575"/>
      <c r="F28" s="575"/>
      <c r="G28" s="575"/>
      <c r="H28" s="575"/>
      <c r="I28" s="575"/>
      <c r="J28" s="575"/>
      <c r="K28" s="575"/>
      <c r="L28" s="575"/>
    </row>
    <row r="29" spans="1:13" ht="24">
      <c r="A29" s="3"/>
      <c r="B29" s="581" t="s">
        <v>516</v>
      </c>
      <c r="C29" s="1129"/>
      <c r="D29" s="1129"/>
      <c r="E29" s="1129"/>
      <c r="F29" s="1129"/>
      <c r="G29" s="1129"/>
      <c r="H29" s="1129"/>
      <c r="I29" s="1129"/>
      <c r="J29" s="1129"/>
      <c r="K29" s="1129"/>
      <c r="L29" s="1129"/>
    </row>
    <row r="30" spans="1:13" ht="24">
      <c r="A30" s="3"/>
      <c r="B30" s="581" t="s">
        <v>518</v>
      </c>
      <c r="C30" s="1173"/>
      <c r="D30" s="1173"/>
      <c r="E30" s="1173"/>
      <c r="F30" s="1173"/>
      <c r="G30" s="1173"/>
      <c r="H30" s="1173"/>
      <c r="I30" s="1173"/>
      <c r="J30" s="1173"/>
      <c r="K30" s="1173"/>
      <c r="L30" s="1173"/>
    </row>
    <row r="31" spans="1:13" ht="24">
      <c r="A31" s="3"/>
      <c r="B31" s="581" t="s">
        <v>519</v>
      </c>
      <c r="C31" s="1173"/>
      <c r="D31" s="1173"/>
      <c r="E31" s="1173"/>
      <c r="F31" s="1173"/>
      <c r="G31" s="1173"/>
      <c r="H31" s="1173"/>
      <c r="I31" s="1173"/>
      <c r="J31" s="1173"/>
      <c r="K31" s="1173"/>
      <c r="L31" s="1173"/>
    </row>
    <row r="32" spans="1:13" ht="24">
      <c r="A32" s="3"/>
      <c r="B32" s="581" t="s">
        <v>521</v>
      </c>
      <c r="C32" s="1174"/>
      <c r="D32" s="1174"/>
      <c r="E32" s="1174"/>
      <c r="F32" s="1174"/>
      <c r="G32" s="1174"/>
      <c r="H32" s="1174"/>
      <c r="I32" s="1174"/>
      <c r="J32" s="1174"/>
      <c r="K32" s="1174"/>
      <c r="L32" s="1174"/>
    </row>
    <row r="33" spans="1:12" ht="24">
      <c r="A33" s="919"/>
      <c r="B33" s="919"/>
      <c r="C33" s="919"/>
      <c r="D33" s="919"/>
      <c r="E33" s="919"/>
      <c r="F33" s="919"/>
      <c r="G33" s="919"/>
      <c r="H33" s="919"/>
      <c r="I33" s="919"/>
      <c r="J33" s="919"/>
      <c r="K33" s="919"/>
      <c r="L33" s="919"/>
    </row>
    <row r="34" spans="1:12" ht="24">
      <c r="A34" s="575"/>
      <c r="B34" s="575" t="s">
        <v>522</v>
      </c>
      <c r="C34" s="575"/>
      <c r="D34" s="575"/>
      <c r="E34" s="575"/>
      <c r="F34" s="575"/>
      <c r="G34" s="575"/>
      <c r="H34" s="575"/>
      <c r="I34" s="575"/>
      <c r="J34" s="575"/>
      <c r="K34" s="575"/>
      <c r="L34" s="575"/>
    </row>
    <row r="35" spans="1:12" ht="24">
      <c r="A35" s="3"/>
      <c r="B35" s="581" t="s">
        <v>516</v>
      </c>
      <c r="C35" s="1129"/>
      <c r="D35" s="1129"/>
      <c r="E35" s="1129"/>
      <c r="F35" s="1129"/>
      <c r="G35" s="1129"/>
      <c r="H35" s="1129"/>
      <c r="I35" s="1129"/>
      <c r="J35" s="1129"/>
      <c r="K35" s="1129"/>
      <c r="L35" s="1129"/>
    </row>
    <row r="36" spans="1:12" ht="24">
      <c r="A36" s="3"/>
      <c r="B36" s="581" t="s">
        <v>518</v>
      </c>
      <c r="C36" s="1173"/>
      <c r="D36" s="1173"/>
      <c r="E36" s="1173"/>
      <c r="F36" s="1173"/>
      <c r="G36" s="1173"/>
      <c r="H36" s="1173"/>
      <c r="I36" s="1173"/>
      <c r="J36" s="1173"/>
      <c r="K36" s="1173"/>
      <c r="L36" s="1173"/>
    </row>
    <row r="37" spans="1:12" ht="24">
      <c r="A37" s="3"/>
      <c r="B37" s="581" t="s">
        <v>519</v>
      </c>
      <c r="C37" s="1173"/>
      <c r="D37" s="1173"/>
      <c r="E37" s="1173"/>
      <c r="F37" s="1173"/>
      <c r="G37" s="1173"/>
      <c r="H37" s="1173"/>
      <c r="I37" s="1173"/>
      <c r="J37" s="1173"/>
      <c r="K37" s="1173"/>
      <c r="L37" s="1173"/>
    </row>
    <row r="38" spans="1:12" ht="24">
      <c r="A38" s="3"/>
      <c r="B38" s="581" t="s">
        <v>521</v>
      </c>
      <c r="C38" s="1174"/>
      <c r="D38" s="1174"/>
      <c r="E38" s="1174"/>
      <c r="F38" s="1174"/>
      <c r="G38" s="1174"/>
      <c r="H38" s="1174"/>
      <c r="I38" s="1174"/>
      <c r="J38" s="1174"/>
      <c r="K38" s="1174"/>
      <c r="L38" s="1174"/>
    </row>
  </sheetData>
  <mergeCells count="41">
    <mergeCell ref="C37:L37"/>
    <mergeCell ref="C38:L38"/>
    <mergeCell ref="C30:L30"/>
    <mergeCell ref="C31:L31"/>
    <mergeCell ref="C32:L32"/>
    <mergeCell ref="A33:L33"/>
    <mergeCell ref="C35:L35"/>
    <mergeCell ref="C36:L36"/>
    <mergeCell ref="C29:L29"/>
    <mergeCell ref="M17:M18"/>
    <mergeCell ref="C18:L18"/>
    <mergeCell ref="C19:L19"/>
    <mergeCell ref="M19:M20"/>
    <mergeCell ref="C20:L20"/>
    <mergeCell ref="A21:L21"/>
    <mergeCell ref="C17:L17"/>
    <mergeCell ref="C23:L23"/>
    <mergeCell ref="C24:L24"/>
    <mergeCell ref="C25:L25"/>
    <mergeCell ref="C26:L26"/>
    <mergeCell ref="A27:L27"/>
    <mergeCell ref="A12:L12"/>
    <mergeCell ref="B13:C13"/>
    <mergeCell ref="D13:L13"/>
    <mergeCell ref="A14:L14"/>
    <mergeCell ref="C16:L16"/>
    <mergeCell ref="A1:L1"/>
    <mergeCell ref="A2:L2"/>
    <mergeCell ref="A6:I6"/>
    <mergeCell ref="K6:L6"/>
    <mergeCell ref="M6:M7"/>
    <mergeCell ref="B7:L7"/>
    <mergeCell ref="M2:M3"/>
    <mergeCell ref="A3:L3"/>
    <mergeCell ref="A4:L4"/>
    <mergeCell ref="A5:L5"/>
    <mergeCell ref="A9:E11"/>
    <mergeCell ref="H9:L9"/>
    <mergeCell ref="H10:L10"/>
    <mergeCell ref="H11:L11"/>
    <mergeCell ref="A8:L8"/>
  </mergeCells>
  <phoneticPr fontId="38"/>
  <printOptions horizontalCentered="1"/>
  <pageMargins left="0.74803149606299213" right="0.74803149606299213" top="0.55118110236220474" bottom="0.55118110236220474" header="0.31496062992125984" footer="0.31496062992125984"/>
  <pageSetup paperSize="9" scale="6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8BD3B-722C-4504-8705-B78DB5A2F48B}">
  <sheetPr>
    <tabColor rgb="FF00B0F0"/>
    <pageSetUpPr fitToPage="1"/>
  </sheetPr>
  <dimension ref="A1:M23"/>
  <sheetViews>
    <sheetView view="pageBreakPreview" zoomScaleNormal="100" zoomScaleSheetLayoutView="100" workbookViewId="0">
      <selection sqref="A1:C1"/>
    </sheetView>
  </sheetViews>
  <sheetFormatPr defaultColWidth="9" defaultRowHeight="18.75"/>
  <cols>
    <col min="1" max="1" width="4.625" customWidth="1"/>
    <col min="2" max="2" width="20.625" customWidth="1"/>
    <col min="3" max="4" width="13.5" customWidth="1"/>
    <col min="5" max="5" width="18.5" customWidth="1"/>
    <col min="6" max="6" width="1.875" customWidth="1"/>
    <col min="7" max="7" width="15.75" customWidth="1"/>
    <col min="8" max="8" width="5.5" customWidth="1"/>
    <col min="9" max="10" width="15.75" customWidth="1"/>
    <col min="12" max="12" width="4.625" customWidth="1"/>
    <col min="13" max="13" width="65.25" customWidth="1"/>
  </cols>
  <sheetData>
    <row r="1" spans="1:13" ht="60.75" customHeight="1">
      <c r="A1" s="1186"/>
      <c r="B1" s="1172"/>
      <c r="C1" s="1172"/>
      <c r="D1" s="3"/>
      <c r="E1" s="3"/>
      <c r="F1" s="3"/>
      <c r="G1" s="3"/>
      <c r="H1" s="3"/>
      <c r="I1" s="3"/>
      <c r="J1" s="3"/>
      <c r="K1" s="3"/>
      <c r="L1" s="3"/>
      <c r="M1" s="1"/>
    </row>
    <row r="2" spans="1:13" ht="19.5" customHeight="1">
      <c r="A2" s="456"/>
      <c r="B2" s="598"/>
      <c r="C2" s="598"/>
      <c r="D2" s="3"/>
      <c r="E2" s="3"/>
      <c r="F2" s="3"/>
      <c r="G2" s="3"/>
      <c r="H2" s="3"/>
      <c r="I2" s="3"/>
      <c r="J2" s="3"/>
      <c r="K2" s="3"/>
      <c r="L2" s="3"/>
      <c r="M2" s="1"/>
    </row>
    <row r="3" spans="1:13" ht="37.5" customHeight="1">
      <c r="A3" s="1164" t="s">
        <v>675</v>
      </c>
      <c r="B3" s="1164"/>
      <c r="C3" s="1164"/>
      <c r="D3" s="1164"/>
      <c r="E3" s="1164"/>
      <c r="F3" s="1164"/>
      <c r="G3" s="1164"/>
      <c r="H3" s="1164"/>
      <c r="I3" s="1164"/>
      <c r="J3" s="1164"/>
      <c r="K3" s="1164"/>
      <c r="L3" s="1164"/>
      <c r="M3" s="1167"/>
    </row>
    <row r="4" spans="1:13" ht="35.25">
      <c r="A4" s="1164" t="s">
        <v>555</v>
      </c>
      <c r="B4" s="1164"/>
      <c r="C4" s="1164"/>
      <c r="D4" s="1164"/>
      <c r="E4" s="1164"/>
      <c r="F4" s="1164"/>
      <c r="G4" s="1164"/>
      <c r="H4" s="1164"/>
      <c r="I4" s="1164"/>
      <c r="J4" s="1164"/>
      <c r="K4" s="1164"/>
      <c r="L4" s="1164"/>
      <c r="M4" s="1167"/>
    </row>
    <row r="5" spans="1:13" ht="36" customHeight="1">
      <c r="A5" s="1154" t="s">
        <v>504</v>
      </c>
      <c r="B5" s="1154"/>
      <c r="C5" s="1154"/>
      <c r="D5" s="1154"/>
      <c r="E5" s="1154"/>
      <c r="F5" s="1154"/>
      <c r="G5" s="1154"/>
      <c r="H5" s="1154"/>
      <c r="I5" s="1154"/>
      <c r="J5" s="1154"/>
      <c r="K5" s="1154"/>
      <c r="L5" s="1154"/>
    </row>
    <row r="6" spans="1:13" ht="28.5" customHeight="1">
      <c r="A6" s="597"/>
      <c r="B6" s="597"/>
      <c r="C6" s="597"/>
      <c r="D6" s="597"/>
      <c r="E6" s="597"/>
      <c r="F6" s="597"/>
      <c r="G6" s="597"/>
      <c r="H6" s="1183" t="s">
        <v>505</v>
      </c>
      <c r="I6" s="1183"/>
      <c r="J6" s="1183"/>
      <c r="K6" s="1183"/>
    </row>
    <row r="7" spans="1:13" ht="25.5">
      <c r="A7" s="3"/>
      <c r="B7" s="575"/>
      <c r="C7" s="575"/>
      <c r="D7" s="575"/>
      <c r="E7" s="575"/>
      <c r="F7" s="575"/>
      <c r="G7" s="575"/>
      <c r="H7" s="1183">
        <f>総表!C7</f>
        <v>0</v>
      </c>
      <c r="I7" s="1183"/>
      <c r="J7" s="1183"/>
      <c r="K7" s="1183"/>
      <c r="M7" s="1167" t="s">
        <v>556</v>
      </c>
    </row>
    <row r="8" spans="1:13" ht="45" customHeight="1">
      <c r="A8" s="3"/>
      <c r="B8" s="1168" t="s">
        <v>507</v>
      </c>
      <c r="C8" s="1168"/>
      <c r="D8" s="1168"/>
      <c r="E8" s="1168"/>
      <c r="F8" s="1168"/>
      <c r="G8" s="1168"/>
      <c r="H8" s="1168"/>
      <c r="I8" s="1168"/>
      <c r="J8" s="1168"/>
      <c r="K8" s="1168"/>
      <c r="L8" s="575"/>
      <c r="M8" s="1184"/>
    </row>
    <row r="9" spans="1:13" ht="24">
      <c r="A9" s="3"/>
      <c r="B9" s="3"/>
      <c r="C9" s="3"/>
      <c r="D9" s="3"/>
      <c r="E9" s="3"/>
      <c r="F9" s="3"/>
      <c r="G9" s="3"/>
      <c r="H9" s="3"/>
      <c r="I9" s="3"/>
      <c r="J9" s="575"/>
      <c r="K9" s="575"/>
      <c r="L9" s="575"/>
    </row>
    <row r="10" spans="1:13" ht="36.75" customHeight="1">
      <c r="A10" s="3"/>
      <c r="B10" s="3"/>
      <c r="C10" s="3"/>
      <c r="D10" s="3"/>
      <c r="E10" s="615" t="s">
        <v>557</v>
      </c>
      <c r="F10" s="578"/>
      <c r="G10" s="616">
        <f>総表!C11</f>
        <v>0</v>
      </c>
      <c r="H10" s="617" t="s">
        <v>3</v>
      </c>
      <c r="I10" s="618">
        <f>総表!E11</f>
        <v>0</v>
      </c>
      <c r="J10" s="617"/>
      <c r="K10" s="578"/>
      <c r="L10" s="617"/>
      <c r="M10" s="1185" t="s">
        <v>558</v>
      </c>
    </row>
    <row r="11" spans="1:13" ht="45" customHeight="1">
      <c r="A11" s="3"/>
      <c r="B11" s="3"/>
      <c r="C11" s="3"/>
      <c r="D11" s="3"/>
      <c r="E11" s="577" t="s">
        <v>4</v>
      </c>
      <c r="F11" s="578"/>
      <c r="G11" s="1178" t="str">
        <f>総表!C13&amp;総表!D13&amp;総表!H13</f>
        <v>選択してください</v>
      </c>
      <c r="H11" s="1178"/>
      <c r="I11" s="1178"/>
      <c r="J11" s="1178"/>
      <c r="K11" s="1178"/>
      <c r="L11" s="1178"/>
      <c r="M11" s="1185"/>
    </row>
    <row r="12" spans="1:13" ht="45" customHeight="1">
      <c r="A12" s="3"/>
      <c r="B12" s="3"/>
      <c r="C12" s="3"/>
      <c r="D12" s="3"/>
      <c r="E12" s="577" t="s">
        <v>559</v>
      </c>
      <c r="F12" s="578"/>
      <c r="G12" s="1178">
        <f>総表!C15</f>
        <v>0</v>
      </c>
      <c r="H12" s="1178"/>
      <c r="I12" s="1178"/>
      <c r="J12" s="1178"/>
      <c r="K12" s="1178"/>
      <c r="L12" s="1178"/>
      <c r="M12" s="1185"/>
    </row>
    <row r="13" spans="1:13" ht="45" customHeight="1">
      <c r="A13" s="3"/>
      <c r="B13" s="3"/>
      <c r="C13" s="3"/>
      <c r="D13" s="3"/>
      <c r="E13" s="596" t="s">
        <v>560</v>
      </c>
      <c r="F13" s="578"/>
      <c r="G13" s="1178">
        <f>総表!C16</f>
        <v>0</v>
      </c>
      <c r="H13" s="1178"/>
      <c r="I13" s="1178"/>
      <c r="J13" s="1178"/>
      <c r="K13" s="1178"/>
      <c r="L13" s="1178"/>
    </row>
    <row r="14" spans="1:13" ht="45" customHeight="1">
      <c r="A14" s="3"/>
      <c r="B14" s="3"/>
      <c r="C14" s="3"/>
      <c r="D14" s="3"/>
      <c r="E14" s="596" t="s">
        <v>511</v>
      </c>
      <c r="F14" s="578"/>
      <c r="G14" s="1178">
        <f>総表!C17</f>
        <v>0</v>
      </c>
      <c r="H14" s="1178"/>
      <c r="I14" s="1178"/>
      <c r="J14" s="1178"/>
      <c r="K14" s="1178"/>
      <c r="L14" s="1178"/>
      <c r="M14" s="580" t="s">
        <v>561</v>
      </c>
    </row>
    <row r="15" spans="1:13" ht="66" customHeight="1">
      <c r="A15" s="3"/>
      <c r="B15" s="3"/>
      <c r="C15" s="3"/>
      <c r="D15" s="3"/>
      <c r="E15" s="577"/>
      <c r="F15" s="578"/>
      <c r="G15" s="1178"/>
      <c r="H15" s="1178"/>
      <c r="I15" s="1178"/>
      <c r="J15" s="1178"/>
      <c r="K15" s="1178"/>
      <c r="L15" s="1178"/>
    </row>
    <row r="16" spans="1:13" ht="30" customHeight="1">
      <c r="A16" s="3"/>
      <c r="B16" s="3"/>
      <c r="C16" s="3"/>
      <c r="D16" s="3"/>
      <c r="E16" s="3"/>
      <c r="F16" s="3"/>
      <c r="G16" s="3"/>
      <c r="H16" s="3"/>
      <c r="I16" s="3"/>
      <c r="J16" s="575"/>
      <c r="K16" s="575"/>
      <c r="L16" s="575"/>
    </row>
    <row r="17" spans="1:13" ht="213.75" customHeight="1">
      <c r="A17" s="3"/>
      <c r="B17" s="1179" t="s">
        <v>602</v>
      </c>
      <c r="C17" s="1179"/>
      <c r="D17" s="1179"/>
      <c r="E17" s="1179"/>
      <c r="F17" s="1179"/>
      <c r="G17" s="1179"/>
      <c r="H17" s="1179"/>
      <c r="I17" s="1179"/>
      <c r="J17" s="1179"/>
      <c r="K17" s="1179"/>
      <c r="L17" s="575"/>
      <c r="M17" s="620" t="s">
        <v>562</v>
      </c>
    </row>
    <row r="18" spans="1:13" ht="30" customHeight="1">
      <c r="A18" s="3"/>
      <c r="B18" s="619"/>
      <c r="C18" s="619"/>
      <c r="D18" s="619"/>
      <c r="E18" s="619"/>
      <c r="F18" s="619"/>
      <c r="G18" s="619"/>
      <c r="H18" s="619"/>
      <c r="I18" s="619"/>
      <c r="J18" s="619"/>
      <c r="K18" s="619"/>
      <c r="L18" s="575"/>
    </row>
    <row r="19" spans="1:13" ht="30">
      <c r="A19" s="3"/>
      <c r="B19" s="873" t="s">
        <v>563</v>
      </c>
      <c r="C19" s="873"/>
      <c r="D19" s="873"/>
      <c r="E19" s="873"/>
      <c r="F19" s="873"/>
      <c r="G19" s="873"/>
      <c r="H19" s="873"/>
      <c r="I19" s="873"/>
      <c r="J19" s="873"/>
      <c r="K19" s="873"/>
      <c r="L19" s="575"/>
    </row>
    <row r="20" spans="1:13" ht="54" customHeight="1">
      <c r="A20" s="3"/>
      <c r="B20" s="621"/>
      <c r="C20" s="621"/>
      <c r="D20" s="621"/>
      <c r="E20" s="621"/>
      <c r="F20" s="621"/>
      <c r="G20" s="621"/>
      <c r="H20" s="621"/>
      <c r="I20" s="621"/>
      <c r="J20" s="621"/>
      <c r="K20" s="621"/>
      <c r="L20" s="3"/>
    </row>
    <row r="21" spans="1:13" ht="60" customHeight="1">
      <c r="B21" s="622" t="s">
        <v>564</v>
      </c>
      <c r="C21" s="1180">
        <f>総表!C27</f>
        <v>0</v>
      </c>
      <c r="D21" s="1181"/>
      <c r="E21" s="1181"/>
      <c r="F21" s="1181"/>
      <c r="G21" s="1181"/>
      <c r="H21" s="1181"/>
      <c r="I21" s="1181"/>
      <c r="J21" s="1181"/>
      <c r="K21" s="1182"/>
    </row>
    <row r="22" spans="1:13" ht="66" customHeight="1">
      <c r="B22" s="622" t="s">
        <v>565</v>
      </c>
      <c r="C22" s="1175">
        <f>総表!J37</f>
        <v>0</v>
      </c>
      <c r="D22" s="1176"/>
      <c r="E22" s="1176"/>
      <c r="F22" s="1176"/>
      <c r="G22" s="1176"/>
      <c r="H22" s="1176"/>
      <c r="I22" s="1176"/>
      <c r="J22" s="1176"/>
      <c r="K22" s="1177"/>
    </row>
    <row r="23" spans="1:13" ht="66" customHeight="1">
      <c r="B23" s="646" t="s">
        <v>603</v>
      </c>
      <c r="C23" s="1175">
        <f>個表!E53</f>
        <v>0</v>
      </c>
      <c r="D23" s="1176"/>
      <c r="E23" s="1176"/>
      <c r="F23" s="1176"/>
      <c r="G23" s="1176"/>
      <c r="H23" s="1176"/>
      <c r="I23" s="1176"/>
      <c r="J23" s="1176"/>
      <c r="K23" s="1177"/>
    </row>
  </sheetData>
  <sheetProtection algorithmName="SHA-512" hashValue="4yb7yaBeR33X4gF3l3ulS0MnSz0fK+si+05+by7f0PmGPMZUzM3HnJ3goRYytEYNU5IpuepkBinSehw6JN+SrA==" saltValue="iIIV84dxjd9x+GX8/QYvHg==" spinCount="100000" sheet="1" objects="1" scenarios="1"/>
  <mergeCells count="20">
    <mergeCell ref="H6:K6"/>
    <mergeCell ref="A1:C1"/>
    <mergeCell ref="A3:L3"/>
    <mergeCell ref="M3:M4"/>
    <mergeCell ref="A4:L4"/>
    <mergeCell ref="A5:L5"/>
    <mergeCell ref="H7:K7"/>
    <mergeCell ref="M7:M8"/>
    <mergeCell ref="B8:K8"/>
    <mergeCell ref="M10:M12"/>
    <mergeCell ref="G11:L11"/>
    <mergeCell ref="G12:L12"/>
    <mergeCell ref="C23:K23"/>
    <mergeCell ref="C22:K22"/>
    <mergeCell ref="G13:L13"/>
    <mergeCell ref="G14:L14"/>
    <mergeCell ref="G15:L15"/>
    <mergeCell ref="B17:K17"/>
    <mergeCell ref="B19:K19"/>
    <mergeCell ref="C21:K21"/>
  </mergeCells>
  <phoneticPr fontId="38"/>
  <printOptions horizontalCentered="1"/>
  <pageMargins left="0.74803149606299213" right="0.74803149606299213" top="0.55118110236220474" bottom="0.55118110236220474" header="0.31496062992125984" footer="0.31496062992125984"/>
  <pageSetup paperSize="9" scale="5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C0531-C7D6-41A3-87C2-918784BAACA2}">
  <sheetPr>
    <tabColor theme="9" tint="0.59999389629810485"/>
    <pageSetUpPr fitToPage="1"/>
  </sheetPr>
  <dimension ref="A1:R31"/>
  <sheetViews>
    <sheetView view="pageBreakPreview" zoomScale="80" zoomScaleNormal="100" zoomScaleSheetLayoutView="80" workbookViewId="0">
      <selection sqref="A1:C1"/>
    </sheetView>
  </sheetViews>
  <sheetFormatPr defaultColWidth="9" defaultRowHeight="13.5"/>
  <cols>
    <col min="1" max="1" width="4.625" style="625" customWidth="1"/>
    <col min="2" max="2" width="17" style="625" customWidth="1"/>
    <col min="3" max="3" width="14.375" style="625" customWidth="1"/>
    <col min="4" max="4" width="5.5" style="625" customWidth="1"/>
    <col min="5" max="5" width="18.125" style="625" customWidth="1"/>
    <col min="6" max="6" width="5.5" style="625" customWidth="1"/>
    <col min="7" max="7" width="18.125" style="625" customWidth="1"/>
    <col min="8" max="8" width="5.5" style="625" customWidth="1"/>
    <col min="9" max="9" width="18.125" style="625" customWidth="1"/>
    <col min="10" max="10" width="5" style="625" customWidth="1"/>
    <col min="11" max="11" width="21.75" style="625" customWidth="1"/>
    <col min="12" max="12" width="5" style="625" customWidth="1"/>
    <col min="13" max="16384" width="9" style="625"/>
  </cols>
  <sheetData>
    <row r="1" spans="1:18" ht="30" customHeight="1">
      <c r="A1" s="1214" t="s">
        <v>700</v>
      </c>
      <c r="B1" s="1214"/>
      <c r="C1" s="1214"/>
      <c r="D1" s="623"/>
      <c r="E1" s="624"/>
      <c r="F1" s="624"/>
      <c r="G1" s="624"/>
      <c r="H1" s="624"/>
      <c r="I1" s="624"/>
      <c r="J1" s="624"/>
      <c r="K1" s="624"/>
      <c r="L1" s="624"/>
      <c r="N1" s="626"/>
    </row>
    <row r="2" spans="1:18" ht="9.75" customHeight="1">
      <c r="A2" s="623"/>
      <c r="B2" s="623"/>
      <c r="C2" s="623"/>
      <c r="D2" s="623"/>
      <c r="E2" s="624"/>
      <c r="F2" s="624"/>
      <c r="G2" s="624"/>
      <c r="H2" s="624"/>
      <c r="I2" s="624"/>
      <c r="J2" s="624"/>
      <c r="K2" s="624"/>
      <c r="L2" s="624"/>
      <c r="N2" s="626"/>
    </row>
    <row r="3" spans="1:18" ht="28.5">
      <c r="A3" s="627"/>
      <c r="B3" s="627"/>
      <c r="C3" s="1215" t="s">
        <v>676</v>
      </c>
      <c r="D3" s="1215"/>
      <c r="E3" s="1215"/>
      <c r="F3" s="1215"/>
      <c r="G3" s="1215"/>
      <c r="H3" s="1215"/>
      <c r="I3" s="1215"/>
      <c r="J3" s="1215"/>
      <c r="K3" s="627"/>
      <c r="L3" s="627"/>
      <c r="N3" s="626"/>
    </row>
    <row r="4" spans="1:18" ht="34.5" customHeight="1">
      <c r="A4" s="628"/>
      <c r="B4" s="628"/>
      <c r="C4" s="1216" t="s">
        <v>566</v>
      </c>
      <c r="D4" s="1216"/>
      <c r="E4" s="1216"/>
      <c r="F4" s="1216"/>
      <c r="G4" s="1216"/>
      <c r="H4" s="1216"/>
      <c r="I4" s="1216"/>
      <c r="J4" s="1216"/>
      <c r="K4" s="628"/>
      <c r="L4" s="628"/>
      <c r="N4" s="626"/>
    </row>
    <row r="5" spans="1:18" ht="39.75" customHeight="1">
      <c r="A5" s="628"/>
      <c r="B5" s="628"/>
      <c r="C5" s="1217" t="s">
        <v>584</v>
      </c>
      <c r="D5" s="1217"/>
      <c r="E5" s="1217"/>
      <c r="F5" s="1217"/>
      <c r="G5" s="1217"/>
      <c r="H5" s="1217"/>
      <c r="I5" s="1217"/>
      <c r="J5" s="1217"/>
      <c r="K5" s="628"/>
      <c r="L5" s="628"/>
      <c r="M5" s="629"/>
      <c r="N5" s="629"/>
    </row>
    <row r="6" spans="1:18" ht="11.25" customHeight="1">
      <c r="A6" s="628"/>
      <c r="B6" s="628"/>
      <c r="C6" s="628"/>
      <c r="D6" s="628"/>
      <c r="E6" s="628"/>
      <c r="F6" s="628"/>
      <c r="G6" s="628"/>
      <c r="H6" s="628"/>
      <c r="I6" s="1218" t="s">
        <v>505</v>
      </c>
      <c r="J6" s="1218"/>
      <c r="K6" s="1218"/>
      <c r="L6" s="628"/>
      <c r="M6" s="629"/>
      <c r="N6" s="629"/>
    </row>
    <row r="7" spans="1:18" ht="30.75" customHeight="1">
      <c r="A7" s="624"/>
      <c r="B7" s="631"/>
      <c r="C7" s="631"/>
      <c r="D7" s="631"/>
      <c r="E7" s="631"/>
      <c r="F7" s="631"/>
      <c r="G7" s="631"/>
      <c r="H7" s="631"/>
      <c r="I7" s="1219">
        <f>総表!C7</f>
        <v>0</v>
      </c>
      <c r="J7" s="1219"/>
      <c r="K7" s="1219"/>
      <c r="L7" s="631"/>
      <c r="M7" s="629" t="s">
        <v>567</v>
      </c>
      <c r="N7" s="629"/>
    </row>
    <row r="8" spans="1:18" ht="21" customHeight="1">
      <c r="A8" s="624"/>
      <c r="B8" s="631"/>
      <c r="C8" s="631"/>
      <c r="D8" s="631"/>
      <c r="E8" s="631"/>
      <c r="F8" s="631"/>
      <c r="G8" s="631"/>
      <c r="H8" s="631"/>
      <c r="I8" s="632"/>
      <c r="J8" s="632"/>
      <c r="K8" s="632"/>
      <c r="L8" s="631"/>
      <c r="M8" s="629"/>
      <c r="N8" s="629"/>
    </row>
    <row r="9" spans="1:18" ht="35.25" customHeight="1">
      <c r="A9" s="624"/>
      <c r="B9" s="1204" t="s">
        <v>507</v>
      </c>
      <c r="C9" s="1204"/>
      <c r="D9" s="1204"/>
      <c r="E9" s="1204"/>
      <c r="F9" s="1204"/>
      <c r="G9" s="1204"/>
      <c r="H9" s="1204"/>
      <c r="I9" s="1204"/>
      <c r="J9" s="1204"/>
      <c r="K9" s="1204"/>
      <c r="L9" s="631"/>
      <c r="M9" s="629"/>
      <c r="N9" s="629"/>
    </row>
    <row r="10" spans="1:18" ht="17.25" customHeight="1">
      <c r="A10" s="624"/>
      <c r="B10" s="624"/>
      <c r="C10" s="624"/>
      <c r="D10" s="624"/>
      <c r="E10" s="624"/>
      <c r="F10" s="624"/>
      <c r="G10" s="624"/>
      <c r="H10" s="624"/>
      <c r="I10" s="624"/>
      <c r="J10" s="631"/>
      <c r="K10" s="631"/>
      <c r="L10" s="631"/>
      <c r="M10" s="629"/>
      <c r="N10" s="629"/>
    </row>
    <row r="11" spans="1:18" ht="36.75" customHeight="1">
      <c r="A11" s="624"/>
      <c r="B11" s="624"/>
      <c r="C11" s="624"/>
      <c r="D11" s="624"/>
      <c r="E11" s="630" t="s">
        <v>557</v>
      </c>
      <c r="F11" s="634"/>
      <c r="G11" s="635">
        <f>総表!C11</f>
        <v>0</v>
      </c>
      <c r="H11" s="636" t="s">
        <v>3</v>
      </c>
      <c r="I11" s="637">
        <f>総表!E11</f>
        <v>0</v>
      </c>
      <c r="J11" s="636"/>
      <c r="K11" s="634"/>
      <c r="L11" s="636"/>
      <c r="M11" s="629" t="s">
        <v>567</v>
      </c>
      <c r="N11" s="629"/>
    </row>
    <row r="12" spans="1:18" ht="54" customHeight="1">
      <c r="A12" s="624"/>
      <c r="B12" s="624"/>
      <c r="C12" s="624"/>
      <c r="D12" s="624"/>
      <c r="E12" s="638" t="s">
        <v>568</v>
      </c>
      <c r="F12" s="634"/>
      <c r="G12" s="1210" t="str">
        <f>総表!C13&amp;総表!D13&amp;総表!H13</f>
        <v>選択してください</v>
      </c>
      <c r="H12" s="1210"/>
      <c r="I12" s="1210"/>
      <c r="J12" s="1210"/>
      <c r="K12" s="1210"/>
      <c r="L12" s="1210"/>
      <c r="M12" s="629" t="s">
        <v>567</v>
      </c>
      <c r="N12" s="629"/>
    </row>
    <row r="13" spans="1:18" ht="54" customHeight="1">
      <c r="A13" s="624"/>
      <c r="B13" s="624"/>
      <c r="C13" s="624"/>
      <c r="D13" s="624"/>
      <c r="E13" s="638" t="s">
        <v>569</v>
      </c>
      <c r="F13" s="634"/>
      <c r="G13" s="1210">
        <f>総表!C15</f>
        <v>0</v>
      </c>
      <c r="H13" s="1210"/>
      <c r="I13" s="1210"/>
      <c r="J13" s="1210"/>
      <c r="K13" s="1210"/>
      <c r="L13" s="1210"/>
      <c r="M13" s="629" t="s">
        <v>567</v>
      </c>
      <c r="N13" s="629"/>
    </row>
    <row r="14" spans="1:18" ht="54" customHeight="1">
      <c r="A14" s="624"/>
      <c r="B14" s="624"/>
      <c r="C14" s="624"/>
      <c r="D14" s="624"/>
      <c r="E14" s="640" t="s">
        <v>560</v>
      </c>
      <c r="F14" s="634"/>
      <c r="G14" s="1210">
        <f>総表!C16</f>
        <v>0</v>
      </c>
      <c r="H14" s="1210"/>
      <c r="I14" s="1210"/>
      <c r="J14" s="1210"/>
      <c r="K14" s="1210"/>
      <c r="L14" s="1210"/>
      <c r="M14" s="629" t="s">
        <v>567</v>
      </c>
      <c r="N14" s="629"/>
    </row>
    <row r="15" spans="1:18" ht="54" customHeight="1">
      <c r="A15" s="624"/>
      <c r="B15" s="624"/>
      <c r="C15" s="624"/>
      <c r="D15" s="624"/>
      <c r="E15" s="640" t="s">
        <v>511</v>
      </c>
      <c r="F15" s="634"/>
      <c r="G15" s="1210">
        <f>総表!C17</f>
        <v>0</v>
      </c>
      <c r="H15" s="1210"/>
      <c r="I15" s="1210"/>
      <c r="J15" s="1210"/>
      <c r="K15" s="1210"/>
      <c r="L15" s="1210"/>
      <c r="M15" s="1213" t="s">
        <v>561</v>
      </c>
      <c r="N15" s="1213"/>
      <c r="O15" s="1213"/>
      <c r="P15" s="1213"/>
      <c r="Q15" s="1213"/>
      <c r="R15" s="1213"/>
    </row>
    <row r="16" spans="1:18" ht="9.75" customHeight="1">
      <c r="A16" s="624"/>
      <c r="B16" s="624"/>
      <c r="C16" s="624"/>
      <c r="D16" s="624"/>
      <c r="E16" s="624"/>
      <c r="F16" s="624"/>
      <c r="G16" s="624"/>
      <c r="H16" s="624"/>
      <c r="I16" s="624"/>
      <c r="J16" s="631"/>
      <c r="K16" s="631"/>
      <c r="L16" s="631"/>
    </row>
    <row r="17" spans="1:13" ht="69.75" customHeight="1">
      <c r="A17" s="624"/>
      <c r="B17" s="1210" t="s">
        <v>570</v>
      </c>
      <c r="C17" s="1210"/>
      <c r="D17" s="1210"/>
      <c r="E17" s="1210"/>
      <c r="F17" s="1210"/>
      <c r="G17" s="1210"/>
      <c r="H17" s="1210"/>
      <c r="I17" s="1210"/>
      <c r="J17" s="1210"/>
      <c r="K17" s="1210"/>
      <c r="L17" s="631"/>
    </row>
    <row r="18" spans="1:13" ht="4.5" customHeight="1">
      <c r="A18" s="624"/>
      <c r="B18" s="639"/>
      <c r="C18" s="639"/>
      <c r="D18" s="639"/>
      <c r="E18" s="639"/>
      <c r="F18" s="639"/>
      <c r="G18" s="639"/>
      <c r="H18" s="639"/>
      <c r="I18" s="639"/>
      <c r="J18" s="639"/>
      <c r="K18" s="639"/>
      <c r="L18" s="631"/>
    </row>
    <row r="19" spans="1:13" ht="21">
      <c r="A19" s="624"/>
      <c r="B19" s="1211" t="s">
        <v>563</v>
      </c>
      <c r="C19" s="1211"/>
      <c r="D19" s="1211"/>
      <c r="E19" s="1211"/>
      <c r="F19" s="1211"/>
      <c r="G19" s="1211"/>
      <c r="H19" s="1211"/>
      <c r="I19" s="1211"/>
      <c r="J19" s="1211"/>
      <c r="K19" s="1211"/>
      <c r="L19" s="631"/>
    </row>
    <row r="20" spans="1:13" ht="3.75" customHeight="1">
      <c r="A20" s="624"/>
      <c r="B20" s="641"/>
      <c r="C20" s="641"/>
      <c r="D20" s="641"/>
      <c r="E20" s="641"/>
      <c r="F20" s="641"/>
      <c r="G20" s="641"/>
      <c r="H20" s="641"/>
      <c r="I20" s="641"/>
      <c r="J20" s="641"/>
      <c r="K20" s="641"/>
      <c r="L20" s="631"/>
    </row>
    <row r="21" spans="1:13" ht="64.5" customHeight="1">
      <c r="A21" s="624"/>
      <c r="B21" s="1204" t="s">
        <v>571</v>
      </c>
      <c r="C21" s="1204"/>
      <c r="D21" s="633"/>
      <c r="E21" s="1204">
        <f>総表!C27</f>
        <v>0</v>
      </c>
      <c r="F21" s="1204"/>
      <c r="G21" s="1204"/>
      <c r="H21" s="1204"/>
      <c r="I21" s="1204"/>
      <c r="J21" s="1204"/>
      <c r="K21" s="1204"/>
      <c r="L21" s="624"/>
      <c r="M21" s="642" t="s">
        <v>572</v>
      </c>
    </row>
    <row r="22" spans="1:13" ht="64.5" customHeight="1">
      <c r="A22" s="634"/>
      <c r="B22" s="1204" t="s">
        <v>573</v>
      </c>
      <c r="C22" s="1204"/>
      <c r="D22" s="633"/>
      <c r="E22" s="1212">
        <f>総表!D47</f>
        <v>0</v>
      </c>
      <c r="F22" s="1212"/>
      <c r="G22" s="1212"/>
      <c r="H22" s="1212"/>
      <c r="I22" s="1212"/>
      <c r="J22" s="1212"/>
      <c r="K22" s="1212"/>
      <c r="L22" s="624"/>
      <c r="M22" s="642" t="s">
        <v>572</v>
      </c>
    </row>
    <row r="23" spans="1:13" ht="64.5" customHeight="1">
      <c r="A23" s="634"/>
      <c r="B23" s="1204" t="s">
        <v>574</v>
      </c>
      <c r="C23" s="1204"/>
      <c r="D23" s="633"/>
      <c r="E23" s="643"/>
      <c r="F23" s="643"/>
      <c r="G23" s="643"/>
      <c r="H23" s="643"/>
      <c r="I23" s="643"/>
      <c r="J23" s="643"/>
      <c r="K23" s="643"/>
      <c r="L23" s="624"/>
    </row>
    <row r="24" spans="1:13" ht="55.5" customHeight="1">
      <c r="B24" s="1187" t="s">
        <v>575</v>
      </c>
      <c r="C24" s="1188"/>
      <c r="D24" s="1193" t="s">
        <v>576</v>
      </c>
      <c r="E24" s="1194"/>
      <c r="F24" s="1194"/>
      <c r="G24" s="1194"/>
      <c r="H24" s="1194"/>
      <c r="I24" s="1194"/>
      <c r="J24" s="1194"/>
      <c r="K24" s="1205"/>
      <c r="L24" s="634"/>
      <c r="M24" s="634" t="s">
        <v>577</v>
      </c>
    </row>
    <row r="25" spans="1:13" ht="55.5" customHeight="1">
      <c r="B25" s="1187" t="s">
        <v>578</v>
      </c>
      <c r="C25" s="1188"/>
      <c r="D25" s="1193" t="s">
        <v>579</v>
      </c>
      <c r="E25" s="1194"/>
      <c r="F25" s="1194"/>
      <c r="G25" s="1205"/>
      <c r="H25" s="1206" t="s">
        <v>580</v>
      </c>
      <c r="I25" s="1207"/>
      <c r="J25" s="1208" t="s">
        <v>588</v>
      </c>
      <c r="K25" s="1209"/>
      <c r="L25" s="634"/>
      <c r="M25" s="634"/>
    </row>
    <row r="26" spans="1:13" ht="55.5" customHeight="1">
      <c r="B26" s="1187" t="s">
        <v>581</v>
      </c>
      <c r="C26" s="1192"/>
      <c r="D26" s="1193"/>
      <c r="E26" s="1194"/>
      <c r="F26" s="1194"/>
      <c r="G26" s="1195"/>
      <c r="H26" s="1196"/>
      <c r="I26" s="1197"/>
      <c r="J26" s="1197"/>
      <c r="K26" s="1198"/>
      <c r="L26" s="634"/>
      <c r="M26" s="634"/>
    </row>
    <row r="27" spans="1:13" ht="55.5" customHeight="1">
      <c r="B27" s="1187" t="s">
        <v>582</v>
      </c>
      <c r="C27" s="1188"/>
      <c r="D27" s="1199" t="s">
        <v>589</v>
      </c>
      <c r="E27" s="1200"/>
      <c r="F27" s="1200"/>
      <c r="G27" s="1200"/>
      <c r="H27" s="1200"/>
      <c r="I27" s="1200"/>
      <c r="J27" s="1200"/>
      <c r="K27" s="1201"/>
      <c r="L27" s="634"/>
      <c r="M27" s="634"/>
    </row>
    <row r="28" spans="1:13" ht="73.5" customHeight="1">
      <c r="B28" s="1202" t="s">
        <v>621</v>
      </c>
      <c r="C28" s="1203"/>
      <c r="D28" s="1189"/>
      <c r="E28" s="1190"/>
      <c r="F28" s="1190"/>
      <c r="G28" s="1190"/>
      <c r="H28" s="1190"/>
      <c r="I28" s="1190"/>
      <c r="J28" s="1190"/>
      <c r="K28" s="1191"/>
      <c r="L28" s="634"/>
      <c r="M28" s="634" t="s">
        <v>620</v>
      </c>
    </row>
    <row r="29" spans="1:13" ht="73.5" customHeight="1">
      <c r="B29" s="1187" t="s">
        <v>583</v>
      </c>
      <c r="C29" s="1188"/>
      <c r="D29" s="1189"/>
      <c r="E29" s="1190"/>
      <c r="F29" s="1190"/>
      <c r="G29" s="1190"/>
      <c r="H29" s="1190"/>
      <c r="I29" s="1190"/>
      <c r="J29" s="1190"/>
      <c r="K29" s="1191"/>
      <c r="L29" s="634"/>
      <c r="M29" s="634"/>
    </row>
    <row r="30" spans="1:13" ht="25.5" customHeight="1"/>
    <row r="31" spans="1:13" ht="25.5" customHeight="1"/>
  </sheetData>
  <sheetProtection algorithmName="SHA-512" hashValue="rATScPsP78Bs/26A9kbd29fApzd3w6yegfvD4CG/2JhANCh3IzKE1+Sbv7Rfp/X4GXq3cU+DP3C1qYKqrxsHbQ==" saltValue="+/aHh7NHb6IgYuMtqE37XA==" spinCount="100000" sheet="1" objects="1" scenarios="1"/>
  <mergeCells count="34">
    <mergeCell ref="M15:R15"/>
    <mergeCell ref="A1:C1"/>
    <mergeCell ref="C3:J3"/>
    <mergeCell ref="C4:J4"/>
    <mergeCell ref="C5:J5"/>
    <mergeCell ref="I6:K6"/>
    <mergeCell ref="I7:K7"/>
    <mergeCell ref="B9:K9"/>
    <mergeCell ref="G12:L12"/>
    <mergeCell ref="G13:L13"/>
    <mergeCell ref="G14:L14"/>
    <mergeCell ref="G15:L15"/>
    <mergeCell ref="B17:K17"/>
    <mergeCell ref="B19:K19"/>
    <mergeCell ref="B21:C21"/>
    <mergeCell ref="E21:K21"/>
    <mergeCell ref="B22:C22"/>
    <mergeCell ref="E22:K22"/>
    <mergeCell ref="B23:C23"/>
    <mergeCell ref="B24:C24"/>
    <mergeCell ref="D24:K24"/>
    <mergeCell ref="B25:C25"/>
    <mergeCell ref="D25:G25"/>
    <mergeCell ref="H25:I25"/>
    <mergeCell ref="J25:K25"/>
    <mergeCell ref="B29:C29"/>
    <mergeCell ref="D29:K29"/>
    <mergeCell ref="B26:C26"/>
    <mergeCell ref="D26:G26"/>
    <mergeCell ref="H26:K26"/>
    <mergeCell ref="B27:C27"/>
    <mergeCell ref="D27:K27"/>
    <mergeCell ref="B28:C28"/>
    <mergeCell ref="D28:K28"/>
  </mergeCells>
  <phoneticPr fontId="38"/>
  <conditionalFormatting sqref="H26:K26">
    <cfRule type="expression" dxfId="0" priority="1">
      <formula>NOT($D$26="その他")</formula>
    </cfRule>
  </conditionalFormatting>
  <dataValidations count="2">
    <dataValidation type="list" allowBlank="1" showInputMessage="1" showErrorMessage="1" sqref="D26:G26" xr:uid="{BE8F5358-7399-45E8-9294-63F39CB0BD24}">
      <formula1>"普通,当座,その他"</formula1>
    </dataValidation>
    <dataValidation imeMode="halfKatakana" allowBlank="1" showInputMessage="1" showErrorMessage="1" sqref="D28:K28" xr:uid="{005F6C7E-609B-40EA-87C3-3FBB0C87AE0E}"/>
  </dataValidations>
  <printOptions horizontalCentered="1"/>
  <pageMargins left="0.74803149606299213" right="0.74803149606299213" top="0.55118110236220474" bottom="0.55118110236220474" header="0.31496062992125984" footer="0.31496062992125984"/>
  <pageSetup paperSize="9" scale="5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50"/>
  <sheetViews>
    <sheetView view="pageBreakPreview" zoomScale="80" zoomScaleNormal="100" zoomScaleSheetLayoutView="80" zoomScalePageLayoutView="70" workbookViewId="0">
      <selection activeCell="P4" sqref="O1:P1048576"/>
    </sheetView>
  </sheetViews>
  <sheetFormatPr defaultColWidth="9" defaultRowHeight="18.75"/>
  <cols>
    <col min="1" max="2" width="4.875" style="63" customWidth="1"/>
    <col min="3" max="3" width="4.25" style="63" customWidth="1"/>
    <col min="4" max="4" width="16.25" style="63" customWidth="1"/>
    <col min="5" max="5" width="7.5" style="63" customWidth="1"/>
    <col min="6" max="7" width="6.875" style="63" customWidth="1"/>
    <col min="8" max="8" width="1.75" style="63" customWidth="1"/>
    <col min="9" max="9" width="2.625" style="63" customWidth="1"/>
    <col min="10" max="10" width="4.375" style="63" customWidth="1"/>
    <col min="11" max="11" width="4.875" style="63" customWidth="1"/>
    <col min="12" max="12" width="8.625" style="63" customWidth="1"/>
    <col min="13" max="13" width="16.75" style="63" customWidth="1"/>
    <col min="14" max="14" width="19.5" style="63" customWidth="1"/>
    <col min="15" max="15" width="12.375" style="63" hidden="1" customWidth="1"/>
    <col min="16" max="16" width="102.125" style="63" hidden="1" customWidth="1"/>
    <col min="17" max="16384" width="9" style="63"/>
  </cols>
  <sheetData>
    <row r="1" spans="1:18" ht="25.5" customHeight="1">
      <c r="A1" s="729" t="s">
        <v>403</v>
      </c>
      <c r="B1" s="729"/>
      <c r="C1" s="729"/>
      <c r="D1" s="729"/>
      <c r="E1" s="729"/>
      <c r="F1" s="729"/>
      <c r="G1" s="729"/>
      <c r="H1" s="729"/>
      <c r="I1" s="729"/>
      <c r="J1" s="729"/>
      <c r="K1" s="729"/>
      <c r="L1" s="729"/>
      <c r="M1" s="729"/>
      <c r="N1" s="729"/>
      <c r="O1" s="62"/>
      <c r="P1" s="730"/>
      <c r="Q1" s="730"/>
    </row>
    <row r="2" spans="1:18" ht="19.5" customHeight="1">
      <c r="A2" s="731" t="s">
        <v>226</v>
      </c>
      <c r="B2" s="731"/>
      <c r="C2" s="732" t="e">
        <f>IF(総表!#REF!=総表!#REF!,総表!#REF!,IF(総表!#REF!=総表!#REF!,総表!#REF!,IF(総表!#REF!=総表!#REF!,総表!#REF!,"")))</f>
        <v>#REF!</v>
      </c>
      <c r="D2" s="732"/>
      <c r="E2" s="732"/>
      <c r="F2" s="732"/>
      <c r="G2" s="732"/>
      <c r="H2" s="732"/>
      <c r="I2" s="732"/>
      <c r="J2" s="732"/>
      <c r="K2" s="732"/>
      <c r="L2" s="732"/>
      <c r="M2" s="732"/>
      <c r="N2" s="732"/>
      <c r="O2" s="64"/>
      <c r="P2" s="733"/>
      <c r="Q2" s="733"/>
    </row>
    <row r="3" spans="1:18" ht="19.5" customHeight="1">
      <c r="A3" s="731" t="s">
        <v>227</v>
      </c>
      <c r="B3" s="731"/>
      <c r="C3" s="732" t="e">
        <f>IF(総表!#REF!=総表!#REF!,総表!#REF!,IF(総表!#REF!=総表!#REF!,総表!#REF!,IF(総表!#REF!=総表!#REF!,総表!#REF!,"")))</f>
        <v>#REF!</v>
      </c>
      <c r="D3" s="732"/>
      <c r="E3" s="732"/>
      <c r="F3" s="732"/>
      <c r="G3" s="732"/>
      <c r="H3" s="732"/>
      <c r="I3" s="732"/>
      <c r="J3" s="732"/>
      <c r="K3" s="732"/>
      <c r="L3" s="732"/>
      <c r="M3" s="732"/>
      <c r="N3" s="732"/>
      <c r="O3" s="64"/>
      <c r="P3" s="733"/>
      <c r="Q3" s="733"/>
    </row>
    <row r="4" spans="1:18" ht="7.5" customHeight="1">
      <c r="A4" s="65"/>
      <c r="B4" s="65"/>
      <c r="C4" s="65"/>
      <c r="D4" s="65"/>
      <c r="E4" s="65"/>
      <c r="F4" s="65"/>
      <c r="G4" s="65"/>
      <c r="H4" s="65"/>
      <c r="I4" s="65"/>
      <c r="J4" s="65"/>
      <c r="K4" s="65"/>
      <c r="L4" s="65"/>
      <c r="M4" s="65"/>
      <c r="N4" s="65"/>
      <c r="O4" s="65"/>
      <c r="P4" s="66"/>
    </row>
    <row r="5" spans="1:18" ht="21.75" customHeight="1">
      <c r="A5" s="67" t="s">
        <v>228</v>
      </c>
      <c r="B5" s="68"/>
      <c r="C5" s="68"/>
      <c r="D5" s="68"/>
      <c r="E5" s="68"/>
      <c r="F5" s="68"/>
      <c r="G5" s="68"/>
      <c r="H5" s="69"/>
      <c r="I5" s="70" t="s">
        <v>324</v>
      </c>
      <c r="J5" s="71"/>
      <c r="K5" s="71"/>
      <c r="L5" s="71"/>
      <c r="M5" s="71"/>
      <c r="N5" s="72"/>
      <c r="O5" s="73" t="s">
        <v>230</v>
      </c>
      <c r="P5" s="74" t="s">
        <v>231</v>
      </c>
    </row>
    <row r="6" spans="1:18" ht="18.75" customHeight="1">
      <c r="A6" s="75"/>
      <c r="B6" s="76" t="s">
        <v>232</v>
      </c>
      <c r="C6" s="76"/>
      <c r="D6" s="76"/>
      <c r="E6" s="76"/>
      <c r="F6" s="76"/>
      <c r="G6" s="76"/>
      <c r="H6" s="77"/>
      <c r="I6" s="78"/>
      <c r="J6" s="79" t="s">
        <v>233</v>
      </c>
      <c r="K6" s="79"/>
      <c r="L6" s="79"/>
      <c r="M6" s="79"/>
      <c r="N6" s="80"/>
      <c r="O6" s="63" t="s">
        <v>234</v>
      </c>
      <c r="P6" s="74" t="s">
        <v>235</v>
      </c>
    </row>
    <row r="7" spans="1:18" ht="18.75" customHeight="1">
      <c r="A7" s="78"/>
      <c r="B7" s="76" t="s">
        <v>236</v>
      </c>
      <c r="C7" s="79"/>
      <c r="D7" s="79"/>
      <c r="E7" s="79"/>
      <c r="F7" s="79"/>
      <c r="G7" s="79"/>
      <c r="H7" s="80"/>
      <c r="I7" s="78"/>
      <c r="J7" s="79"/>
      <c r="K7" s="79" t="s">
        <v>237</v>
      </c>
      <c r="L7" s="79"/>
      <c r="M7" s="79"/>
      <c r="N7" s="80"/>
      <c r="O7" s="63" t="s">
        <v>238</v>
      </c>
      <c r="P7" s="74" t="s">
        <v>239</v>
      </c>
    </row>
    <row r="8" spans="1:18" ht="18.75" customHeight="1">
      <c r="A8" s="78"/>
      <c r="B8" s="81" t="s">
        <v>240</v>
      </c>
      <c r="C8" s="82"/>
      <c r="D8" s="82"/>
      <c r="E8" s="82"/>
      <c r="F8" s="82"/>
      <c r="G8" s="82"/>
      <c r="H8" s="83"/>
      <c r="I8" s="84"/>
      <c r="J8" s="79"/>
      <c r="K8" s="81"/>
      <c r="L8" s="85" t="s">
        <v>241</v>
      </c>
      <c r="M8" s="85"/>
      <c r="N8" s="86"/>
      <c r="O8" s="63" t="s">
        <v>242</v>
      </c>
      <c r="P8" s="74" t="s">
        <v>243</v>
      </c>
    </row>
    <row r="9" spans="1:18" ht="18.75" customHeight="1">
      <c r="A9" s="78"/>
      <c r="B9" s="79"/>
      <c r="C9" s="708" t="s">
        <v>247</v>
      </c>
      <c r="D9" s="708"/>
      <c r="E9" s="87"/>
      <c r="F9" s="88"/>
      <c r="G9" s="88"/>
      <c r="H9" s="89"/>
      <c r="I9" s="78"/>
      <c r="J9" s="79"/>
      <c r="K9" s="90"/>
      <c r="L9" s="734" t="s">
        <v>244</v>
      </c>
      <c r="M9" s="734"/>
      <c r="N9" s="735"/>
      <c r="O9" s="63" t="s">
        <v>245</v>
      </c>
      <c r="P9" s="74" t="s">
        <v>246</v>
      </c>
    </row>
    <row r="10" spans="1:18" ht="18.75" customHeight="1">
      <c r="A10" s="78"/>
      <c r="B10" s="79"/>
      <c r="C10" s="708" t="s">
        <v>251</v>
      </c>
      <c r="D10" s="708"/>
      <c r="E10" s="88"/>
      <c r="F10" s="88"/>
      <c r="G10" s="88"/>
      <c r="H10" s="89"/>
      <c r="I10" s="78"/>
      <c r="J10" s="79"/>
      <c r="K10" s="79" t="s">
        <v>248</v>
      </c>
      <c r="L10" s="79"/>
      <c r="M10" s="91"/>
      <c r="N10" s="92"/>
      <c r="O10" s="63" t="s">
        <v>249</v>
      </c>
      <c r="P10" s="74" t="s">
        <v>250</v>
      </c>
    </row>
    <row r="11" spans="1:18" ht="18.75" customHeight="1">
      <c r="A11" s="78"/>
      <c r="B11" s="79"/>
      <c r="C11" s="708" t="s">
        <v>329</v>
      </c>
      <c r="D11" s="708"/>
      <c r="E11" s="708"/>
      <c r="F11" s="88"/>
      <c r="G11" s="88"/>
      <c r="H11" s="89"/>
      <c r="I11" s="78"/>
      <c r="K11" s="79"/>
      <c r="L11" s="726" t="s">
        <v>404</v>
      </c>
      <c r="M11" s="726"/>
      <c r="N11" s="727"/>
      <c r="O11" s="63" t="s">
        <v>252</v>
      </c>
      <c r="P11" s="74" t="s">
        <v>253</v>
      </c>
    </row>
    <row r="12" spans="1:18" ht="18.75" customHeight="1">
      <c r="A12" s="78"/>
      <c r="B12" s="79"/>
      <c r="C12" s="708" t="s">
        <v>329</v>
      </c>
      <c r="D12" s="708"/>
      <c r="E12" s="708"/>
      <c r="F12" s="88"/>
      <c r="G12" s="88"/>
      <c r="H12" s="89"/>
      <c r="I12" s="78"/>
      <c r="K12" s="79"/>
      <c r="L12" s="726" t="s">
        <v>254</v>
      </c>
      <c r="M12" s="726"/>
      <c r="N12" s="727"/>
      <c r="O12" s="63" t="s">
        <v>255</v>
      </c>
      <c r="P12" s="74" t="s">
        <v>256</v>
      </c>
    </row>
    <row r="13" spans="1:18" ht="18.75" customHeight="1">
      <c r="A13" s="78"/>
      <c r="B13" s="79"/>
      <c r="C13" s="708" t="s">
        <v>257</v>
      </c>
      <c r="D13" s="708"/>
      <c r="E13" s="708"/>
      <c r="F13" s="88"/>
      <c r="G13" s="88"/>
      <c r="H13" s="89"/>
      <c r="I13" s="78"/>
      <c r="K13" s="79"/>
      <c r="L13" s="726" t="s">
        <v>258</v>
      </c>
      <c r="M13" s="726"/>
      <c r="N13" s="727"/>
      <c r="O13" s="79"/>
      <c r="P13" s="74" t="s">
        <v>259</v>
      </c>
    </row>
    <row r="14" spans="1:18" ht="18.75" customHeight="1">
      <c r="A14" s="78"/>
      <c r="B14" s="79"/>
      <c r="C14" s="708" t="s">
        <v>260</v>
      </c>
      <c r="D14" s="708"/>
      <c r="E14" s="708"/>
      <c r="F14" s="88"/>
      <c r="G14" s="88"/>
      <c r="H14" s="89"/>
      <c r="I14" s="78"/>
      <c r="K14" s="79"/>
      <c r="L14" s="726" t="s">
        <v>311</v>
      </c>
      <c r="M14" s="726"/>
      <c r="N14" s="727"/>
      <c r="O14" s="79"/>
      <c r="P14" s="74" t="s">
        <v>262</v>
      </c>
    </row>
    <row r="15" spans="1:18" ht="18.75" customHeight="1">
      <c r="A15" s="78"/>
      <c r="B15" s="79"/>
      <c r="C15" s="708" t="s">
        <v>266</v>
      </c>
      <c r="D15" s="708"/>
      <c r="E15" s="87"/>
      <c r="F15" s="88"/>
      <c r="G15" s="88"/>
      <c r="H15" s="89"/>
      <c r="I15" s="78"/>
      <c r="K15" s="79"/>
      <c r="L15" s="726" t="s">
        <v>312</v>
      </c>
      <c r="M15" s="726"/>
      <c r="N15" s="727"/>
      <c r="O15" s="79"/>
      <c r="P15" s="74" t="s">
        <v>265</v>
      </c>
    </row>
    <row r="16" spans="1:18" ht="18.75" customHeight="1">
      <c r="A16" s="78"/>
      <c r="B16" s="79"/>
      <c r="C16" s="708" t="s">
        <v>269</v>
      </c>
      <c r="D16" s="708"/>
      <c r="E16" s="708"/>
      <c r="F16" s="88"/>
      <c r="G16" s="88"/>
      <c r="H16" s="89"/>
      <c r="I16" s="78"/>
      <c r="J16" s="79"/>
      <c r="K16" s="79"/>
      <c r="L16" s="726" t="s">
        <v>267</v>
      </c>
      <c r="M16" s="726"/>
      <c r="N16" s="727"/>
      <c r="O16" s="93"/>
      <c r="P16" s="74" t="s">
        <v>268</v>
      </c>
      <c r="Q16" s="79"/>
      <c r="R16" s="79"/>
    </row>
    <row r="17" spans="1:19" ht="18.75" customHeight="1">
      <c r="A17" s="78"/>
      <c r="B17" s="79"/>
      <c r="C17" s="708" t="s">
        <v>272</v>
      </c>
      <c r="D17" s="708"/>
      <c r="E17" s="708"/>
      <c r="F17" s="88"/>
      <c r="G17" s="88"/>
      <c r="H17" s="89"/>
      <c r="I17" s="78"/>
      <c r="J17" s="79"/>
      <c r="K17" s="708" t="s">
        <v>270</v>
      </c>
      <c r="L17" s="708"/>
      <c r="M17" s="708"/>
      <c r="N17" s="728"/>
      <c r="O17" s="93"/>
      <c r="P17" s="74" t="s">
        <v>271</v>
      </c>
    </row>
    <row r="18" spans="1:19" ht="18.75" customHeight="1">
      <c r="A18" s="78"/>
      <c r="B18" s="79"/>
      <c r="C18" s="708" t="s">
        <v>454</v>
      </c>
      <c r="D18" s="708"/>
      <c r="E18" s="708"/>
      <c r="F18" s="87"/>
      <c r="G18" s="88"/>
      <c r="H18" s="89"/>
      <c r="I18" s="78"/>
      <c r="K18" s="708" t="s">
        <v>273</v>
      </c>
      <c r="L18" s="708"/>
      <c r="M18" s="708"/>
      <c r="N18" s="728"/>
      <c r="O18" s="94"/>
      <c r="P18" s="74" t="s">
        <v>274</v>
      </c>
    </row>
    <row r="19" spans="1:19" ht="18.75" customHeight="1">
      <c r="A19" s="78"/>
      <c r="B19" s="79"/>
      <c r="C19" s="708" t="s">
        <v>275</v>
      </c>
      <c r="D19" s="708"/>
      <c r="E19" s="708"/>
      <c r="F19" s="708"/>
      <c r="G19" s="87"/>
      <c r="H19" s="89"/>
      <c r="I19" s="78"/>
      <c r="J19" s="725" t="s">
        <v>276</v>
      </c>
      <c r="K19" s="725"/>
      <c r="L19" s="725"/>
      <c r="N19" s="95"/>
      <c r="O19" s="96"/>
      <c r="P19" s="74" t="s">
        <v>277</v>
      </c>
      <c r="Q19" s="94"/>
      <c r="R19" s="94"/>
      <c r="S19" s="94"/>
    </row>
    <row r="20" spans="1:19" ht="18.75" customHeight="1">
      <c r="A20" s="78"/>
      <c r="B20" s="79"/>
      <c r="C20" s="708" t="s">
        <v>313</v>
      </c>
      <c r="D20" s="708"/>
      <c r="E20" s="708"/>
      <c r="F20" s="708"/>
      <c r="G20" s="708"/>
      <c r="H20" s="97"/>
      <c r="I20" s="78"/>
      <c r="J20" s="725" t="s">
        <v>279</v>
      </c>
      <c r="K20" s="725"/>
      <c r="L20" s="725"/>
      <c r="M20" s="79"/>
      <c r="N20" s="80"/>
      <c r="O20" s="96"/>
      <c r="P20" s="74" t="s">
        <v>280</v>
      </c>
    </row>
    <row r="21" spans="1:19" ht="18.75" customHeight="1">
      <c r="A21" s="78"/>
      <c r="B21" s="79"/>
      <c r="C21" s="708" t="s">
        <v>281</v>
      </c>
      <c r="D21" s="708"/>
      <c r="E21" s="708"/>
      <c r="F21" s="708"/>
      <c r="G21" s="708"/>
      <c r="H21" s="97"/>
      <c r="I21" s="78"/>
      <c r="J21" s="79"/>
      <c r="K21" s="96" t="s">
        <v>282</v>
      </c>
      <c r="L21" s="93"/>
      <c r="M21" s="93"/>
      <c r="N21" s="83"/>
      <c r="O21" s="96"/>
      <c r="P21" s="74" t="s">
        <v>283</v>
      </c>
    </row>
    <row r="22" spans="1:19" ht="18.75" customHeight="1">
      <c r="A22" s="78"/>
      <c r="B22" s="79"/>
      <c r="C22" s="708" t="s">
        <v>314</v>
      </c>
      <c r="D22" s="708"/>
      <c r="E22" s="708"/>
      <c r="H22" s="97"/>
      <c r="I22" s="78"/>
      <c r="J22" s="79"/>
      <c r="K22" s="79"/>
      <c r="L22" s="724"/>
      <c r="M22" s="724"/>
      <c r="N22" s="98"/>
      <c r="O22" s="96"/>
      <c r="P22" s="74" t="s">
        <v>284</v>
      </c>
    </row>
    <row r="23" spans="1:19" ht="18.75" customHeight="1">
      <c r="A23" s="78"/>
      <c r="B23" s="79"/>
      <c r="C23" s="708" t="s">
        <v>488</v>
      </c>
      <c r="D23" s="708"/>
      <c r="E23" s="708"/>
      <c r="F23" s="88"/>
      <c r="G23" s="88"/>
      <c r="H23" s="97"/>
      <c r="I23" s="78"/>
      <c r="J23" s="79"/>
      <c r="K23" s="79"/>
      <c r="L23" s="724"/>
      <c r="M23" s="724"/>
      <c r="N23" s="80"/>
      <c r="O23" s="96"/>
      <c r="P23" s="74" t="s">
        <v>315</v>
      </c>
    </row>
    <row r="24" spans="1:19" ht="18.75" customHeight="1">
      <c r="A24" s="78"/>
      <c r="B24" s="79"/>
      <c r="C24" s="708" t="s">
        <v>441</v>
      </c>
      <c r="D24" s="708"/>
      <c r="E24" s="708"/>
      <c r="F24" s="99"/>
      <c r="G24" s="99"/>
      <c r="H24" s="100"/>
      <c r="I24" s="78"/>
      <c r="J24" s="79"/>
      <c r="L24" s="724"/>
      <c r="M24" s="724"/>
      <c r="N24" s="95"/>
      <c r="O24" s="96"/>
      <c r="P24" s="74" t="s">
        <v>316</v>
      </c>
    </row>
    <row r="25" spans="1:19" ht="18.75" hidden="1" customHeight="1">
      <c r="A25" s="78"/>
      <c r="B25" s="79"/>
      <c r="C25" s="708"/>
      <c r="D25" s="708"/>
      <c r="E25" s="708"/>
      <c r="F25" s="99"/>
      <c r="G25" s="99"/>
      <c r="H25" s="100"/>
      <c r="I25" s="78"/>
      <c r="J25" s="79"/>
      <c r="L25" s="724"/>
      <c r="M25" s="724"/>
      <c r="N25" s="95"/>
      <c r="O25" s="93"/>
      <c r="P25" s="74" t="s">
        <v>288</v>
      </c>
    </row>
    <row r="26" spans="1:19" ht="12" customHeight="1">
      <c r="A26" s="101"/>
      <c r="B26" s="102"/>
      <c r="C26" s="736"/>
      <c r="D26" s="736"/>
      <c r="E26" s="736"/>
      <c r="F26" s="150"/>
      <c r="G26" s="150"/>
      <c r="H26" s="103"/>
      <c r="I26" s="101"/>
      <c r="J26" s="102"/>
      <c r="K26" s="104"/>
      <c r="L26" s="105"/>
      <c r="M26" s="105"/>
      <c r="N26" s="106"/>
      <c r="P26" s="74" t="s">
        <v>289</v>
      </c>
    </row>
    <row r="27" spans="1:19" ht="21.75" customHeight="1">
      <c r="A27" s="67" t="s">
        <v>325</v>
      </c>
      <c r="B27" s="107"/>
      <c r="C27" s="108"/>
      <c r="D27" s="108"/>
      <c r="E27" s="108"/>
      <c r="F27" s="108"/>
      <c r="G27" s="108"/>
      <c r="H27" s="108"/>
      <c r="I27" s="71"/>
      <c r="J27" s="709"/>
      <c r="K27" s="709"/>
      <c r="L27" s="709"/>
      <c r="M27" s="709"/>
      <c r="N27" s="109"/>
    </row>
    <row r="28" spans="1:19" ht="14.25" hidden="1" customHeight="1">
      <c r="A28" s="110"/>
      <c r="B28" s="710" t="s">
        <v>291</v>
      </c>
      <c r="C28" s="710"/>
      <c r="D28" s="710"/>
      <c r="E28" s="710"/>
      <c r="F28" s="710"/>
      <c r="G28" s="710"/>
      <c r="H28" s="710"/>
      <c r="I28" s="79"/>
      <c r="J28" s="79"/>
      <c r="K28" s="93"/>
      <c r="L28" s="93"/>
      <c r="M28" s="93"/>
      <c r="N28" s="83"/>
    </row>
    <row r="29" spans="1:19" ht="18.75" customHeight="1">
      <c r="A29" s="78"/>
      <c r="B29" s="79"/>
      <c r="C29" s="79"/>
      <c r="D29" s="111" t="s">
        <v>292</v>
      </c>
      <c r="E29" s="711"/>
      <c r="F29" s="712"/>
      <c r="G29" s="712"/>
      <c r="H29" s="712"/>
      <c r="I29" s="112" t="s">
        <v>293</v>
      </c>
      <c r="J29" s="711" t="s">
        <v>294</v>
      </c>
      <c r="K29" s="713"/>
      <c r="L29" s="711"/>
      <c r="M29" s="713"/>
      <c r="N29" s="95"/>
    </row>
    <row r="30" spans="1:19" ht="18.75" hidden="1" customHeight="1">
      <c r="A30" s="84"/>
      <c r="B30" s="79"/>
      <c r="C30" s="79"/>
      <c r="D30" s="111" t="s">
        <v>295</v>
      </c>
      <c r="E30" s="705" t="s">
        <v>296</v>
      </c>
      <c r="F30" s="706"/>
      <c r="G30" s="706"/>
      <c r="H30" s="706"/>
      <c r="I30" s="706"/>
      <c r="J30" s="706"/>
      <c r="K30" s="706"/>
      <c r="L30" s="706"/>
      <c r="M30" s="707"/>
      <c r="N30" s="95"/>
    </row>
    <row r="31" spans="1:19" ht="55.5" customHeight="1">
      <c r="A31" s="84"/>
      <c r="B31" s="79"/>
      <c r="C31" s="79"/>
      <c r="D31" s="113" t="s">
        <v>297</v>
      </c>
      <c r="E31" s="714"/>
      <c r="F31" s="715"/>
      <c r="G31" s="715"/>
      <c r="H31" s="715"/>
      <c r="I31" s="715"/>
      <c r="J31" s="715"/>
      <c r="K31" s="715"/>
      <c r="L31" s="715"/>
      <c r="M31" s="716"/>
      <c r="N31" s="95"/>
      <c r="P31" s="114"/>
    </row>
    <row r="32" spans="1:19" ht="21" hidden="1" customHeight="1">
      <c r="A32" s="78"/>
      <c r="B32" s="79" t="s">
        <v>298</v>
      </c>
      <c r="C32" s="79"/>
      <c r="D32" s="111" t="s">
        <v>292</v>
      </c>
      <c r="E32" s="711"/>
      <c r="F32" s="712"/>
      <c r="G32" s="712"/>
      <c r="H32" s="712"/>
      <c r="I32" s="112" t="s">
        <v>293</v>
      </c>
      <c r="J32" s="711" t="s">
        <v>294</v>
      </c>
      <c r="K32" s="713"/>
      <c r="L32" s="711"/>
      <c r="M32" s="713"/>
      <c r="N32" s="95"/>
      <c r="P32" s="115"/>
    </row>
    <row r="33" spans="1:18" ht="18.75" hidden="1" customHeight="1">
      <c r="A33" s="78"/>
      <c r="C33" s="79"/>
      <c r="D33" s="111" t="s">
        <v>295</v>
      </c>
      <c r="E33" s="705" t="s">
        <v>296</v>
      </c>
      <c r="F33" s="706"/>
      <c r="G33" s="706"/>
      <c r="H33" s="706"/>
      <c r="I33" s="706"/>
      <c r="J33" s="706"/>
      <c r="K33" s="706"/>
      <c r="L33" s="706"/>
      <c r="M33" s="707"/>
      <c r="N33" s="95"/>
      <c r="P33" s="115"/>
    </row>
    <row r="34" spans="1:18" ht="37.5" hidden="1" customHeight="1">
      <c r="A34" s="84"/>
      <c r="B34" s="79"/>
      <c r="C34" s="79"/>
      <c r="D34" s="113" t="s">
        <v>297</v>
      </c>
      <c r="E34" s="714"/>
      <c r="F34" s="715"/>
      <c r="G34" s="715"/>
      <c r="H34" s="715"/>
      <c r="I34" s="715"/>
      <c r="J34" s="715"/>
      <c r="K34" s="715"/>
      <c r="L34" s="715"/>
      <c r="M34" s="716"/>
      <c r="N34" s="95"/>
      <c r="P34" s="115"/>
    </row>
    <row r="35" spans="1:18" ht="9.75" customHeight="1">
      <c r="A35" s="78"/>
      <c r="B35" s="79"/>
      <c r="C35" s="79"/>
      <c r="D35" s="79"/>
      <c r="E35" s="79"/>
      <c r="F35" s="79"/>
      <c r="G35" s="79"/>
      <c r="H35" s="79"/>
      <c r="I35" s="79"/>
      <c r="J35" s="114"/>
      <c r="K35" s="115"/>
      <c r="L35" s="79"/>
      <c r="M35" s="79"/>
      <c r="N35" s="95"/>
      <c r="P35" s="117"/>
    </row>
    <row r="36" spans="1:18" ht="18.75" customHeight="1">
      <c r="A36" s="78"/>
      <c r="B36" s="79"/>
      <c r="C36" s="79" t="s">
        <v>299</v>
      </c>
      <c r="D36" s="116"/>
      <c r="E36" s="116"/>
      <c r="F36" s="116"/>
      <c r="G36" s="116"/>
      <c r="H36" s="116"/>
      <c r="I36" s="79"/>
      <c r="J36" s="114"/>
      <c r="K36" s="114"/>
      <c r="L36" s="79"/>
      <c r="M36" s="79"/>
      <c r="N36" s="95"/>
      <c r="O36" s="114"/>
    </row>
    <row r="37" spans="1:18" ht="18.75" customHeight="1">
      <c r="A37" s="78"/>
      <c r="B37" s="96"/>
      <c r="C37" s="79" t="s">
        <v>300</v>
      </c>
      <c r="D37" s="79"/>
      <c r="E37" s="79"/>
      <c r="F37" s="79"/>
      <c r="G37" s="79"/>
      <c r="H37" s="79"/>
      <c r="I37" s="79"/>
      <c r="J37" s="79"/>
      <c r="K37" s="116"/>
      <c r="L37" s="116"/>
      <c r="M37" s="116"/>
      <c r="N37" s="80"/>
      <c r="O37" s="114"/>
      <c r="Q37" s="79"/>
      <c r="R37" s="79"/>
    </row>
    <row r="38" spans="1:18" ht="18.75" customHeight="1">
      <c r="A38" s="78"/>
      <c r="B38" s="79"/>
      <c r="C38" s="79" t="s">
        <v>301</v>
      </c>
      <c r="D38" s="79"/>
      <c r="E38" s="79"/>
      <c r="F38" s="79"/>
      <c r="G38" s="79"/>
      <c r="I38" s="720" t="s">
        <v>302</v>
      </c>
      <c r="J38" s="720"/>
      <c r="K38" s="721"/>
      <c r="L38" s="721"/>
      <c r="M38" s="79"/>
      <c r="N38" s="80"/>
      <c r="O38" s="118"/>
    </row>
    <row r="39" spans="1:18" ht="18.75" customHeight="1">
      <c r="A39" s="78"/>
      <c r="B39" s="79"/>
      <c r="C39" s="79" t="s">
        <v>303</v>
      </c>
      <c r="H39" s="79"/>
      <c r="I39" s="79"/>
      <c r="J39" s="79"/>
      <c r="K39" s="79"/>
      <c r="L39" s="79"/>
      <c r="M39" s="99"/>
      <c r="N39" s="119"/>
      <c r="O39" s="114"/>
      <c r="P39" s="124"/>
    </row>
    <row r="40" spans="1:18" ht="18.75" customHeight="1">
      <c r="A40" s="78"/>
      <c r="C40" s="79" t="s">
        <v>304</v>
      </c>
      <c r="D40" s="79"/>
      <c r="H40" s="79"/>
      <c r="I40" s="120"/>
      <c r="J40" s="79"/>
      <c r="M40" s="79"/>
      <c r="N40" s="80"/>
      <c r="O40" s="117"/>
    </row>
    <row r="41" spans="1:18" ht="6.75" customHeight="1">
      <c r="A41" s="101"/>
      <c r="B41" s="102"/>
      <c r="C41" s="121"/>
      <c r="D41" s="121"/>
      <c r="E41" s="121"/>
      <c r="F41" s="121"/>
      <c r="G41" s="121"/>
      <c r="H41" s="121"/>
      <c r="I41" s="102"/>
      <c r="J41" s="102"/>
      <c r="K41" s="102"/>
      <c r="L41" s="122"/>
      <c r="M41" s="122"/>
      <c r="N41" s="123"/>
      <c r="O41" s="85"/>
    </row>
    <row r="42" spans="1:18" ht="21.75" customHeight="1">
      <c r="A42" s="70" t="s">
        <v>305</v>
      </c>
      <c r="B42" s="71"/>
      <c r="C42" s="125"/>
      <c r="D42" s="125"/>
      <c r="E42" s="125"/>
      <c r="F42" s="125"/>
      <c r="G42" s="125"/>
      <c r="H42" s="125"/>
      <c r="I42" s="71"/>
      <c r="J42" s="71"/>
      <c r="K42" s="71"/>
      <c r="L42" s="71"/>
      <c r="M42" s="71"/>
      <c r="N42" s="72"/>
      <c r="O42" s="85"/>
    </row>
    <row r="43" spans="1:18" ht="22.5" customHeight="1">
      <c r="A43" s="78"/>
      <c r="B43" s="79" t="s">
        <v>306</v>
      </c>
      <c r="C43" s="79"/>
      <c r="D43" s="79" t="s">
        <v>307</v>
      </c>
      <c r="E43" s="722"/>
      <c r="F43" s="722"/>
      <c r="G43" s="722"/>
      <c r="H43" s="722"/>
      <c r="I43" s="722"/>
      <c r="J43" s="722"/>
      <c r="K43" s="722"/>
      <c r="L43" s="722"/>
      <c r="M43" s="722"/>
      <c r="N43" s="723"/>
      <c r="O43" s="85"/>
    </row>
    <row r="44" spans="1:18" ht="22.5" customHeight="1">
      <c r="A44" s="78"/>
      <c r="B44" s="79"/>
      <c r="C44" s="96"/>
      <c r="D44" s="93" t="s">
        <v>308</v>
      </c>
      <c r="E44" s="722"/>
      <c r="F44" s="722"/>
      <c r="G44" s="722"/>
      <c r="H44" s="722"/>
      <c r="I44" s="722"/>
      <c r="J44" s="722"/>
      <c r="K44" s="722"/>
      <c r="L44" s="722"/>
      <c r="M44" s="722"/>
      <c r="N44" s="723"/>
      <c r="O44" s="124"/>
    </row>
    <row r="45" spans="1:18" ht="22.5" customHeight="1">
      <c r="A45" s="78"/>
      <c r="B45" s="79"/>
      <c r="C45" s="79"/>
      <c r="E45" s="722"/>
      <c r="F45" s="722"/>
      <c r="G45" s="722"/>
      <c r="H45" s="722"/>
      <c r="I45" s="722"/>
      <c r="J45" s="722"/>
      <c r="K45" s="722"/>
      <c r="L45" s="722"/>
      <c r="M45" s="722"/>
      <c r="N45" s="723"/>
      <c r="O45" s="85"/>
    </row>
    <row r="46" spans="1:18" ht="7.5" customHeight="1">
      <c r="A46" s="101"/>
      <c r="B46" s="102"/>
      <c r="C46" s="102"/>
      <c r="D46" s="102"/>
      <c r="E46" s="126"/>
      <c r="F46" s="126"/>
      <c r="G46" s="126"/>
      <c r="H46" s="126"/>
      <c r="I46" s="102"/>
      <c r="J46" s="102"/>
      <c r="K46" s="102"/>
      <c r="L46" s="102"/>
      <c r="M46" s="102"/>
      <c r="N46" s="127"/>
      <c r="O46" s="85"/>
    </row>
    <row r="47" spans="1:18" ht="6.75" customHeight="1">
      <c r="A47" s="128"/>
      <c r="B47" s="128"/>
      <c r="C47" s="129"/>
      <c r="D47" s="129"/>
      <c r="E47" s="129"/>
      <c r="F47" s="129"/>
      <c r="G47" s="129"/>
      <c r="H47" s="129"/>
      <c r="I47" s="128"/>
      <c r="J47" s="128"/>
      <c r="K47" s="128"/>
      <c r="L47" s="128"/>
      <c r="M47" s="128"/>
      <c r="N47" s="128"/>
      <c r="O47" s="85"/>
    </row>
    <row r="48" spans="1:18" ht="21.75" customHeight="1">
      <c r="A48" s="70" t="s">
        <v>309</v>
      </c>
      <c r="B48" s="71"/>
      <c r="C48" s="125"/>
      <c r="D48" s="125"/>
      <c r="E48" s="125"/>
      <c r="F48" s="125"/>
      <c r="G48" s="125"/>
      <c r="H48" s="125"/>
      <c r="I48" s="71"/>
      <c r="J48" s="71"/>
      <c r="K48" s="71"/>
      <c r="L48" s="71"/>
      <c r="M48" s="71"/>
      <c r="N48" s="72"/>
      <c r="O48" s="79"/>
    </row>
    <row r="49" spans="1:15" ht="61.5" customHeight="1">
      <c r="A49" s="717"/>
      <c r="B49" s="718"/>
      <c r="C49" s="718"/>
      <c r="D49" s="718"/>
      <c r="E49" s="718"/>
      <c r="F49" s="718"/>
      <c r="G49" s="718"/>
      <c r="H49" s="718"/>
      <c r="I49" s="718"/>
      <c r="J49" s="718"/>
      <c r="K49" s="718"/>
      <c r="L49" s="718"/>
      <c r="M49" s="718"/>
      <c r="N49" s="719"/>
      <c r="O49" s="130"/>
    </row>
    <row r="50" spans="1:15" ht="15.75" customHeight="1">
      <c r="A50" s="76"/>
      <c r="B50" s="76"/>
      <c r="C50" s="131"/>
      <c r="D50" s="131"/>
      <c r="E50" s="131"/>
      <c r="F50" s="131"/>
      <c r="G50" s="131"/>
      <c r="H50" s="131"/>
      <c r="I50" s="130"/>
      <c r="J50" s="130"/>
      <c r="K50" s="76"/>
      <c r="L50" s="130"/>
      <c r="M50" s="132" t="s">
        <v>310</v>
      </c>
      <c r="N50" s="271" t="e">
        <f>総表!#REF!</f>
        <v>#REF!</v>
      </c>
    </row>
  </sheetData>
  <mergeCells count="58">
    <mergeCell ref="L12:N12"/>
    <mergeCell ref="A1:N1"/>
    <mergeCell ref="P1:Q1"/>
    <mergeCell ref="A2:B2"/>
    <mergeCell ref="C2:N2"/>
    <mergeCell ref="P2:Q3"/>
    <mergeCell ref="A3:B3"/>
    <mergeCell ref="C3:N3"/>
    <mergeCell ref="C9:D9"/>
    <mergeCell ref="L9:N9"/>
    <mergeCell ref="C10:D10"/>
    <mergeCell ref="L11:N11"/>
    <mergeCell ref="C12:E12"/>
    <mergeCell ref="C11:E11"/>
    <mergeCell ref="J19:L19"/>
    <mergeCell ref="C13:E13"/>
    <mergeCell ref="L13:N13"/>
    <mergeCell ref="L14:N14"/>
    <mergeCell ref="L15:N15"/>
    <mergeCell ref="C16:E16"/>
    <mergeCell ref="L16:N16"/>
    <mergeCell ref="C17:E17"/>
    <mergeCell ref="K18:N18"/>
    <mergeCell ref="C19:F19"/>
    <mergeCell ref="C18:E18"/>
    <mergeCell ref="C15:D15"/>
    <mergeCell ref="C14:E14"/>
    <mergeCell ref="K17:N17"/>
    <mergeCell ref="C25:E25"/>
    <mergeCell ref="L25:M25"/>
    <mergeCell ref="C20:G20"/>
    <mergeCell ref="J20:L20"/>
    <mergeCell ref="C21:G21"/>
    <mergeCell ref="C22:E22"/>
    <mergeCell ref="L22:M22"/>
    <mergeCell ref="C23:E23"/>
    <mergeCell ref="L23:M23"/>
    <mergeCell ref="C24:E24"/>
    <mergeCell ref="L24:M24"/>
    <mergeCell ref="A49:N49"/>
    <mergeCell ref="E34:M34"/>
    <mergeCell ref="I38:J38"/>
    <mergeCell ref="K38:L38"/>
    <mergeCell ref="E43:N43"/>
    <mergeCell ref="E44:N44"/>
    <mergeCell ref="E45:N45"/>
    <mergeCell ref="E33:M33"/>
    <mergeCell ref="C26:E26"/>
    <mergeCell ref="J27:M27"/>
    <mergeCell ref="B28:H28"/>
    <mergeCell ref="E29:H29"/>
    <mergeCell ref="J29:K29"/>
    <mergeCell ref="L29:M29"/>
    <mergeCell ref="E30:M30"/>
    <mergeCell ref="E31:M31"/>
    <mergeCell ref="E32:H32"/>
    <mergeCell ref="J32:K32"/>
    <mergeCell ref="L32:M32"/>
  </mergeCells>
  <phoneticPr fontId="38"/>
  <dataValidations count="2">
    <dataValidation type="list" allowBlank="1" showInputMessage="1" showErrorMessage="1" sqref="E43:N45" xr:uid="{00000000-0002-0000-0100-000001000000}">
      <formula1>不適合理由</formula1>
    </dataValidation>
    <dataValidation type="list" allowBlank="1" showInputMessage="1" showErrorMessage="1" sqref="L22:M25" xr:uid="{00000000-0002-0000-0100-000000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1</xdr:col>
                    <xdr:colOff>152400</xdr:colOff>
                    <xdr:row>14</xdr:row>
                    <xdr:rowOff>200025</xdr:rowOff>
                  </from>
                  <to>
                    <xdr:col>2</xdr:col>
                    <xdr:colOff>85725</xdr:colOff>
                    <xdr:row>16</xdr:row>
                    <xdr:rowOff>19050</xdr:rowOff>
                  </to>
                </anchor>
              </controlPr>
            </control>
          </mc:Choice>
        </mc:AlternateContent>
        <mc:AlternateContent xmlns:mc="http://schemas.openxmlformats.org/markup-compatibility/2006">
          <mc:Choice Requires="x14">
            <control shapeId="43010" r:id="rId5" name="Check Box 2">
              <controlPr defaultSize="0" autoFill="0" autoLine="0" autoPict="0" altText="">
                <anchor moveWithCells="1" sizeWithCells="1">
                  <from>
                    <xdr:col>0</xdr:col>
                    <xdr:colOff>114300</xdr:colOff>
                    <xdr:row>5</xdr:row>
                    <xdr:rowOff>228600</xdr:rowOff>
                  </from>
                  <to>
                    <xdr:col>1</xdr:col>
                    <xdr:colOff>38100</xdr:colOff>
                    <xdr:row>7</xdr:row>
                    <xdr:rowOff>28575</xdr:rowOff>
                  </to>
                </anchor>
              </controlPr>
            </control>
          </mc:Choice>
        </mc:AlternateContent>
        <mc:AlternateContent xmlns:mc="http://schemas.openxmlformats.org/markup-compatibility/2006">
          <mc:Choice Requires="x14">
            <control shapeId="43011" r:id="rId6" name="Check Box 3">
              <controlPr defaultSize="0" autoFill="0" autoLine="0" autoPict="0" altText="">
                <anchor moveWithCells="1" sizeWithCells="1">
                  <from>
                    <xdr:col>0</xdr:col>
                    <xdr:colOff>114300</xdr:colOff>
                    <xdr:row>4</xdr:row>
                    <xdr:rowOff>238125</xdr:rowOff>
                  </from>
                  <to>
                    <xdr:col>1</xdr:col>
                    <xdr:colOff>38100</xdr:colOff>
                    <xdr:row>6</xdr:row>
                    <xdr:rowOff>47625</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sizeWithCells="1">
                  <from>
                    <xdr:col>0</xdr:col>
                    <xdr:colOff>123825</xdr:colOff>
                    <xdr:row>42</xdr:row>
                    <xdr:rowOff>28575</xdr:rowOff>
                  </from>
                  <to>
                    <xdr:col>1</xdr:col>
                    <xdr:colOff>57150</xdr:colOff>
                    <xdr:row>42</xdr:row>
                    <xdr:rowOff>276225</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sizeWithCells="1">
                  <from>
                    <xdr:col>2</xdr:col>
                    <xdr:colOff>95250</xdr:colOff>
                    <xdr:row>42</xdr:row>
                    <xdr:rowOff>38100</xdr:rowOff>
                  </from>
                  <to>
                    <xdr:col>3</xdr:col>
                    <xdr:colOff>85725</xdr:colOff>
                    <xdr:row>43</xdr:row>
                    <xdr:rowOff>0</xdr:rowOff>
                  </to>
                </anchor>
              </controlPr>
            </control>
          </mc:Choice>
        </mc:AlternateContent>
        <mc:AlternateContent xmlns:mc="http://schemas.openxmlformats.org/markup-compatibility/2006">
          <mc:Choice Requires="x14">
            <control shapeId="43014" r:id="rId9" name="Check Box 6">
              <controlPr defaultSize="0" autoFill="0" autoLine="0" autoPict="0" altText="">
                <anchor moveWithCells="1" sizeWithCells="1">
                  <from>
                    <xdr:col>9</xdr:col>
                    <xdr:colOff>38100</xdr:colOff>
                    <xdr:row>4</xdr:row>
                    <xdr:rowOff>257175</xdr:rowOff>
                  </from>
                  <to>
                    <xdr:col>9</xdr:col>
                    <xdr:colOff>323850</xdr:colOff>
                    <xdr:row>6</xdr:row>
                    <xdr:rowOff>28575</xdr:rowOff>
                  </to>
                </anchor>
              </controlPr>
            </control>
          </mc:Choice>
        </mc:AlternateContent>
        <mc:AlternateContent xmlns:mc="http://schemas.openxmlformats.org/markup-compatibility/2006">
          <mc:Choice Requires="x14">
            <control shapeId="43015" r:id="rId10" name="Check Box 7">
              <controlPr defaultSize="0" autoFill="0" autoLine="0" autoPict="0" altText="">
                <anchor moveWithCells="1" sizeWithCells="1">
                  <from>
                    <xdr:col>9</xdr:col>
                    <xdr:colOff>123825</xdr:colOff>
                    <xdr:row>5</xdr:row>
                    <xdr:rowOff>209550</xdr:rowOff>
                  </from>
                  <to>
                    <xdr:col>10</xdr:col>
                    <xdr:colOff>85725</xdr:colOff>
                    <xdr:row>7</xdr:row>
                    <xdr:rowOff>47625</xdr:rowOff>
                  </to>
                </anchor>
              </controlPr>
            </control>
          </mc:Choice>
        </mc:AlternateContent>
        <mc:AlternateContent xmlns:mc="http://schemas.openxmlformats.org/markup-compatibility/2006">
          <mc:Choice Requires="x14">
            <control shapeId="43016" r:id="rId11" name="Check Box 8">
              <controlPr defaultSize="0" autoFill="0" autoLine="0" autoPict="0" altText="">
                <anchor moveWithCells="1" sizeWithCells="1">
                  <from>
                    <xdr:col>10</xdr:col>
                    <xdr:colOff>142875</xdr:colOff>
                    <xdr:row>7</xdr:row>
                    <xdr:rowOff>190500</xdr:rowOff>
                  </from>
                  <to>
                    <xdr:col>11</xdr:col>
                    <xdr:colOff>66675</xdr:colOff>
                    <xdr:row>9</xdr:row>
                    <xdr:rowOff>28575</xdr:rowOff>
                  </to>
                </anchor>
              </controlPr>
            </control>
          </mc:Choice>
        </mc:AlternateContent>
        <mc:AlternateContent xmlns:mc="http://schemas.openxmlformats.org/markup-compatibility/2006">
          <mc:Choice Requires="x14">
            <control shapeId="43017" r:id="rId12" name="Check Box 9">
              <controlPr defaultSize="0" autoFill="0" autoLine="0" autoPict="0" altText="">
                <anchor moveWithCells="1" sizeWithCells="1">
                  <from>
                    <xdr:col>10</xdr:col>
                    <xdr:colOff>142875</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3022" r:id="rId13" name="Check Box 14">
              <controlPr defaultSize="0" autoFill="0" autoLine="0" autoPict="0">
                <anchor moveWithCells="1" sizeWithCells="1">
                  <from>
                    <xdr:col>2</xdr:col>
                    <xdr:colOff>9525</xdr:colOff>
                    <xdr:row>35</xdr:row>
                    <xdr:rowOff>209550</xdr:rowOff>
                  </from>
                  <to>
                    <xdr:col>2</xdr:col>
                    <xdr:colOff>314325</xdr:colOff>
                    <xdr:row>37</xdr:row>
                    <xdr:rowOff>19050</xdr:rowOff>
                  </to>
                </anchor>
              </controlPr>
            </control>
          </mc:Choice>
        </mc:AlternateContent>
        <mc:AlternateContent xmlns:mc="http://schemas.openxmlformats.org/markup-compatibility/2006">
          <mc:Choice Requires="x14">
            <control shapeId="43023" r:id="rId14" name="Check Box 15">
              <controlPr defaultSize="0" autoFill="0" autoLine="0" autoPict="0">
                <anchor moveWithCells="1" sizeWithCells="1">
                  <from>
                    <xdr:col>2</xdr:col>
                    <xdr:colOff>9525</xdr:colOff>
                    <xdr:row>38</xdr:row>
                    <xdr:rowOff>219075</xdr:rowOff>
                  </from>
                  <to>
                    <xdr:col>2</xdr:col>
                    <xdr:colOff>314325</xdr:colOff>
                    <xdr:row>40</xdr:row>
                    <xdr:rowOff>28575</xdr:rowOff>
                  </to>
                </anchor>
              </controlPr>
            </control>
          </mc:Choice>
        </mc:AlternateContent>
        <mc:AlternateContent xmlns:mc="http://schemas.openxmlformats.org/markup-compatibility/2006">
          <mc:Choice Requires="x14">
            <control shapeId="43024" r:id="rId15" name="Check Box 16">
              <controlPr defaultSize="0" autoFill="0" autoLine="0" autoPict="0">
                <anchor moveWithCells="1" sizeWithCells="1">
                  <from>
                    <xdr:col>2</xdr:col>
                    <xdr:colOff>295275</xdr:colOff>
                    <xdr:row>36</xdr:row>
                    <xdr:rowOff>219075</xdr:rowOff>
                  </from>
                  <to>
                    <xdr:col>3</xdr:col>
                    <xdr:colOff>276225</xdr:colOff>
                    <xdr:row>38</xdr:row>
                    <xdr:rowOff>28575</xdr:rowOff>
                  </to>
                </anchor>
              </controlPr>
            </control>
          </mc:Choice>
        </mc:AlternateContent>
        <mc:AlternateContent xmlns:mc="http://schemas.openxmlformats.org/markup-compatibility/2006">
          <mc:Choice Requires="x14">
            <control shapeId="43025" r:id="rId16" name="Check Box 17">
              <controlPr defaultSize="0" autoFill="0" autoLine="0" autoPict="0">
                <anchor moveWithCells="1" sizeWithCells="1">
                  <from>
                    <xdr:col>2</xdr:col>
                    <xdr:colOff>295275</xdr:colOff>
                    <xdr:row>37</xdr:row>
                    <xdr:rowOff>219075</xdr:rowOff>
                  </from>
                  <to>
                    <xdr:col>3</xdr:col>
                    <xdr:colOff>285750</xdr:colOff>
                    <xdr:row>39</xdr:row>
                    <xdr:rowOff>28575</xdr:rowOff>
                  </to>
                </anchor>
              </controlPr>
            </control>
          </mc:Choice>
        </mc:AlternateContent>
        <mc:AlternateContent xmlns:mc="http://schemas.openxmlformats.org/markup-compatibility/2006">
          <mc:Choice Requires="x14">
            <control shapeId="43027" r:id="rId17" name="Check Box 19">
              <controlPr defaultSize="0" autoFill="0" autoLine="0" autoPict="0">
                <anchor moveWithCells="1" sizeWithCells="1">
                  <from>
                    <xdr:col>1</xdr:col>
                    <xdr:colOff>152400</xdr:colOff>
                    <xdr:row>10</xdr:row>
                    <xdr:rowOff>209550</xdr:rowOff>
                  </from>
                  <to>
                    <xdr:col>2</xdr:col>
                    <xdr:colOff>85725</xdr:colOff>
                    <xdr:row>12</xdr:row>
                    <xdr:rowOff>0</xdr:rowOff>
                  </to>
                </anchor>
              </controlPr>
            </control>
          </mc:Choice>
        </mc:AlternateContent>
        <mc:AlternateContent xmlns:mc="http://schemas.openxmlformats.org/markup-compatibility/2006">
          <mc:Choice Requires="x14">
            <control shapeId="43028" r:id="rId18" name="Check Box 20">
              <controlPr defaultSize="0" autoFill="0" autoLine="0" autoPict="0">
                <anchor moveWithCells="1" sizeWithCells="1">
                  <from>
                    <xdr:col>1</xdr:col>
                    <xdr:colOff>152400</xdr:colOff>
                    <xdr:row>11</xdr:row>
                    <xdr:rowOff>200025</xdr:rowOff>
                  </from>
                  <to>
                    <xdr:col>2</xdr:col>
                    <xdr:colOff>85725</xdr:colOff>
                    <xdr:row>13</xdr:row>
                    <xdr:rowOff>19050</xdr:rowOff>
                  </to>
                </anchor>
              </controlPr>
            </control>
          </mc:Choice>
        </mc:AlternateContent>
        <mc:AlternateContent xmlns:mc="http://schemas.openxmlformats.org/markup-compatibility/2006">
          <mc:Choice Requires="x14">
            <control shapeId="43029" r:id="rId19" name="Check Box 21">
              <controlPr defaultSize="0" autoFill="0" autoLine="0" autoPict="0">
                <anchor moveWithCells="1" sizeWithCells="1">
                  <from>
                    <xdr:col>1</xdr:col>
                    <xdr:colOff>152400</xdr:colOff>
                    <xdr:row>12</xdr:row>
                    <xdr:rowOff>209550</xdr:rowOff>
                  </from>
                  <to>
                    <xdr:col>2</xdr:col>
                    <xdr:colOff>85725</xdr:colOff>
                    <xdr:row>14</xdr:row>
                    <xdr:rowOff>38100</xdr:rowOff>
                  </to>
                </anchor>
              </controlPr>
            </control>
          </mc:Choice>
        </mc:AlternateContent>
        <mc:AlternateContent xmlns:mc="http://schemas.openxmlformats.org/markup-compatibility/2006">
          <mc:Choice Requires="x14">
            <control shapeId="43030" r:id="rId20" name="Check Box 22">
              <controlPr defaultSize="0" autoFill="0" autoLine="0" autoPict="0">
                <anchor moveWithCells="1" sizeWithCells="1">
                  <from>
                    <xdr:col>1</xdr:col>
                    <xdr:colOff>152400</xdr:colOff>
                    <xdr:row>9</xdr:row>
                    <xdr:rowOff>228600</xdr:rowOff>
                  </from>
                  <to>
                    <xdr:col>2</xdr:col>
                    <xdr:colOff>85725</xdr:colOff>
                    <xdr:row>11</xdr:row>
                    <xdr:rowOff>19050</xdr:rowOff>
                  </to>
                </anchor>
              </controlPr>
            </control>
          </mc:Choice>
        </mc:AlternateContent>
        <mc:AlternateContent xmlns:mc="http://schemas.openxmlformats.org/markup-compatibility/2006">
          <mc:Choice Requires="x14">
            <control shapeId="43031" r:id="rId21" name="Check Box 23">
              <controlPr defaultSize="0" autoFill="0" autoLine="0" autoPict="0">
                <anchor moveWithCells="1" sizeWithCells="1">
                  <from>
                    <xdr:col>1</xdr:col>
                    <xdr:colOff>152400</xdr:colOff>
                    <xdr:row>8</xdr:row>
                    <xdr:rowOff>228600</xdr:rowOff>
                  </from>
                  <to>
                    <xdr:col>2</xdr:col>
                    <xdr:colOff>85725</xdr:colOff>
                    <xdr:row>10</xdr:row>
                    <xdr:rowOff>28575</xdr:rowOff>
                  </to>
                </anchor>
              </controlPr>
            </control>
          </mc:Choice>
        </mc:AlternateContent>
        <mc:AlternateContent xmlns:mc="http://schemas.openxmlformats.org/markup-compatibility/2006">
          <mc:Choice Requires="x14">
            <control shapeId="43032" r:id="rId22" name="Check Box 24">
              <controlPr defaultSize="0" autoFill="0" autoLine="0" autoPict="0">
                <anchor moveWithCells="1" sizeWithCells="1">
                  <from>
                    <xdr:col>9</xdr:col>
                    <xdr:colOff>123825</xdr:colOff>
                    <xdr:row>8</xdr:row>
                    <xdr:rowOff>219075</xdr:rowOff>
                  </from>
                  <to>
                    <xdr:col>10</xdr:col>
                    <xdr:colOff>104775</xdr:colOff>
                    <xdr:row>10</xdr:row>
                    <xdr:rowOff>19050</xdr:rowOff>
                  </to>
                </anchor>
              </controlPr>
            </control>
          </mc:Choice>
        </mc:AlternateContent>
        <mc:AlternateContent xmlns:mc="http://schemas.openxmlformats.org/markup-compatibility/2006">
          <mc:Choice Requires="x14">
            <control shapeId="43036" r:id="rId23" name="Check Box 28">
              <controlPr defaultSize="0" autoFill="0" autoLine="0" autoPict="0" altText="">
                <anchor moveWithCells="1" sizeWithCells="1">
                  <from>
                    <xdr:col>9</xdr:col>
                    <xdr:colOff>38100</xdr:colOff>
                    <xdr:row>17</xdr:row>
                    <xdr:rowOff>219075</xdr:rowOff>
                  </from>
                  <to>
                    <xdr:col>9</xdr:col>
                    <xdr:colOff>323850</xdr:colOff>
                    <xdr:row>19</xdr:row>
                    <xdr:rowOff>28575</xdr:rowOff>
                  </to>
                </anchor>
              </controlPr>
            </control>
          </mc:Choice>
        </mc:AlternateContent>
        <mc:AlternateContent xmlns:mc="http://schemas.openxmlformats.org/markup-compatibility/2006">
          <mc:Choice Requires="x14">
            <control shapeId="43037" r:id="rId24" name="Check Box 29">
              <controlPr defaultSize="0" autoFill="0" autoLine="0" autoPict="0" altText="">
                <anchor moveWithCells="1" sizeWithCells="1">
                  <from>
                    <xdr:col>9</xdr:col>
                    <xdr:colOff>38100</xdr:colOff>
                    <xdr:row>18</xdr:row>
                    <xdr:rowOff>219075</xdr:rowOff>
                  </from>
                  <to>
                    <xdr:col>9</xdr:col>
                    <xdr:colOff>323850</xdr:colOff>
                    <xdr:row>20</xdr:row>
                    <xdr:rowOff>28575</xdr:rowOff>
                  </to>
                </anchor>
              </controlPr>
            </control>
          </mc:Choice>
        </mc:AlternateContent>
        <mc:AlternateContent xmlns:mc="http://schemas.openxmlformats.org/markup-compatibility/2006">
          <mc:Choice Requires="x14">
            <control shapeId="43038" r:id="rId25" name="Check Box 30">
              <controlPr defaultSize="0" autoFill="0" autoLine="0" autoPict="0">
                <anchor moveWithCells="1" sizeWithCells="1">
                  <from>
                    <xdr:col>9</xdr:col>
                    <xdr:colOff>123825</xdr:colOff>
                    <xdr:row>15</xdr:row>
                    <xdr:rowOff>219075</xdr:rowOff>
                  </from>
                  <to>
                    <xdr:col>10</xdr:col>
                    <xdr:colOff>104775</xdr:colOff>
                    <xdr:row>17</xdr:row>
                    <xdr:rowOff>19050</xdr:rowOff>
                  </to>
                </anchor>
              </controlPr>
            </control>
          </mc:Choice>
        </mc:AlternateContent>
        <mc:AlternateContent xmlns:mc="http://schemas.openxmlformats.org/markup-compatibility/2006">
          <mc:Choice Requires="x14">
            <control shapeId="43040" r:id="rId26" name="Check Box 32">
              <controlPr defaultSize="0" autoFill="0" autoLine="0" autoPict="0">
                <anchor moveWithCells="1" sizeWithCells="1">
                  <from>
                    <xdr:col>1</xdr:col>
                    <xdr:colOff>47625</xdr:colOff>
                    <xdr:row>17</xdr:row>
                    <xdr:rowOff>219075</xdr:rowOff>
                  </from>
                  <to>
                    <xdr:col>1</xdr:col>
                    <xdr:colOff>361950</xdr:colOff>
                    <xdr:row>19</xdr:row>
                    <xdr:rowOff>19050</xdr:rowOff>
                  </to>
                </anchor>
              </controlPr>
            </control>
          </mc:Choice>
        </mc:AlternateContent>
        <mc:AlternateContent xmlns:mc="http://schemas.openxmlformats.org/markup-compatibility/2006">
          <mc:Choice Requires="x14">
            <control shapeId="43041" r:id="rId27" name="Check Box 33">
              <controlPr defaultSize="0" autoFill="0" autoLine="0" autoPict="0">
                <anchor moveWithCells="1" sizeWithCells="1">
                  <from>
                    <xdr:col>1</xdr:col>
                    <xdr:colOff>152400</xdr:colOff>
                    <xdr:row>15</xdr:row>
                    <xdr:rowOff>209550</xdr:rowOff>
                  </from>
                  <to>
                    <xdr:col>2</xdr:col>
                    <xdr:colOff>85725</xdr:colOff>
                    <xdr:row>17</xdr:row>
                    <xdr:rowOff>38100</xdr:rowOff>
                  </to>
                </anchor>
              </controlPr>
            </control>
          </mc:Choice>
        </mc:AlternateContent>
        <mc:AlternateContent xmlns:mc="http://schemas.openxmlformats.org/markup-compatibility/2006">
          <mc:Choice Requires="x14">
            <control shapeId="43042" r:id="rId28"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3043" r:id="rId29" name="Check Box 35">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3044" r:id="rId30" name="Check Box 36">
              <controlPr defaultSize="0" autoFill="0" autoLine="0" autoPict="0">
                <anchor moveWithCells="1" sizeWithCells="1">
                  <from>
                    <xdr:col>1</xdr:col>
                    <xdr:colOff>47625</xdr:colOff>
                    <xdr:row>18</xdr:row>
                    <xdr:rowOff>219075</xdr:rowOff>
                  </from>
                  <to>
                    <xdr:col>1</xdr:col>
                    <xdr:colOff>361950</xdr:colOff>
                    <xdr:row>20</xdr:row>
                    <xdr:rowOff>19050</xdr:rowOff>
                  </to>
                </anchor>
              </controlPr>
            </control>
          </mc:Choice>
        </mc:AlternateContent>
        <mc:AlternateContent xmlns:mc="http://schemas.openxmlformats.org/markup-compatibility/2006">
          <mc:Choice Requires="x14">
            <control shapeId="43045" r:id="rId31" name="Check Box 37">
              <controlPr defaultSize="0" autoFill="0" autoLine="0" autoPict="0">
                <anchor moveWithCells="1" sizeWithCells="1">
                  <from>
                    <xdr:col>1</xdr:col>
                    <xdr:colOff>47625</xdr:colOff>
                    <xdr:row>19</xdr:row>
                    <xdr:rowOff>219075</xdr:rowOff>
                  </from>
                  <to>
                    <xdr:col>1</xdr:col>
                    <xdr:colOff>361950</xdr:colOff>
                    <xdr:row>21</xdr:row>
                    <xdr:rowOff>19050</xdr:rowOff>
                  </to>
                </anchor>
              </controlPr>
            </control>
          </mc:Choice>
        </mc:AlternateContent>
        <mc:AlternateContent xmlns:mc="http://schemas.openxmlformats.org/markup-compatibility/2006">
          <mc:Choice Requires="x14">
            <control shapeId="43046" r:id="rId32" name="Check Box 38">
              <controlPr defaultSize="0" autoFill="0" autoLine="0" autoPict="0">
                <anchor moveWithCells="1" sizeWithCells="1">
                  <from>
                    <xdr:col>1</xdr:col>
                    <xdr:colOff>47625</xdr:colOff>
                    <xdr:row>21</xdr:row>
                    <xdr:rowOff>219075</xdr:rowOff>
                  </from>
                  <to>
                    <xdr:col>1</xdr:col>
                    <xdr:colOff>361950</xdr:colOff>
                    <xdr:row>23</xdr:row>
                    <xdr:rowOff>19050</xdr:rowOff>
                  </to>
                </anchor>
              </controlPr>
            </control>
          </mc:Choice>
        </mc:AlternateContent>
        <mc:AlternateContent xmlns:mc="http://schemas.openxmlformats.org/markup-compatibility/2006">
          <mc:Choice Requires="x14">
            <control shapeId="43047" r:id="rId33" name="Check Box 39">
              <controlPr defaultSize="0" autoFill="0" autoLine="0" autoPict="0">
                <anchor moveWithCells="1" sizeWithCells="1">
                  <from>
                    <xdr:col>1</xdr:col>
                    <xdr:colOff>47625</xdr:colOff>
                    <xdr:row>20</xdr:row>
                    <xdr:rowOff>219075</xdr:rowOff>
                  </from>
                  <to>
                    <xdr:col>1</xdr:col>
                    <xdr:colOff>361950</xdr:colOff>
                    <xdr:row>22</xdr:row>
                    <xdr:rowOff>19050</xdr:rowOff>
                  </to>
                </anchor>
              </controlPr>
            </control>
          </mc:Choice>
        </mc:AlternateContent>
        <mc:AlternateContent xmlns:mc="http://schemas.openxmlformats.org/markup-compatibility/2006">
          <mc:Choice Requires="x14">
            <control shapeId="43048" r:id="rId34" name="Check Box 40">
              <controlPr defaultSize="0" autoFill="0" autoLine="0" autoPict="0">
                <anchor moveWithCells="1" sizeWithCells="1">
                  <from>
                    <xdr:col>1</xdr:col>
                    <xdr:colOff>47625</xdr:colOff>
                    <xdr:row>22</xdr:row>
                    <xdr:rowOff>219075</xdr:rowOff>
                  </from>
                  <to>
                    <xdr:col>1</xdr:col>
                    <xdr:colOff>361950</xdr:colOff>
                    <xdr:row>24</xdr:row>
                    <xdr:rowOff>0</xdr:rowOff>
                  </to>
                </anchor>
              </controlPr>
            </control>
          </mc:Choice>
        </mc:AlternateContent>
        <mc:AlternateContent xmlns:mc="http://schemas.openxmlformats.org/markup-compatibility/2006">
          <mc:Choice Requires="x14">
            <control shapeId="43049" r:id="rId35" name="Check Box 41">
              <controlPr defaultSize="0" autoFill="0" autoLine="0" autoPict="0">
                <anchor moveWithCells="1" sizeWithCells="1">
                  <from>
                    <xdr:col>1</xdr:col>
                    <xdr:colOff>152400</xdr:colOff>
                    <xdr:row>16</xdr:row>
                    <xdr:rowOff>209550</xdr:rowOff>
                  </from>
                  <to>
                    <xdr:col>2</xdr:col>
                    <xdr:colOff>85725</xdr:colOff>
                    <xdr:row>18</xdr:row>
                    <xdr:rowOff>38100</xdr:rowOff>
                  </to>
                </anchor>
              </controlPr>
            </control>
          </mc:Choice>
        </mc:AlternateContent>
        <mc:AlternateContent xmlns:mc="http://schemas.openxmlformats.org/markup-compatibility/2006">
          <mc:Choice Requires="x14">
            <control shapeId="43052" r:id="rId36" name="Check Box 44">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3064" r:id="rId37" name="Check Box 56">
              <controlPr defaultSize="0" autoFill="0" autoLine="0" autoPict="0">
                <anchor moveWithCells="1" sizeWithCells="1">
                  <from>
                    <xdr:col>1</xdr:col>
                    <xdr:colOff>152400</xdr:colOff>
                    <xdr:row>7</xdr:row>
                    <xdr:rowOff>228600</xdr:rowOff>
                  </from>
                  <to>
                    <xdr:col>2</xdr:col>
                    <xdr:colOff>85725</xdr:colOff>
                    <xdr:row>9</xdr:row>
                    <xdr:rowOff>28575</xdr:rowOff>
                  </to>
                </anchor>
              </controlPr>
            </control>
          </mc:Choice>
        </mc:AlternateContent>
        <mc:AlternateContent xmlns:mc="http://schemas.openxmlformats.org/markup-compatibility/2006">
          <mc:Choice Requires="x14">
            <control shapeId="43070" r:id="rId38" name="Check Box 62">
              <controlPr defaultSize="0" autoFill="0" autoLine="0" autoPict="0">
                <anchor moveWithCells="1">
                  <from>
                    <xdr:col>1</xdr:col>
                    <xdr:colOff>152400</xdr:colOff>
                    <xdr:row>13</xdr:row>
                    <xdr:rowOff>200025</xdr:rowOff>
                  </from>
                  <to>
                    <xdr:col>2</xdr:col>
                    <xdr:colOff>85725</xdr:colOff>
                    <xdr:row>15</xdr:row>
                    <xdr:rowOff>19050</xdr:rowOff>
                  </to>
                </anchor>
              </controlPr>
            </control>
          </mc:Choice>
        </mc:AlternateContent>
        <mc:AlternateContent xmlns:mc="http://schemas.openxmlformats.org/markup-compatibility/2006">
          <mc:Choice Requires="x14">
            <control shapeId="43071" r:id="rId39" name="Check Box 6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47"/>
  <sheetViews>
    <sheetView view="pageBreakPreview" zoomScale="70" zoomScaleNormal="100" zoomScaleSheetLayoutView="70" zoomScalePageLayoutView="70" workbookViewId="0">
      <selection activeCell="P4" sqref="O1:P1048576"/>
    </sheetView>
  </sheetViews>
  <sheetFormatPr defaultColWidth="9" defaultRowHeight="18.75"/>
  <cols>
    <col min="1" max="2" width="4.875" style="63" customWidth="1"/>
    <col min="3" max="3" width="4.25" style="63" customWidth="1"/>
    <col min="4" max="4" width="16.25" style="63" customWidth="1"/>
    <col min="5" max="5" width="7.5" style="63" customWidth="1"/>
    <col min="6" max="7" width="6.875" style="63" customWidth="1"/>
    <col min="8" max="8" width="1.75" style="63" customWidth="1"/>
    <col min="9" max="9" width="2.625" style="63" customWidth="1"/>
    <col min="10" max="10" width="4.375" style="63" customWidth="1"/>
    <col min="11" max="11" width="4.875" style="63" customWidth="1"/>
    <col min="12" max="12" width="8.625" style="63" customWidth="1"/>
    <col min="13" max="13" width="16.75" style="63" customWidth="1"/>
    <col min="14" max="14" width="19.5" style="63" customWidth="1"/>
    <col min="15" max="15" width="12.375" style="63" hidden="1" customWidth="1"/>
    <col min="16" max="16" width="102.125" style="63" hidden="1" customWidth="1"/>
    <col min="17" max="16384" width="9" style="63"/>
  </cols>
  <sheetData>
    <row r="1" spans="1:18" ht="25.5" customHeight="1">
      <c r="A1" s="729" t="s">
        <v>403</v>
      </c>
      <c r="B1" s="729"/>
      <c r="C1" s="729"/>
      <c r="D1" s="729"/>
      <c r="E1" s="729"/>
      <c r="F1" s="729"/>
      <c r="G1" s="729"/>
      <c r="H1" s="729"/>
      <c r="I1" s="729"/>
      <c r="J1" s="729"/>
      <c r="K1" s="729"/>
      <c r="L1" s="729"/>
      <c r="M1" s="729"/>
      <c r="N1" s="729"/>
      <c r="O1" s="62"/>
      <c r="P1" s="730"/>
      <c r="Q1" s="730"/>
    </row>
    <row r="2" spans="1:18" ht="19.5" customHeight="1">
      <c r="A2" s="731" t="s">
        <v>226</v>
      </c>
      <c r="B2" s="731"/>
      <c r="C2" s="732" t="e">
        <f>IF(総表!#REF!=総表!#REF!,総表!#REF!,IF(総表!#REF!=総表!#REF!,総表!#REF!,IF(総表!#REF!=総表!#REF!,総表!#REF!,"")))</f>
        <v>#REF!</v>
      </c>
      <c r="D2" s="732"/>
      <c r="E2" s="732"/>
      <c r="F2" s="732"/>
      <c r="G2" s="732"/>
      <c r="H2" s="732"/>
      <c r="I2" s="732"/>
      <c r="J2" s="732"/>
      <c r="K2" s="732"/>
      <c r="L2" s="732"/>
      <c r="M2" s="732"/>
      <c r="N2" s="732"/>
      <c r="O2" s="64"/>
      <c r="P2" s="733"/>
      <c r="Q2" s="733"/>
    </row>
    <row r="3" spans="1:18" ht="19.5" customHeight="1">
      <c r="A3" s="731" t="s">
        <v>227</v>
      </c>
      <c r="B3" s="731"/>
      <c r="C3" s="732" t="e">
        <f>IF(総表!#REF!=総表!#REF!,総表!#REF!,IF(総表!#REF!=総表!#REF!,総表!#REF!,IF(総表!#REF!=総表!#REF!,総表!#REF!,"")))</f>
        <v>#REF!</v>
      </c>
      <c r="D3" s="732"/>
      <c r="E3" s="732"/>
      <c r="F3" s="732"/>
      <c r="G3" s="732"/>
      <c r="H3" s="732"/>
      <c r="I3" s="732"/>
      <c r="J3" s="732"/>
      <c r="K3" s="732"/>
      <c r="L3" s="732"/>
      <c r="M3" s="732"/>
      <c r="N3" s="732"/>
      <c r="O3" s="64"/>
      <c r="P3" s="733"/>
      <c r="Q3" s="733"/>
    </row>
    <row r="4" spans="1:18" ht="7.5" customHeight="1">
      <c r="A4" s="65"/>
      <c r="B4" s="65"/>
      <c r="C4" s="65"/>
      <c r="D4" s="65"/>
      <c r="E4" s="65"/>
      <c r="F4" s="65"/>
      <c r="G4" s="65"/>
      <c r="H4" s="65"/>
      <c r="I4" s="65"/>
      <c r="J4" s="65"/>
      <c r="K4" s="65"/>
      <c r="L4" s="65"/>
      <c r="M4" s="65"/>
      <c r="N4" s="65"/>
      <c r="O4" s="65"/>
      <c r="P4" s="66"/>
    </row>
    <row r="5" spans="1:18" ht="21.75" customHeight="1">
      <c r="A5" s="67" t="s">
        <v>228</v>
      </c>
      <c r="B5" s="68"/>
      <c r="C5" s="68"/>
      <c r="D5" s="68"/>
      <c r="E5" s="68"/>
      <c r="F5" s="68"/>
      <c r="G5" s="68"/>
      <c r="H5" s="69"/>
      <c r="I5" s="70" t="s">
        <v>324</v>
      </c>
      <c r="J5" s="71"/>
      <c r="K5" s="71"/>
      <c r="L5" s="71"/>
      <c r="M5" s="71"/>
      <c r="N5" s="72"/>
      <c r="O5" s="73" t="s">
        <v>230</v>
      </c>
      <c r="P5" s="74" t="s">
        <v>231</v>
      </c>
    </row>
    <row r="6" spans="1:18" ht="18.75" customHeight="1">
      <c r="A6" s="75"/>
      <c r="B6" s="76" t="s">
        <v>232</v>
      </c>
      <c r="C6" s="76"/>
      <c r="D6" s="76"/>
      <c r="E6" s="76"/>
      <c r="F6" s="76"/>
      <c r="G6" s="76"/>
      <c r="H6" s="77"/>
      <c r="I6" s="78"/>
      <c r="J6" s="79" t="s">
        <v>233</v>
      </c>
      <c r="K6" s="79"/>
      <c r="L6" s="79"/>
      <c r="M6" s="79"/>
      <c r="N6" s="80"/>
      <c r="O6" s="63" t="s">
        <v>234</v>
      </c>
      <c r="P6" s="74" t="s">
        <v>235</v>
      </c>
    </row>
    <row r="7" spans="1:18" ht="18.75" customHeight="1">
      <c r="A7" s="78"/>
      <c r="B7" s="76" t="s">
        <v>236</v>
      </c>
      <c r="C7" s="79"/>
      <c r="D7" s="79"/>
      <c r="E7" s="79"/>
      <c r="F7" s="79"/>
      <c r="G7" s="79"/>
      <c r="H7" s="80"/>
      <c r="I7" s="78"/>
      <c r="J7" s="79"/>
      <c r="K7" s="79" t="s">
        <v>237</v>
      </c>
      <c r="L7" s="79"/>
      <c r="M7" s="79"/>
      <c r="N7" s="80"/>
      <c r="O7" s="63" t="s">
        <v>238</v>
      </c>
      <c r="P7" s="74" t="s">
        <v>239</v>
      </c>
    </row>
    <row r="8" spans="1:18" ht="18.75" customHeight="1">
      <c r="A8" s="78"/>
      <c r="B8" s="81" t="s">
        <v>240</v>
      </c>
      <c r="C8" s="82"/>
      <c r="D8" s="82"/>
      <c r="E8" s="82"/>
      <c r="F8" s="82"/>
      <c r="G8" s="82"/>
      <c r="H8" s="83"/>
      <c r="I8" s="84"/>
      <c r="J8" s="79"/>
      <c r="K8" s="81"/>
      <c r="L8" s="85" t="s">
        <v>241</v>
      </c>
      <c r="M8" s="85"/>
      <c r="N8" s="86"/>
      <c r="O8" s="63" t="s">
        <v>242</v>
      </c>
      <c r="P8" s="74" t="s">
        <v>243</v>
      </c>
    </row>
    <row r="9" spans="1:18" ht="18.75" customHeight="1">
      <c r="A9" s="78"/>
      <c r="B9" s="79"/>
      <c r="C9" s="708" t="s">
        <v>247</v>
      </c>
      <c r="D9" s="708"/>
      <c r="E9" s="87"/>
      <c r="F9" s="88"/>
      <c r="G9" s="88"/>
      <c r="H9" s="89"/>
      <c r="I9" s="78"/>
      <c r="J9" s="79"/>
      <c r="K9" s="90"/>
      <c r="L9" s="734" t="s">
        <v>244</v>
      </c>
      <c r="M9" s="734"/>
      <c r="N9" s="735"/>
      <c r="O9" s="63" t="s">
        <v>245</v>
      </c>
      <c r="P9" s="74" t="s">
        <v>317</v>
      </c>
    </row>
    <row r="10" spans="1:18" ht="18.75" customHeight="1">
      <c r="A10" s="78"/>
      <c r="B10" s="79"/>
      <c r="C10" s="708" t="s">
        <v>251</v>
      </c>
      <c r="D10" s="708"/>
      <c r="E10" s="88"/>
      <c r="F10" s="88"/>
      <c r="G10" s="88"/>
      <c r="H10" s="89"/>
      <c r="I10" s="78"/>
      <c r="J10" s="79"/>
      <c r="K10" s="79" t="s">
        <v>248</v>
      </c>
      <c r="L10" s="79"/>
      <c r="M10" s="91"/>
      <c r="N10" s="92"/>
      <c r="O10" s="63" t="s">
        <v>249</v>
      </c>
      <c r="P10" s="74" t="s">
        <v>250</v>
      </c>
    </row>
    <row r="11" spans="1:18" ht="18.75" customHeight="1">
      <c r="A11" s="78"/>
      <c r="B11" s="79"/>
      <c r="C11" s="708" t="s">
        <v>329</v>
      </c>
      <c r="D11" s="708"/>
      <c r="E11" s="708"/>
      <c r="F11" s="88"/>
      <c r="G11" s="88"/>
      <c r="H11" s="89"/>
      <c r="I11" s="78"/>
      <c r="K11" s="79"/>
      <c r="L11" s="726" t="s">
        <v>404</v>
      </c>
      <c r="M11" s="726"/>
      <c r="N11" s="727"/>
      <c r="O11" s="63" t="s">
        <v>252</v>
      </c>
      <c r="P11" s="74" t="s">
        <v>253</v>
      </c>
    </row>
    <row r="12" spans="1:18" ht="18.75" customHeight="1">
      <c r="A12" s="78"/>
      <c r="B12" s="79"/>
      <c r="C12" s="708" t="s">
        <v>332</v>
      </c>
      <c r="D12" s="708"/>
      <c r="E12" s="708"/>
      <c r="F12" s="88"/>
      <c r="G12" s="88"/>
      <c r="H12" s="89"/>
      <c r="I12" s="78"/>
      <c r="K12" s="79"/>
      <c r="L12" s="726" t="s">
        <v>254</v>
      </c>
      <c r="M12" s="726"/>
      <c r="N12" s="727"/>
      <c r="O12" s="63" t="s">
        <v>255</v>
      </c>
      <c r="P12" s="74" t="s">
        <v>256</v>
      </c>
    </row>
    <row r="13" spans="1:18" ht="18.75" customHeight="1">
      <c r="A13" s="78"/>
      <c r="B13" s="79"/>
      <c r="C13" s="708" t="s">
        <v>331</v>
      </c>
      <c r="D13" s="708"/>
      <c r="E13" s="708"/>
      <c r="F13" s="88"/>
      <c r="G13" s="88"/>
      <c r="H13" s="89"/>
      <c r="I13" s="78"/>
      <c r="K13" s="79"/>
      <c r="L13" s="726" t="s">
        <v>258</v>
      </c>
      <c r="M13" s="726"/>
      <c r="N13" s="727"/>
      <c r="O13" s="79"/>
      <c r="P13" s="74" t="s">
        <v>259</v>
      </c>
    </row>
    <row r="14" spans="1:18" ht="18.75" customHeight="1">
      <c r="A14" s="78"/>
      <c r="B14" s="79"/>
      <c r="C14" s="708" t="s">
        <v>330</v>
      </c>
      <c r="D14" s="708"/>
      <c r="E14" s="708"/>
      <c r="F14" s="88"/>
      <c r="G14" s="88"/>
      <c r="H14" s="89"/>
      <c r="I14" s="78"/>
      <c r="K14" s="79"/>
      <c r="L14" s="726" t="s">
        <v>318</v>
      </c>
      <c r="M14" s="726"/>
      <c r="N14" s="727"/>
      <c r="O14" s="79"/>
      <c r="P14" s="74" t="s">
        <v>262</v>
      </c>
    </row>
    <row r="15" spans="1:18" ht="18.75" customHeight="1">
      <c r="A15" s="78"/>
      <c r="B15" s="79"/>
      <c r="C15" s="708" t="s">
        <v>372</v>
      </c>
      <c r="D15" s="708"/>
      <c r="E15" s="708"/>
      <c r="F15" s="88"/>
      <c r="G15" s="88"/>
      <c r="H15" s="89"/>
      <c r="I15" s="78"/>
      <c r="K15" s="79"/>
      <c r="L15" s="726" t="s">
        <v>319</v>
      </c>
      <c r="M15" s="726"/>
      <c r="N15" s="727"/>
      <c r="O15" s="79"/>
      <c r="P15" s="74" t="s">
        <v>265</v>
      </c>
    </row>
    <row r="16" spans="1:18" ht="18.75" customHeight="1">
      <c r="A16" s="78"/>
      <c r="B16" s="79"/>
      <c r="C16" s="708" t="s">
        <v>373</v>
      </c>
      <c r="D16" s="708"/>
      <c r="E16" s="708"/>
      <c r="F16" s="88"/>
      <c r="G16" s="88"/>
      <c r="H16" s="89"/>
      <c r="I16" s="78"/>
      <c r="J16" s="79"/>
      <c r="K16" s="79"/>
      <c r="L16" s="726" t="s">
        <v>267</v>
      </c>
      <c r="M16" s="726"/>
      <c r="N16" s="727"/>
      <c r="O16" s="93"/>
      <c r="P16" s="74" t="s">
        <v>268</v>
      </c>
      <c r="Q16" s="79"/>
      <c r="R16" s="79"/>
    </row>
    <row r="17" spans="1:19" ht="18.75" customHeight="1">
      <c r="A17" s="78"/>
      <c r="B17" s="79"/>
      <c r="C17" s="708" t="s">
        <v>272</v>
      </c>
      <c r="D17" s="708"/>
      <c r="E17" s="708"/>
      <c r="F17" s="88"/>
      <c r="G17" s="88"/>
      <c r="H17" s="89"/>
      <c r="I17" s="78"/>
      <c r="J17" s="79"/>
      <c r="K17" s="708" t="s">
        <v>270</v>
      </c>
      <c r="L17" s="708"/>
      <c r="M17" s="708"/>
      <c r="N17" s="728"/>
      <c r="O17" s="93"/>
      <c r="P17" s="74" t="s">
        <v>271</v>
      </c>
    </row>
    <row r="18" spans="1:19" ht="18.75" customHeight="1">
      <c r="A18" s="78"/>
      <c r="B18" s="79"/>
      <c r="C18" s="708" t="s">
        <v>320</v>
      </c>
      <c r="D18" s="708"/>
      <c r="E18" s="708"/>
      <c r="F18" s="708"/>
      <c r="G18" s="708"/>
      <c r="H18" s="89"/>
      <c r="I18" s="78"/>
      <c r="K18" s="708" t="s">
        <v>273</v>
      </c>
      <c r="L18" s="708"/>
      <c r="M18" s="708"/>
      <c r="N18" s="728"/>
      <c r="O18" s="94"/>
      <c r="P18" s="74" t="s">
        <v>274</v>
      </c>
    </row>
    <row r="19" spans="1:19" ht="18.75" customHeight="1">
      <c r="A19" s="78"/>
      <c r="B19" s="79"/>
      <c r="C19" s="708" t="s">
        <v>454</v>
      </c>
      <c r="D19" s="708"/>
      <c r="E19" s="708"/>
      <c r="F19" s="708"/>
      <c r="G19" s="708"/>
      <c r="H19" s="89"/>
      <c r="I19" s="78"/>
      <c r="J19" s="725" t="s">
        <v>276</v>
      </c>
      <c r="K19" s="725"/>
      <c r="L19" s="725"/>
      <c r="N19" s="95"/>
      <c r="O19" s="96"/>
      <c r="P19" s="74" t="s">
        <v>277</v>
      </c>
      <c r="Q19" s="94"/>
      <c r="R19" s="94"/>
      <c r="S19" s="94"/>
    </row>
    <row r="20" spans="1:19" ht="18.75" customHeight="1">
      <c r="A20" s="78"/>
      <c r="B20" s="79"/>
      <c r="C20" s="708" t="s">
        <v>275</v>
      </c>
      <c r="D20" s="708"/>
      <c r="E20" s="708"/>
      <c r="F20" s="88"/>
      <c r="G20" s="88"/>
      <c r="H20" s="97"/>
      <c r="I20" s="78"/>
      <c r="J20" s="725" t="s">
        <v>279</v>
      </c>
      <c r="K20" s="725"/>
      <c r="L20" s="725"/>
      <c r="M20" s="79"/>
      <c r="N20" s="80"/>
      <c r="O20" s="96"/>
      <c r="P20" s="74" t="s">
        <v>280</v>
      </c>
    </row>
    <row r="21" spans="1:19" ht="18.75" customHeight="1">
      <c r="A21" s="78"/>
      <c r="B21" s="79"/>
      <c r="C21" s="708" t="s">
        <v>313</v>
      </c>
      <c r="D21" s="708"/>
      <c r="E21" s="708"/>
      <c r="F21" s="88"/>
      <c r="G21" s="88"/>
      <c r="H21" s="97"/>
      <c r="I21" s="78"/>
      <c r="J21" s="79"/>
      <c r="K21" s="96" t="s">
        <v>282</v>
      </c>
      <c r="L21" s="93"/>
      <c r="M21" s="93"/>
      <c r="N21" s="83"/>
      <c r="O21" s="96"/>
      <c r="P21" s="74" t="s">
        <v>283</v>
      </c>
    </row>
    <row r="22" spans="1:19" ht="18.75" customHeight="1">
      <c r="A22" s="78"/>
      <c r="B22" s="79"/>
      <c r="C22" s="708" t="s">
        <v>281</v>
      </c>
      <c r="D22" s="708"/>
      <c r="E22" s="708"/>
      <c r="F22" s="87"/>
      <c r="G22" s="87"/>
      <c r="H22" s="97"/>
      <c r="I22" s="78"/>
      <c r="J22" s="79"/>
      <c r="K22" s="79"/>
      <c r="L22" s="724"/>
      <c r="M22" s="724"/>
      <c r="N22" s="98"/>
      <c r="O22" s="96"/>
      <c r="P22" s="74" t="s">
        <v>284</v>
      </c>
    </row>
    <row r="23" spans="1:19" ht="18.75" customHeight="1">
      <c r="A23" s="78"/>
      <c r="B23" s="79"/>
      <c r="C23" s="708" t="s">
        <v>441</v>
      </c>
      <c r="D23" s="708"/>
      <c r="E23" s="708"/>
      <c r="F23" s="88"/>
      <c r="G23" s="88"/>
      <c r="H23" s="97"/>
      <c r="I23" s="78"/>
      <c r="J23" s="79"/>
      <c r="K23" s="79"/>
      <c r="L23" s="724"/>
      <c r="M23" s="724"/>
      <c r="N23" s="80"/>
      <c r="O23" s="96"/>
      <c r="P23" s="74" t="s">
        <v>321</v>
      </c>
    </row>
    <row r="24" spans="1:19" ht="18.75" customHeight="1">
      <c r="A24" s="78"/>
      <c r="B24" s="79"/>
      <c r="C24" s="708" t="s">
        <v>442</v>
      </c>
      <c r="D24" s="708"/>
      <c r="E24" s="708"/>
      <c r="F24" s="88"/>
      <c r="G24" s="88"/>
      <c r="H24" s="97"/>
      <c r="I24" s="78"/>
      <c r="J24" s="79"/>
      <c r="K24" s="79"/>
      <c r="L24" s="724"/>
      <c r="M24" s="724"/>
      <c r="N24" s="80"/>
      <c r="O24" s="96"/>
      <c r="P24" s="74" t="s">
        <v>322</v>
      </c>
    </row>
    <row r="25" spans="1:19" ht="18.75" customHeight="1">
      <c r="A25" s="78"/>
      <c r="B25" s="79"/>
      <c r="C25" s="708" t="s">
        <v>443</v>
      </c>
      <c r="D25" s="708"/>
      <c r="E25" s="708"/>
      <c r="F25" s="708"/>
      <c r="G25" s="708"/>
      <c r="H25" s="97"/>
      <c r="I25" s="78"/>
      <c r="J25" s="79"/>
      <c r="K25" s="79"/>
      <c r="L25" s="724"/>
      <c r="M25" s="724"/>
      <c r="N25" s="80"/>
      <c r="O25" s="96"/>
      <c r="P25" s="74" t="s">
        <v>286</v>
      </c>
    </row>
    <row r="26" spans="1:19" ht="18.75" customHeight="1">
      <c r="A26" s="78"/>
      <c r="B26" s="79"/>
      <c r="C26" s="708" t="s">
        <v>444</v>
      </c>
      <c r="D26" s="708"/>
      <c r="E26" s="708"/>
      <c r="F26" s="88"/>
      <c r="G26" s="88"/>
      <c r="H26" s="97"/>
      <c r="I26" s="78"/>
      <c r="J26" s="79"/>
      <c r="K26" s="79"/>
      <c r="L26" s="724"/>
      <c r="M26" s="724"/>
      <c r="N26" s="80"/>
      <c r="O26" s="96"/>
      <c r="P26" s="74" t="s">
        <v>323</v>
      </c>
    </row>
    <row r="27" spans="1:19" ht="18.75" customHeight="1">
      <c r="A27" s="78"/>
      <c r="B27" s="79"/>
      <c r="C27" s="708" t="s">
        <v>445</v>
      </c>
      <c r="D27" s="708"/>
      <c r="E27" s="708"/>
      <c r="F27" s="708"/>
      <c r="G27" s="708"/>
      <c r="H27" s="100"/>
      <c r="I27" s="78"/>
      <c r="J27" s="79"/>
      <c r="L27" s="724"/>
      <c r="M27" s="724"/>
      <c r="N27" s="95"/>
      <c r="O27" s="96"/>
      <c r="P27" s="74" t="s">
        <v>288</v>
      </c>
    </row>
    <row r="28" spans="1:19" ht="18.75" customHeight="1">
      <c r="A28" s="78"/>
      <c r="B28" s="79"/>
      <c r="C28" s="88"/>
      <c r="D28" s="99"/>
      <c r="E28" s="99"/>
      <c r="F28" s="99"/>
      <c r="G28" s="99"/>
      <c r="H28" s="100"/>
      <c r="I28" s="78"/>
      <c r="J28" s="79"/>
      <c r="K28" s="79"/>
      <c r="L28" s="724"/>
      <c r="M28" s="724"/>
      <c r="N28" s="98"/>
      <c r="O28" s="96"/>
      <c r="P28" s="74" t="s">
        <v>289</v>
      </c>
    </row>
    <row r="29" spans="1:19" ht="21.75" customHeight="1">
      <c r="A29" s="67" t="s">
        <v>325</v>
      </c>
      <c r="B29" s="107"/>
      <c r="C29" s="108"/>
      <c r="D29" s="108"/>
      <c r="E29" s="108"/>
      <c r="F29" s="108"/>
      <c r="G29" s="108"/>
      <c r="H29" s="108"/>
      <c r="I29" s="71"/>
      <c r="J29" s="709"/>
      <c r="K29" s="709"/>
      <c r="L29" s="709"/>
      <c r="M29" s="709"/>
      <c r="N29" s="109"/>
      <c r="P29" s="74"/>
    </row>
    <row r="30" spans="1:19" ht="18.75" customHeight="1">
      <c r="A30" s="78"/>
      <c r="B30" s="79"/>
      <c r="C30" s="79"/>
      <c r="D30" s="111" t="s">
        <v>292</v>
      </c>
      <c r="E30" s="711"/>
      <c r="F30" s="712"/>
      <c r="G30" s="712"/>
      <c r="H30" s="712"/>
      <c r="I30" s="112" t="s">
        <v>293</v>
      </c>
      <c r="J30" s="711" t="s">
        <v>294</v>
      </c>
      <c r="K30" s="713"/>
      <c r="L30" s="711"/>
      <c r="M30" s="713"/>
      <c r="N30" s="95"/>
    </row>
    <row r="31" spans="1:19" ht="60" customHeight="1">
      <c r="A31" s="84"/>
      <c r="B31" s="79"/>
      <c r="C31" s="79"/>
      <c r="D31" s="113" t="s">
        <v>297</v>
      </c>
      <c r="E31" s="714"/>
      <c r="F31" s="715"/>
      <c r="G31" s="715"/>
      <c r="H31" s="715"/>
      <c r="I31" s="715"/>
      <c r="J31" s="715"/>
      <c r="K31" s="715"/>
      <c r="L31" s="715"/>
      <c r="M31" s="716"/>
      <c r="N31" s="95"/>
    </row>
    <row r="32" spans="1:19" ht="9.75" customHeight="1">
      <c r="A32" s="78"/>
      <c r="B32" s="79"/>
      <c r="C32" s="79"/>
      <c r="D32" s="79"/>
      <c r="E32" s="79"/>
      <c r="F32" s="79"/>
      <c r="G32" s="79"/>
      <c r="H32" s="79"/>
      <c r="I32" s="79"/>
      <c r="J32" s="114"/>
      <c r="K32" s="115"/>
      <c r="L32" s="79"/>
      <c r="M32" s="79"/>
      <c r="N32" s="95"/>
      <c r="P32" s="114"/>
    </row>
    <row r="33" spans="1:18" ht="18.75" customHeight="1">
      <c r="A33" s="78"/>
      <c r="B33" s="79"/>
      <c r="C33" s="79" t="s">
        <v>299</v>
      </c>
      <c r="D33" s="116"/>
      <c r="E33" s="116"/>
      <c r="F33" s="116"/>
      <c r="G33" s="116"/>
      <c r="H33" s="116"/>
      <c r="I33" s="79"/>
      <c r="J33" s="114"/>
      <c r="K33" s="114"/>
      <c r="L33" s="79"/>
      <c r="M33" s="79"/>
      <c r="N33" s="95"/>
      <c r="O33" s="114"/>
      <c r="P33" s="115"/>
    </row>
    <row r="34" spans="1:18" ht="18.75" customHeight="1">
      <c r="A34" s="78"/>
      <c r="B34" s="96"/>
      <c r="C34" s="79" t="s">
        <v>300</v>
      </c>
      <c r="D34" s="79"/>
      <c r="E34" s="79"/>
      <c r="F34" s="79"/>
      <c r="G34" s="79"/>
      <c r="H34" s="79"/>
      <c r="I34" s="79"/>
      <c r="J34" s="79"/>
      <c r="K34" s="116"/>
      <c r="L34" s="116"/>
      <c r="M34" s="116"/>
      <c r="N34" s="80"/>
      <c r="O34" s="114"/>
      <c r="P34" s="115"/>
      <c r="Q34" s="79"/>
      <c r="R34" s="79"/>
    </row>
    <row r="35" spans="1:18" ht="18.75" customHeight="1">
      <c r="A35" s="78"/>
      <c r="B35" s="79"/>
      <c r="C35" s="79" t="s">
        <v>301</v>
      </c>
      <c r="D35" s="79"/>
      <c r="E35" s="79"/>
      <c r="F35" s="79"/>
      <c r="G35" s="79"/>
      <c r="I35" s="720" t="s">
        <v>302</v>
      </c>
      <c r="J35" s="720"/>
      <c r="K35" s="721"/>
      <c r="L35" s="721"/>
      <c r="M35" s="79"/>
      <c r="N35" s="80"/>
      <c r="O35" s="118"/>
      <c r="P35" s="115"/>
    </row>
    <row r="36" spans="1:18" ht="18.75" customHeight="1">
      <c r="A36" s="78"/>
      <c r="B36" s="79"/>
      <c r="C36" s="79" t="s">
        <v>303</v>
      </c>
      <c r="H36" s="79"/>
      <c r="I36" s="79"/>
      <c r="J36" s="79"/>
      <c r="K36" s="79"/>
      <c r="L36" s="79"/>
      <c r="M36" s="99"/>
      <c r="N36" s="119"/>
      <c r="O36" s="114"/>
      <c r="P36" s="117"/>
    </row>
    <row r="37" spans="1:18" ht="18.75" customHeight="1">
      <c r="A37" s="78"/>
      <c r="C37" s="79" t="s">
        <v>304</v>
      </c>
      <c r="D37" s="79"/>
      <c r="H37" s="79"/>
      <c r="I37" s="120"/>
      <c r="J37" s="79"/>
      <c r="M37" s="79"/>
      <c r="N37" s="80"/>
      <c r="O37" s="117"/>
    </row>
    <row r="38" spans="1:18" ht="6.75" customHeight="1">
      <c r="A38" s="101"/>
      <c r="B38" s="102"/>
      <c r="C38" s="121"/>
      <c r="D38" s="121"/>
      <c r="E38" s="121"/>
      <c r="F38" s="121"/>
      <c r="G38" s="121"/>
      <c r="H38" s="121"/>
      <c r="I38" s="102"/>
      <c r="J38" s="102"/>
      <c r="K38" s="102"/>
      <c r="L38" s="122"/>
      <c r="M38" s="122"/>
      <c r="N38" s="123"/>
      <c r="O38" s="85"/>
    </row>
    <row r="39" spans="1:18" ht="21.75" customHeight="1">
      <c r="A39" s="70" t="s">
        <v>305</v>
      </c>
      <c r="B39" s="71"/>
      <c r="C39" s="125"/>
      <c r="D39" s="125"/>
      <c r="E39" s="125"/>
      <c r="F39" s="125"/>
      <c r="G39" s="125"/>
      <c r="H39" s="125"/>
      <c r="I39" s="71"/>
      <c r="J39" s="71"/>
      <c r="K39" s="71"/>
      <c r="L39" s="71"/>
      <c r="M39" s="71"/>
      <c r="N39" s="72"/>
      <c r="O39" s="85"/>
    </row>
    <row r="40" spans="1:18" ht="22.5" customHeight="1">
      <c r="A40" s="78"/>
      <c r="B40" s="79" t="s">
        <v>306</v>
      </c>
      <c r="C40" s="79"/>
      <c r="D40" s="79" t="s">
        <v>307</v>
      </c>
      <c r="E40" s="722"/>
      <c r="F40" s="722"/>
      <c r="G40" s="722"/>
      <c r="H40" s="722"/>
      <c r="I40" s="722"/>
      <c r="J40" s="722"/>
      <c r="K40" s="722"/>
      <c r="L40" s="722"/>
      <c r="M40" s="722"/>
      <c r="N40" s="723"/>
      <c r="O40" s="85"/>
      <c r="P40" s="124"/>
    </row>
    <row r="41" spans="1:18" ht="22.5" customHeight="1">
      <c r="A41" s="78"/>
      <c r="B41" s="79"/>
      <c r="C41" s="96"/>
      <c r="D41" s="93" t="s">
        <v>308</v>
      </c>
      <c r="E41" s="722"/>
      <c r="F41" s="722"/>
      <c r="G41" s="722"/>
      <c r="H41" s="722"/>
      <c r="I41" s="722"/>
      <c r="J41" s="722"/>
      <c r="K41" s="722"/>
      <c r="L41" s="722"/>
      <c r="M41" s="722"/>
      <c r="N41" s="723"/>
      <c r="O41" s="124"/>
    </row>
    <row r="42" spans="1:18" ht="22.5" customHeight="1">
      <c r="A42" s="78"/>
      <c r="B42" s="79"/>
      <c r="C42" s="79"/>
      <c r="E42" s="722"/>
      <c r="F42" s="722"/>
      <c r="G42" s="722"/>
      <c r="H42" s="722"/>
      <c r="I42" s="722"/>
      <c r="J42" s="722"/>
      <c r="K42" s="722"/>
      <c r="L42" s="722"/>
      <c r="M42" s="722"/>
      <c r="N42" s="723"/>
      <c r="O42" s="85"/>
    </row>
    <row r="43" spans="1:18" ht="7.5" customHeight="1">
      <c r="A43" s="101"/>
      <c r="B43" s="102"/>
      <c r="C43" s="102"/>
      <c r="D43" s="102"/>
      <c r="E43" s="126"/>
      <c r="F43" s="126"/>
      <c r="G43" s="126"/>
      <c r="H43" s="126"/>
      <c r="I43" s="102"/>
      <c r="J43" s="102"/>
      <c r="K43" s="102"/>
      <c r="L43" s="102"/>
      <c r="M43" s="102"/>
      <c r="N43" s="127"/>
      <c r="O43" s="85"/>
    </row>
    <row r="44" spans="1:18" ht="6.75" customHeight="1">
      <c r="A44" s="128"/>
      <c r="B44" s="128"/>
      <c r="C44" s="129"/>
      <c r="D44" s="129"/>
      <c r="E44" s="129"/>
      <c r="F44" s="129"/>
      <c r="G44" s="129"/>
      <c r="H44" s="129"/>
      <c r="I44" s="128"/>
      <c r="J44" s="128"/>
      <c r="K44" s="128"/>
      <c r="L44" s="128"/>
      <c r="M44" s="128"/>
      <c r="N44" s="128"/>
      <c r="O44" s="85"/>
    </row>
    <row r="45" spans="1:18" ht="21.75" customHeight="1">
      <c r="A45" s="70" t="s">
        <v>309</v>
      </c>
      <c r="B45" s="71"/>
      <c r="C45" s="125"/>
      <c r="D45" s="125"/>
      <c r="E45" s="125"/>
      <c r="F45" s="125"/>
      <c r="G45" s="125"/>
      <c r="H45" s="125"/>
      <c r="I45" s="71"/>
      <c r="J45" s="71"/>
      <c r="K45" s="71"/>
      <c r="L45" s="71"/>
      <c r="M45" s="71"/>
      <c r="N45" s="72"/>
      <c r="O45" s="79"/>
    </row>
    <row r="46" spans="1:18" ht="61.5" customHeight="1">
      <c r="A46" s="717"/>
      <c r="B46" s="718"/>
      <c r="C46" s="718"/>
      <c r="D46" s="718"/>
      <c r="E46" s="718"/>
      <c r="F46" s="718"/>
      <c r="G46" s="718"/>
      <c r="H46" s="718"/>
      <c r="I46" s="718"/>
      <c r="J46" s="718"/>
      <c r="K46" s="718"/>
      <c r="L46" s="718"/>
      <c r="M46" s="718"/>
      <c r="N46" s="719"/>
      <c r="O46" s="130"/>
    </row>
    <row r="47" spans="1:18" ht="15.75" customHeight="1">
      <c r="A47" s="76"/>
      <c r="B47" s="76"/>
      <c r="C47" s="131"/>
      <c r="D47" s="131"/>
      <c r="E47" s="131"/>
      <c r="F47" s="131"/>
      <c r="G47" s="131"/>
      <c r="H47" s="131"/>
      <c r="I47" s="130"/>
      <c r="J47" s="130"/>
      <c r="K47" s="76"/>
      <c r="L47" s="130"/>
      <c r="M47" s="132" t="s">
        <v>310</v>
      </c>
      <c r="N47" s="271" t="e">
        <f>総表!#REF!</f>
        <v>#REF!</v>
      </c>
    </row>
  </sheetData>
  <mergeCells count="55">
    <mergeCell ref="L12:N12"/>
    <mergeCell ref="A1:N1"/>
    <mergeCell ref="P1:Q1"/>
    <mergeCell ref="A2:B2"/>
    <mergeCell ref="C2:N2"/>
    <mergeCell ref="P2:Q3"/>
    <mergeCell ref="A3:B3"/>
    <mergeCell ref="C3:N3"/>
    <mergeCell ref="C9:D9"/>
    <mergeCell ref="L9:N9"/>
    <mergeCell ref="C10:D10"/>
    <mergeCell ref="L11:N11"/>
    <mergeCell ref="C12:E12"/>
    <mergeCell ref="C11:E11"/>
    <mergeCell ref="C13:E13"/>
    <mergeCell ref="L13:N13"/>
    <mergeCell ref="L14:N14"/>
    <mergeCell ref="C15:E15"/>
    <mergeCell ref="L15:N15"/>
    <mergeCell ref="C14:E14"/>
    <mergeCell ref="C23:E23"/>
    <mergeCell ref="L23:M23"/>
    <mergeCell ref="C16:E16"/>
    <mergeCell ref="L16:N16"/>
    <mergeCell ref="C17:E17"/>
    <mergeCell ref="C18:G18"/>
    <mergeCell ref="K18:N18"/>
    <mergeCell ref="J19:L19"/>
    <mergeCell ref="C20:E20"/>
    <mergeCell ref="J20:L20"/>
    <mergeCell ref="C21:E21"/>
    <mergeCell ref="L22:M22"/>
    <mergeCell ref="C22:E22"/>
    <mergeCell ref="C19:G19"/>
    <mergeCell ref="K17:N17"/>
    <mergeCell ref="E31:M31"/>
    <mergeCell ref="C24:E24"/>
    <mergeCell ref="L24:M24"/>
    <mergeCell ref="C25:G25"/>
    <mergeCell ref="L25:M25"/>
    <mergeCell ref="C26:E26"/>
    <mergeCell ref="L26:M26"/>
    <mergeCell ref="C27:G27"/>
    <mergeCell ref="L27:M27"/>
    <mergeCell ref="L28:M28"/>
    <mergeCell ref="J29:M29"/>
    <mergeCell ref="E30:H30"/>
    <mergeCell ref="J30:K30"/>
    <mergeCell ref="L30:M30"/>
    <mergeCell ref="A46:N46"/>
    <mergeCell ref="I35:J35"/>
    <mergeCell ref="K35:L35"/>
    <mergeCell ref="E40:N40"/>
    <mergeCell ref="E41:N41"/>
    <mergeCell ref="E42:N42"/>
  </mergeCells>
  <phoneticPr fontId="38"/>
  <dataValidations count="2">
    <dataValidation type="list" allowBlank="1" showInputMessage="1" showErrorMessage="1" sqref="L22:M28" xr:uid="{00000000-0002-0000-0200-000000000000}">
      <formula1>$O$6:$O$12</formula1>
    </dataValidation>
    <dataValidation type="list" allowBlank="1" showInputMessage="1" showErrorMessage="1" sqref="E40:N42" xr:uid="{00000000-0002-0000-0200-000001000000}">
      <formula1>不適合理由</formula1>
    </dataValidation>
  </dataValidations>
  <printOptions horizontalCentered="1"/>
  <pageMargins left="0.78740157480314965" right="0.19685039370078741" top="0.59055118110236227" bottom="0.19685039370078741" header="0.39370078740157483" footer="0.19685039370078741"/>
  <pageSetup paperSize="9" scale="77"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ltText="">
                <anchor moveWithCells="1">
                  <from>
                    <xdr:col>0</xdr:col>
                    <xdr:colOff>114300</xdr:colOff>
                    <xdr:row>5</xdr:row>
                    <xdr:rowOff>228600</xdr:rowOff>
                  </from>
                  <to>
                    <xdr:col>1</xdr:col>
                    <xdr:colOff>38100</xdr:colOff>
                    <xdr:row>7</xdr:row>
                    <xdr:rowOff>28575</xdr:rowOff>
                  </to>
                </anchor>
              </controlPr>
            </control>
          </mc:Choice>
        </mc:AlternateContent>
        <mc:AlternateContent xmlns:mc="http://schemas.openxmlformats.org/markup-compatibility/2006">
          <mc:Choice Requires="x14">
            <control shapeId="44034" r:id="rId5" name="Check Box 2">
              <controlPr defaultSize="0" autoFill="0" autoLine="0" autoPict="0" altText="">
                <anchor moveWithCells="1">
                  <from>
                    <xdr:col>0</xdr:col>
                    <xdr:colOff>114300</xdr:colOff>
                    <xdr:row>4</xdr:row>
                    <xdr:rowOff>238125</xdr:rowOff>
                  </from>
                  <to>
                    <xdr:col>1</xdr:col>
                    <xdr:colOff>38100</xdr:colOff>
                    <xdr:row>6</xdr:row>
                    <xdr:rowOff>47625</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sizeWithCells="1">
                  <from>
                    <xdr:col>0</xdr:col>
                    <xdr:colOff>123825</xdr:colOff>
                    <xdr:row>39</xdr:row>
                    <xdr:rowOff>28575</xdr:rowOff>
                  </from>
                  <to>
                    <xdr:col>1</xdr:col>
                    <xdr:colOff>57150</xdr:colOff>
                    <xdr:row>39</xdr:row>
                    <xdr:rowOff>276225</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sizeWithCells="1">
                  <from>
                    <xdr:col>2</xdr:col>
                    <xdr:colOff>104775</xdr:colOff>
                    <xdr:row>39</xdr:row>
                    <xdr:rowOff>38100</xdr:rowOff>
                  </from>
                  <to>
                    <xdr:col>3</xdr:col>
                    <xdr:colOff>85725</xdr:colOff>
                    <xdr:row>40</xdr:row>
                    <xdr:rowOff>0</xdr:rowOff>
                  </to>
                </anchor>
              </controlPr>
            </control>
          </mc:Choice>
        </mc:AlternateContent>
        <mc:AlternateContent xmlns:mc="http://schemas.openxmlformats.org/markup-compatibility/2006">
          <mc:Choice Requires="x14">
            <control shapeId="44037" r:id="rId8" name="Check Box 5">
              <controlPr defaultSize="0" autoFill="0" autoLine="0" autoPict="0" altText="">
                <anchor moveWithCells="1">
                  <from>
                    <xdr:col>9</xdr:col>
                    <xdr:colOff>38100</xdr:colOff>
                    <xdr:row>4</xdr:row>
                    <xdr:rowOff>257175</xdr:rowOff>
                  </from>
                  <to>
                    <xdr:col>9</xdr:col>
                    <xdr:colOff>323850</xdr:colOff>
                    <xdr:row>6</xdr:row>
                    <xdr:rowOff>28575</xdr:rowOff>
                  </to>
                </anchor>
              </controlPr>
            </control>
          </mc:Choice>
        </mc:AlternateContent>
        <mc:AlternateContent xmlns:mc="http://schemas.openxmlformats.org/markup-compatibility/2006">
          <mc:Choice Requires="x14">
            <control shapeId="44038" r:id="rId9" name="Check Box 6">
              <controlPr defaultSize="0" autoFill="0" autoLine="0" autoPict="0" altText="">
                <anchor moveWithCells="1">
                  <from>
                    <xdr:col>9</xdr:col>
                    <xdr:colOff>123825</xdr:colOff>
                    <xdr:row>5</xdr:row>
                    <xdr:rowOff>209550</xdr:rowOff>
                  </from>
                  <to>
                    <xdr:col>10</xdr:col>
                    <xdr:colOff>85725</xdr:colOff>
                    <xdr:row>7</xdr:row>
                    <xdr:rowOff>47625</xdr:rowOff>
                  </to>
                </anchor>
              </controlPr>
            </control>
          </mc:Choice>
        </mc:AlternateContent>
        <mc:AlternateContent xmlns:mc="http://schemas.openxmlformats.org/markup-compatibility/2006">
          <mc:Choice Requires="x14">
            <control shapeId="44039" r:id="rId10" name="Check Box 7">
              <controlPr defaultSize="0" autoFill="0" autoLine="0" autoPict="0" altText="">
                <anchor moveWithCells="1">
                  <from>
                    <xdr:col>10</xdr:col>
                    <xdr:colOff>142875</xdr:colOff>
                    <xdr:row>7</xdr:row>
                    <xdr:rowOff>190500</xdr:rowOff>
                  </from>
                  <to>
                    <xdr:col>11</xdr:col>
                    <xdr:colOff>66675</xdr:colOff>
                    <xdr:row>9</xdr:row>
                    <xdr:rowOff>28575</xdr:rowOff>
                  </to>
                </anchor>
              </controlPr>
            </control>
          </mc:Choice>
        </mc:AlternateContent>
        <mc:AlternateContent xmlns:mc="http://schemas.openxmlformats.org/markup-compatibility/2006">
          <mc:Choice Requires="x14">
            <control shapeId="44040" r:id="rId11" name="Check Box 8">
              <controlPr defaultSize="0" autoFill="0" autoLine="0" autoPict="0" altText="">
                <anchor moveWithCells="1">
                  <from>
                    <xdr:col>10</xdr:col>
                    <xdr:colOff>142875</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4045" r:id="rId12" name="Check Box 13">
              <controlPr defaultSize="0" autoFill="0" autoLine="0" autoPict="0">
                <anchor moveWithCells="1">
                  <from>
                    <xdr:col>2</xdr:col>
                    <xdr:colOff>9525</xdr:colOff>
                    <xdr:row>32</xdr:row>
                    <xdr:rowOff>209550</xdr:rowOff>
                  </from>
                  <to>
                    <xdr:col>2</xdr:col>
                    <xdr:colOff>314325</xdr:colOff>
                    <xdr:row>34</xdr:row>
                    <xdr:rowOff>19050</xdr:rowOff>
                  </to>
                </anchor>
              </controlPr>
            </control>
          </mc:Choice>
        </mc:AlternateContent>
        <mc:AlternateContent xmlns:mc="http://schemas.openxmlformats.org/markup-compatibility/2006">
          <mc:Choice Requires="x14">
            <control shapeId="44046" r:id="rId13" name="Check Box 14">
              <controlPr defaultSize="0" autoFill="0" autoLine="0" autoPict="0">
                <anchor moveWithCells="1">
                  <from>
                    <xdr:col>2</xdr:col>
                    <xdr:colOff>9525</xdr:colOff>
                    <xdr:row>35</xdr:row>
                    <xdr:rowOff>219075</xdr:rowOff>
                  </from>
                  <to>
                    <xdr:col>2</xdr:col>
                    <xdr:colOff>314325</xdr:colOff>
                    <xdr:row>37</xdr:row>
                    <xdr:rowOff>28575</xdr:rowOff>
                  </to>
                </anchor>
              </controlPr>
            </control>
          </mc:Choice>
        </mc:AlternateContent>
        <mc:AlternateContent xmlns:mc="http://schemas.openxmlformats.org/markup-compatibility/2006">
          <mc:Choice Requires="x14">
            <control shapeId="44047" r:id="rId14" name="Check Box 15">
              <controlPr defaultSize="0" autoFill="0" autoLine="0" autoPict="0">
                <anchor moveWithCells="1">
                  <from>
                    <xdr:col>2</xdr:col>
                    <xdr:colOff>295275</xdr:colOff>
                    <xdr:row>33</xdr:row>
                    <xdr:rowOff>219075</xdr:rowOff>
                  </from>
                  <to>
                    <xdr:col>3</xdr:col>
                    <xdr:colOff>276225</xdr:colOff>
                    <xdr:row>35</xdr:row>
                    <xdr:rowOff>28575</xdr:rowOff>
                  </to>
                </anchor>
              </controlPr>
            </control>
          </mc:Choice>
        </mc:AlternateContent>
        <mc:AlternateContent xmlns:mc="http://schemas.openxmlformats.org/markup-compatibility/2006">
          <mc:Choice Requires="x14">
            <control shapeId="44048" r:id="rId15" name="Check Box 16">
              <controlPr defaultSize="0" autoFill="0" autoLine="0" autoPict="0">
                <anchor moveWithCells="1">
                  <from>
                    <xdr:col>2</xdr:col>
                    <xdr:colOff>295275</xdr:colOff>
                    <xdr:row>34</xdr:row>
                    <xdr:rowOff>219075</xdr:rowOff>
                  </from>
                  <to>
                    <xdr:col>3</xdr:col>
                    <xdr:colOff>285750</xdr:colOff>
                    <xdr:row>36</xdr:row>
                    <xdr:rowOff>28575</xdr:rowOff>
                  </to>
                </anchor>
              </controlPr>
            </control>
          </mc:Choice>
        </mc:AlternateContent>
        <mc:AlternateContent xmlns:mc="http://schemas.openxmlformats.org/markup-compatibility/2006">
          <mc:Choice Requires="x14">
            <control shapeId="44050" r:id="rId16" name="Check Box 18">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4051" r:id="rId17" name="Check Box 19">
              <controlPr defaultSize="0" autoFill="0" autoLine="0" autoPict="0">
                <anchor moveWithCells="1">
                  <from>
                    <xdr:col>1</xdr:col>
                    <xdr:colOff>152400</xdr:colOff>
                    <xdr:row>10</xdr:row>
                    <xdr:rowOff>209550</xdr:rowOff>
                  </from>
                  <to>
                    <xdr:col>2</xdr:col>
                    <xdr:colOff>85725</xdr:colOff>
                    <xdr:row>12</xdr:row>
                    <xdr:rowOff>0</xdr:rowOff>
                  </to>
                </anchor>
              </controlPr>
            </control>
          </mc:Choice>
        </mc:AlternateContent>
        <mc:AlternateContent xmlns:mc="http://schemas.openxmlformats.org/markup-compatibility/2006">
          <mc:Choice Requires="x14">
            <control shapeId="44052" r:id="rId18" name="Check Box 20">
              <controlPr defaultSize="0" autoFill="0" autoLine="0" autoPict="0">
                <anchor moveWithCells="1">
                  <from>
                    <xdr:col>1</xdr:col>
                    <xdr:colOff>152400</xdr:colOff>
                    <xdr:row>11</xdr:row>
                    <xdr:rowOff>200025</xdr:rowOff>
                  </from>
                  <to>
                    <xdr:col>2</xdr:col>
                    <xdr:colOff>85725</xdr:colOff>
                    <xdr:row>13</xdr:row>
                    <xdr:rowOff>19050</xdr:rowOff>
                  </to>
                </anchor>
              </controlPr>
            </control>
          </mc:Choice>
        </mc:AlternateContent>
        <mc:AlternateContent xmlns:mc="http://schemas.openxmlformats.org/markup-compatibility/2006">
          <mc:Choice Requires="x14">
            <control shapeId="44053" r:id="rId19" name="Check Box 21">
              <controlPr defaultSize="0" autoFill="0" autoLine="0" autoPict="0">
                <anchor moveWithCells="1">
                  <from>
                    <xdr:col>1</xdr:col>
                    <xdr:colOff>152400</xdr:colOff>
                    <xdr:row>12</xdr:row>
                    <xdr:rowOff>209550</xdr:rowOff>
                  </from>
                  <to>
                    <xdr:col>2</xdr:col>
                    <xdr:colOff>85725</xdr:colOff>
                    <xdr:row>14</xdr:row>
                    <xdr:rowOff>38100</xdr:rowOff>
                  </to>
                </anchor>
              </controlPr>
            </control>
          </mc:Choice>
        </mc:AlternateContent>
        <mc:AlternateContent xmlns:mc="http://schemas.openxmlformats.org/markup-compatibility/2006">
          <mc:Choice Requires="x14">
            <control shapeId="44054" r:id="rId20" name="Check Box 22">
              <controlPr defaultSize="0" autoFill="0" autoLine="0" autoPict="0">
                <anchor moveWithCells="1">
                  <from>
                    <xdr:col>1</xdr:col>
                    <xdr:colOff>152400</xdr:colOff>
                    <xdr:row>9</xdr:row>
                    <xdr:rowOff>228600</xdr:rowOff>
                  </from>
                  <to>
                    <xdr:col>2</xdr:col>
                    <xdr:colOff>85725</xdr:colOff>
                    <xdr:row>11</xdr:row>
                    <xdr:rowOff>19050</xdr:rowOff>
                  </to>
                </anchor>
              </controlPr>
            </control>
          </mc:Choice>
        </mc:AlternateContent>
        <mc:AlternateContent xmlns:mc="http://schemas.openxmlformats.org/markup-compatibility/2006">
          <mc:Choice Requires="x14">
            <control shapeId="44055" r:id="rId21" name="Check Box 23">
              <controlPr defaultSize="0" autoFill="0" autoLine="0" autoPict="0">
                <anchor moveWithCells="1">
                  <from>
                    <xdr:col>1</xdr:col>
                    <xdr:colOff>152400</xdr:colOff>
                    <xdr:row>8</xdr:row>
                    <xdr:rowOff>228600</xdr:rowOff>
                  </from>
                  <to>
                    <xdr:col>2</xdr:col>
                    <xdr:colOff>85725</xdr:colOff>
                    <xdr:row>10</xdr:row>
                    <xdr:rowOff>28575</xdr:rowOff>
                  </to>
                </anchor>
              </controlPr>
            </control>
          </mc:Choice>
        </mc:AlternateContent>
        <mc:AlternateContent xmlns:mc="http://schemas.openxmlformats.org/markup-compatibility/2006">
          <mc:Choice Requires="x14">
            <control shapeId="44056" r:id="rId22" name="Check Box 24">
              <controlPr defaultSize="0" autoFill="0" autoLine="0" autoPict="0">
                <anchor moveWithCells="1">
                  <from>
                    <xdr:col>9</xdr:col>
                    <xdr:colOff>123825</xdr:colOff>
                    <xdr:row>8</xdr:row>
                    <xdr:rowOff>219075</xdr:rowOff>
                  </from>
                  <to>
                    <xdr:col>10</xdr:col>
                    <xdr:colOff>104775</xdr:colOff>
                    <xdr:row>10</xdr:row>
                    <xdr:rowOff>19050</xdr:rowOff>
                  </to>
                </anchor>
              </controlPr>
            </control>
          </mc:Choice>
        </mc:AlternateContent>
        <mc:AlternateContent xmlns:mc="http://schemas.openxmlformats.org/markup-compatibility/2006">
          <mc:Choice Requires="x14">
            <control shapeId="44060" r:id="rId23" name="Check Box 28">
              <controlPr defaultSize="0" autoFill="0" autoLine="0" autoPict="0" altText="">
                <anchor moveWithCells="1">
                  <from>
                    <xdr:col>9</xdr:col>
                    <xdr:colOff>38100</xdr:colOff>
                    <xdr:row>17</xdr:row>
                    <xdr:rowOff>219075</xdr:rowOff>
                  </from>
                  <to>
                    <xdr:col>9</xdr:col>
                    <xdr:colOff>323850</xdr:colOff>
                    <xdr:row>19</xdr:row>
                    <xdr:rowOff>28575</xdr:rowOff>
                  </to>
                </anchor>
              </controlPr>
            </control>
          </mc:Choice>
        </mc:AlternateContent>
        <mc:AlternateContent xmlns:mc="http://schemas.openxmlformats.org/markup-compatibility/2006">
          <mc:Choice Requires="x14">
            <control shapeId="44061" r:id="rId24" name="Check Box 29">
              <controlPr defaultSize="0" autoFill="0" autoLine="0" autoPict="0" altText="">
                <anchor moveWithCells="1">
                  <from>
                    <xdr:col>9</xdr:col>
                    <xdr:colOff>38100</xdr:colOff>
                    <xdr:row>18</xdr:row>
                    <xdr:rowOff>219075</xdr:rowOff>
                  </from>
                  <to>
                    <xdr:col>9</xdr:col>
                    <xdr:colOff>323850</xdr:colOff>
                    <xdr:row>20</xdr:row>
                    <xdr:rowOff>28575</xdr:rowOff>
                  </to>
                </anchor>
              </controlPr>
            </control>
          </mc:Choice>
        </mc:AlternateContent>
        <mc:AlternateContent xmlns:mc="http://schemas.openxmlformats.org/markup-compatibility/2006">
          <mc:Choice Requires="x14">
            <control shapeId="44064" r:id="rId25" name="Check Box 32">
              <controlPr defaultSize="0" autoFill="0" autoLine="0" autoPict="0">
                <anchor moveWithCells="1">
                  <from>
                    <xdr:col>1</xdr:col>
                    <xdr:colOff>47625</xdr:colOff>
                    <xdr:row>18</xdr:row>
                    <xdr:rowOff>219075</xdr:rowOff>
                  </from>
                  <to>
                    <xdr:col>1</xdr:col>
                    <xdr:colOff>361950</xdr:colOff>
                    <xdr:row>20</xdr:row>
                    <xdr:rowOff>19050</xdr:rowOff>
                  </to>
                </anchor>
              </controlPr>
            </control>
          </mc:Choice>
        </mc:AlternateContent>
        <mc:AlternateContent xmlns:mc="http://schemas.openxmlformats.org/markup-compatibility/2006">
          <mc:Choice Requires="x14">
            <control shapeId="44065" r:id="rId26" name="Check Box 33">
              <controlPr defaultSize="0" autoFill="0" autoLine="0" autoPict="0">
                <anchor moveWithCells="1">
                  <from>
                    <xdr:col>1</xdr:col>
                    <xdr:colOff>152400</xdr:colOff>
                    <xdr:row>15</xdr:row>
                    <xdr:rowOff>200025</xdr:rowOff>
                  </from>
                  <to>
                    <xdr:col>2</xdr:col>
                    <xdr:colOff>85725</xdr:colOff>
                    <xdr:row>17</xdr:row>
                    <xdr:rowOff>19050</xdr:rowOff>
                  </to>
                </anchor>
              </controlPr>
            </control>
          </mc:Choice>
        </mc:AlternateContent>
        <mc:AlternateContent xmlns:mc="http://schemas.openxmlformats.org/markup-compatibility/2006">
          <mc:Choice Requires="x14">
            <control shapeId="44066" r:id="rId27" name="Check Box 34">
              <controlPr defaultSize="0" autoFill="0" autoLine="0" autoPict="0">
                <anchor moveWithCells="1">
                  <from>
                    <xdr:col>1</xdr:col>
                    <xdr:colOff>152400</xdr:colOff>
                    <xdr:row>16</xdr:row>
                    <xdr:rowOff>209550</xdr:rowOff>
                  </from>
                  <to>
                    <xdr:col>2</xdr:col>
                    <xdr:colOff>85725</xdr:colOff>
                    <xdr:row>18</xdr:row>
                    <xdr:rowOff>38100</xdr:rowOff>
                  </to>
                </anchor>
              </controlPr>
            </control>
          </mc:Choice>
        </mc:AlternateContent>
        <mc:AlternateContent xmlns:mc="http://schemas.openxmlformats.org/markup-compatibility/2006">
          <mc:Choice Requires="x14">
            <control shapeId="44067" r:id="rId28" name="Check Box 3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4068" r:id="rId29" name="Check Box 36">
              <controlPr defaultSize="0" autoFill="0" autoLine="0" autoPict="0">
                <anchor mov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4069" r:id="rId30" name="Check Box 37">
              <controlPr defaultSize="0" autoFill="0" autoLine="0" autoPict="0">
                <anchor moveWithCells="1">
                  <from>
                    <xdr:col>1</xdr:col>
                    <xdr:colOff>47625</xdr:colOff>
                    <xdr:row>19</xdr:row>
                    <xdr:rowOff>219075</xdr:rowOff>
                  </from>
                  <to>
                    <xdr:col>1</xdr:col>
                    <xdr:colOff>361950</xdr:colOff>
                    <xdr:row>21</xdr:row>
                    <xdr:rowOff>19050</xdr:rowOff>
                  </to>
                </anchor>
              </controlPr>
            </control>
          </mc:Choice>
        </mc:AlternateContent>
        <mc:AlternateContent xmlns:mc="http://schemas.openxmlformats.org/markup-compatibility/2006">
          <mc:Choice Requires="x14">
            <control shapeId="44070" r:id="rId31" name="Check Box 38">
              <controlPr defaultSize="0" autoFill="0" autoLine="0" autoPict="0">
                <anchor moveWithCells="1">
                  <from>
                    <xdr:col>1</xdr:col>
                    <xdr:colOff>47625</xdr:colOff>
                    <xdr:row>20</xdr:row>
                    <xdr:rowOff>219075</xdr:rowOff>
                  </from>
                  <to>
                    <xdr:col>1</xdr:col>
                    <xdr:colOff>361950</xdr:colOff>
                    <xdr:row>22</xdr:row>
                    <xdr:rowOff>19050</xdr:rowOff>
                  </to>
                </anchor>
              </controlPr>
            </control>
          </mc:Choice>
        </mc:AlternateContent>
        <mc:AlternateContent xmlns:mc="http://schemas.openxmlformats.org/markup-compatibility/2006">
          <mc:Choice Requires="x14">
            <control shapeId="44071" r:id="rId32" name="Check Box 39">
              <controlPr defaultSize="0" autoFill="0" autoLine="0" autoPict="0">
                <anchor moveWithCells="1">
                  <from>
                    <xdr:col>1</xdr:col>
                    <xdr:colOff>47625</xdr:colOff>
                    <xdr:row>21</xdr:row>
                    <xdr:rowOff>219075</xdr:rowOff>
                  </from>
                  <to>
                    <xdr:col>1</xdr:col>
                    <xdr:colOff>361950</xdr:colOff>
                    <xdr:row>23</xdr:row>
                    <xdr:rowOff>19050</xdr:rowOff>
                  </to>
                </anchor>
              </controlPr>
            </control>
          </mc:Choice>
        </mc:AlternateContent>
        <mc:AlternateContent xmlns:mc="http://schemas.openxmlformats.org/markup-compatibility/2006">
          <mc:Choice Requires="x14">
            <control shapeId="44072" r:id="rId33" name="Check Box 40">
              <controlPr defaultSize="0" autoFill="0" autoLine="0" autoPict="0">
                <anchor moveWithCells="1">
                  <from>
                    <xdr:col>1</xdr:col>
                    <xdr:colOff>47625</xdr:colOff>
                    <xdr:row>22</xdr:row>
                    <xdr:rowOff>219075</xdr:rowOff>
                  </from>
                  <to>
                    <xdr:col>1</xdr:col>
                    <xdr:colOff>361950</xdr:colOff>
                    <xdr:row>24</xdr:row>
                    <xdr:rowOff>19050</xdr:rowOff>
                  </to>
                </anchor>
              </controlPr>
            </control>
          </mc:Choice>
        </mc:AlternateContent>
        <mc:AlternateContent xmlns:mc="http://schemas.openxmlformats.org/markup-compatibility/2006">
          <mc:Choice Requires="x14">
            <control shapeId="44073" r:id="rId34" name="Check Box 41">
              <controlPr defaultSize="0" autoFill="0" autoLine="0" autoPict="0">
                <anchor moveWithCells="1">
                  <from>
                    <xdr:col>1</xdr:col>
                    <xdr:colOff>47625</xdr:colOff>
                    <xdr:row>23</xdr:row>
                    <xdr:rowOff>219075</xdr:rowOff>
                  </from>
                  <to>
                    <xdr:col>1</xdr:col>
                    <xdr:colOff>361950</xdr:colOff>
                    <xdr:row>25</xdr:row>
                    <xdr:rowOff>19050</xdr:rowOff>
                  </to>
                </anchor>
              </controlPr>
            </control>
          </mc:Choice>
        </mc:AlternateContent>
        <mc:AlternateContent xmlns:mc="http://schemas.openxmlformats.org/markup-compatibility/2006">
          <mc:Choice Requires="x14">
            <control shapeId="44074" r:id="rId35" name="Check Box 42">
              <controlPr defaultSize="0" autoFill="0" autoLine="0" autoPict="0">
                <anchor moveWithCells="1">
                  <from>
                    <xdr:col>1</xdr:col>
                    <xdr:colOff>47625</xdr:colOff>
                    <xdr:row>24</xdr:row>
                    <xdr:rowOff>219075</xdr:rowOff>
                  </from>
                  <to>
                    <xdr:col>1</xdr:col>
                    <xdr:colOff>361950</xdr:colOff>
                    <xdr:row>26</xdr:row>
                    <xdr:rowOff>19050</xdr:rowOff>
                  </to>
                </anchor>
              </controlPr>
            </control>
          </mc:Choice>
        </mc:AlternateContent>
        <mc:AlternateContent xmlns:mc="http://schemas.openxmlformats.org/markup-compatibility/2006">
          <mc:Choice Requires="x14">
            <control shapeId="44075" r:id="rId36" name="Check Box 43">
              <controlPr defaultSize="0" autoFill="0" autoLine="0" autoPict="0">
                <anchor moveWithCells="1">
                  <from>
                    <xdr:col>1</xdr:col>
                    <xdr:colOff>47625</xdr:colOff>
                    <xdr:row>25</xdr:row>
                    <xdr:rowOff>219075</xdr:rowOff>
                  </from>
                  <to>
                    <xdr:col>1</xdr:col>
                    <xdr:colOff>361950</xdr:colOff>
                    <xdr:row>27</xdr:row>
                    <xdr:rowOff>19050</xdr:rowOff>
                  </to>
                </anchor>
              </controlPr>
            </control>
          </mc:Choice>
        </mc:AlternateContent>
        <mc:AlternateContent xmlns:mc="http://schemas.openxmlformats.org/markup-compatibility/2006">
          <mc:Choice Requires="x14">
            <control shapeId="44076" r:id="rId37" name="Check Box 44">
              <controlPr defaultSize="0" autoFill="0" autoLine="0" autoPict="0">
                <anchor moveWithCells="1">
                  <from>
                    <xdr:col>1</xdr:col>
                    <xdr:colOff>152400</xdr:colOff>
                    <xdr:row>17</xdr:row>
                    <xdr:rowOff>209550</xdr:rowOff>
                  </from>
                  <to>
                    <xdr:col>2</xdr:col>
                    <xdr:colOff>85725</xdr:colOff>
                    <xdr:row>19</xdr:row>
                    <xdr:rowOff>38100</xdr:rowOff>
                  </to>
                </anchor>
              </controlPr>
            </control>
          </mc:Choice>
        </mc:AlternateContent>
        <mc:AlternateContent xmlns:mc="http://schemas.openxmlformats.org/markup-compatibility/2006">
          <mc:Choice Requires="x14">
            <control shapeId="44062" r:id="rId38" name="Check Box 30">
              <controlPr defaultSize="0" autoFill="0" autoLine="0" autoPict="0">
                <anchor moveWithCells="1">
                  <from>
                    <xdr:col>9</xdr:col>
                    <xdr:colOff>123825</xdr:colOff>
                    <xdr:row>15</xdr:row>
                    <xdr:rowOff>219075</xdr:rowOff>
                  </from>
                  <to>
                    <xdr:col>10</xdr:col>
                    <xdr:colOff>104775</xdr:colOff>
                    <xdr:row>17</xdr:row>
                    <xdr:rowOff>19050</xdr:rowOff>
                  </to>
                </anchor>
              </controlPr>
            </control>
          </mc:Choice>
        </mc:AlternateContent>
        <mc:AlternateContent xmlns:mc="http://schemas.openxmlformats.org/markup-compatibility/2006">
          <mc:Choice Requires="x14">
            <control shapeId="44077" r:id="rId39" name="Check Box 45">
              <controlPr defaultSize="0" autoFill="0" autoLine="0" autoPict="0">
                <anchor moveWithCells="1">
                  <from>
                    <xdr:col>1</xdr:col>
                    <xdr:colOff>152400</xdr:colOff>
                    <xdr:row>7</xdr:row>
                    <xdr:rowOff>228600</xdr:rowOff>
                  </from>
                  <to>
                    <xdr:col>2</xdr:col>
                    <xdr:colOff>85725</xdr:colOff>
                    <xdr:row>9</xdr:row>
                    <xdr:rowOff>28575</xdr:rowOff>
                  </to>
                </anchor>
              </controlPr>
            </control>
          </mc:Choice>
        </mc:AlternateContent>
        <mc:AlternateContent xmlns:mc="http://schemas.openxmlformats.org/markup-compatibility/2006">
          <mc:Choice Requires="x14">
            <control shapeId="44085" r:id="rId40" name="Check Box 53">
              <controlPr defaultSize="0" autoFill="0" autoLine="0" autoPict="0">
                <anchor moveWithCells="1">
                  <from>
                    <xdr:col>1</xdr:col>
                    <xdr:colOff>152400</xdr:colOff>
                    <xdr:row>14</xdr:row>
                    <xdr:rowOff>200025</xdr:rowOff>
                  </from>
                  <to>
                    <xdr:col>2</xdr:col>
                    <xdr:colOff>85725</xdr:colOff>
                    <xdr:row>16</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topLeftCell="A34" zoomScale="80" zoomScaleNormal="80" workbookViewId="0">
      <selection activeCell="C7" sqref="C7:D7"/>
    </sheetView>
  </sheetViews>
  <sheetFormatPr defaultColWidth="9" defaultRowHeight="18.75"/>
  <cols>
    <col min="1" max="1" width="52.25" bestFit="1" customWidth="1"/>
    <col min="2" max="2" width="5" customWidth="1"/>
    <col min="3" max="3" width="11.25" style="272" bestFit="1" customWidth="1"/>
    <col min="4" max="4" width="63.5" bestFit="1" customWidth="1"/>
    <col min="5" max="5" width="4.75" customWidth="1"/>
    <col min="6" max="7" width="5" customWidth="1"/>
  </cols>
  <sheetData>
    <row r="1" spans="1:6">
      <c r="A1" s="61" t="s">
        <v>349</v>
      </c>
      <c r="B1" s="61"/>
      <c r="C1" s="342"/>
      <c r="F1" s="61"/>
    </row>
    <row r="2" spans="1:6" ht="19.5" thickBot="1">
      <c r="A2" s="291" t="s">
        <v>350</v>
      </c>
      <c r="B2" s="291" t="s">
        <v>351</v>
      </c>
      <c r="C2" s="343" t="s">
        <v>352</v>
      </c>
      <c r="D2" s="291" t="s">
        <v>353</v>
      </c>
      <c r="E2" s="292"/>
      <c r="F2" s="61"/>
    </row>
    <row r="3" spans="1:6" ht="19.5" thickBot="1">
      <c r="A3" s="293" t="s">
        <v>354</v>
      </c>
      <c r="B3" s="294"/>
      <c r="C3" s="344"/>
      <c r="D3" s="295" t="s">
        <v>448</v>
      </c>
      <c r="F3" s="296"/>
    </row>
    <row r="4" spans="1:6">
      <c r="A4" s="297" t="s">
        <v>176</v>
      </c>
      <c r="B4" s="298"/>
      <c r="C4" s="345" t="s">
        <v>408</v>
      </c>
      <c r="D4" s="299" t="str">
        <f t="array" aca="1" ref="D4" ca="1">IF($C4="-","",IF(ISBLANK(INDIRECT($C4)),"",INDIRECT($C4)))</f>
        <v/>
      </c>
      <c r="F4" s="296"/>
    </row>
    <row r="5" spans="1:6">
      <c r="A5" s="300" t="s">
        <v>177</v>
      </c>
      <c r="B5" s="301"/>
      <c r="C5" s="303" t="s">
        <v>369</v>
      </c>
      <c r="D5" s="302" t="str">
        <f t="array" aca="1" ref="D5" ca="1">IF($C5="-","",IF(ISBLANK(INDIRECT($C5)),"",INDIRECT($C5)))</f>
        <v/>
      </c>
      <c r="F5" s="296"/>
    </row>
    <row r="6" spans="1:6">
      <c r="A6" s="300" t="s">
        <v>178</v>
      </c>
      <c r="B6" s="301"/>
      <c r="C6" s="303" t="s">
        <v>409</v>
      </c>
      <c r="D6" s="302">
        <f t="array" aca="1" ref="D6" ca="1">IF($C6="-","",IF(ISBLANK(INDIRECT($C6)),"",INDIRECT($C6)))</f>
        <v>0</v>
      </c>
      <c r="F6" s="296"/>
    </row>
    <row r="7" spans="1:6">
      <c r="A7" s="300" t="s">
        <v>224</v>
      </c>
      <c r="B7" s="301"/>
      <c r="C7" s="303" t="s">
        <v>379</v>
      </c>
      <c r="D7" s="302" t="str">
        <f t="array" aca="1" ref="D7" ca="1">IF($C7="-","",IF(ISBLANK(INDIRECT($C7)),"",INDIRECT($C7)))</f>
        <v/>
      </c>
    </row>
    <row r="8" spans="1:6">
      <c r="A8" s="300" t="s">
        <v>179</v>
      </c>
      <c r="B8" s="301"/>
      <c r="C8" s="303" t="s">
        <v>495</v>
      </c>
      <c r="D8" s="302" t="str" cm="1">
        <f t="array" aca="1" ref="D8" ca="1">IF($C8="-","",IF(ISBLANK(INDIRECT($C8)),"",INDIRECT($C8)+OFFSET(INDIRECT($C8),1,0)+OFFSET(INDIRECT($C8),2,0)))</f>
        <v/>
      </c>
    </row>
    <row r="9" spans="1:6">
      <c r="A9" s="300" t="s">
        <v>180</v>
      </c>
      <c r="B9" s="301"/>
      <c r="C9" s="303" t="s">
        <v>446</v>
      </c>
      <c r="D9" s="302" cm="1">
        <f t="array" aca="1" ref="D9" ca="1">IF($C9="-","",IF(ISBLANK(INDIRECT($C9)),0,INDIRECT($C9)+OFFSET(INDIRECT($C9),5,0)))</f>
        <v>0</v>
      </c>
    </row>
    <row r="10" spans="1:6">
      <c r="A10" s="300" t="s">
        <v>181</v>
      </c>
      <c r="B10" s="301"/>
      <c r="C10" s="303" t="s">
        <v>410</v>
      </c>
      <c r="D10" s="302" t="str">
        <f t="array" aca="1" ref="D10" ca="1">IF($C10="-","",IF(ISBLANK(INDIRECT($C10)),"",INDIRECT($C10)))</f>
        <v/>
      </c>
    </row>
    <row r="11" spans="1:6">
      <c r="A11" s="300" t="s">
        <v>182</v>
      </c>
      <c r="B11" s="301"/>
      <c r="C11" s="303" t="s">
        <v>379</v>
      </c>
      <c r="D11" s="302" t="str">
        <f t="array" aca="1" ref="D11" ca="1">IF($C11="-","",IF(ISBLANK(INDIRECT($C11)),"",INDIRECT($C11)))</f>
        <v/>
      </c>
      <c r="F11" s="296"/>
    </row>
    <row r="12" spans="1:6">
      <c r="A12" s="300" t="s">
        <v>225</v>
      </c>
      <c r="B12" s="301"/>
      <c r="C12" s="303" t="s">
        <v>500</v>
      </c>
      <c r="D12" s="323" t="str">
        <f ca="1">IF($C12="-","",IF(ISBLANK(INDIRECT($C12)),"","助成金算入可能経費："&amp;INDIRECT($C12)&amp;"、本体額："&amp;総表!#REF!&amp;"、バリアフリー字幕制作費："&amp;総表!#REF!&amp;"、音声ガイド制作費："&amp;総表!#REF!))</f>
        <v/>
      </c>
    </row>
    <row r="13" spans="1:6">
      <c r="A13" s="304" t="s">
        <v>183</v>
      </c>
      <c r="B13" s="305"/>
      <c r="C13" s="315" t="s">
        <v>379</v>
      </c>
      <c r="D13" s="302" t="str">
        <f t="array" aca="1" ref="D13" ca="1">IF($C13="-","",IF(ISBLANK(INDIRECT($C13)),"",INDIRECT($C13)))</f>
        <v/>
      </c>
      <c r="F13" s="296"/>
    </row>
    <row r="14" spans="1:6">
      <c r="A14" s="307" t="s">
        <v>184</v>
      </c>
      <c r="B14" s="308"/>
      <c r="C14" s="309" t="s">
        <v>411</v>
      </c>
      <c r="D14" s="307" t="str">
        <f t="array" aca="1" ref="D14" ca="1">IF($C14="-","",IF(ISBLANK(INDIRECT($C14)),"",INDIRECT($C14)))</f>
        <v/>
      </c>
    </row>
    <row r="15" spans="1:6">
      <c r="A15" s="302" t="s">
        <v>185</v>
      </c>
      <c r="B15" s="310"/>
      <c r="C15" s="303" t="s">
        <v>412</v>
      </c>
      <c r="D15" s="311">
        <f t="array" aca="1" ref="D15" ca="1">IF($C15="-","",IF(ISBLANK(INDIRECT($C15)),"",INDIRECT($C15)))</f>
        <v>0</v>
      </c>
      <c r="F15" s="312"/>
    </row>
    <row r="16" spans="1:6">
      <c r="A16" s="302" t="s">
        <v>186</v>
      </c>
      <c r="B16" s="310"/>
      <c r="C16" s="303" t="s">
        <v>413</v>
      </c>
      <c r="D16" s="311">
        <f t="array" aca="1" ref="D16" ca="1">IF($C16="-","",IF(ISBLANK(INDIRECT($C16)),"",INDIRECT($C16)))</f>
        <v>0</v>
      </c>
    </row>
    <row r="17" spans="1:4">
      <c r="A17" s="302" t="s">
        <v>187</v>
      </c>
      <c r="B17" s="310"/>
      <c r="C17" s="303" t="s">
        <v>414</v>
      </c>
      <c r="D17" s="302" t="str">
        <f t="array" aca="1" ref="D17" ca="1">IF($C17="-","",IF(ISBLANK(INDIRECT($C17)),"",INDIRECT($C17)))</f>
        <v/>
      </c>
    </row>
    <row r="18" spans="1:4">
      <c r="A18" s="302" t="s">
        <v>188</v>
      </c>
      <c r="B18" s="310"/>
      <c r="C18" s="303" t="s">
        <v>415</v>
      </c>
      <c r="D18" s="302" t="str">
        <f t="array" aca="1" ref="D18" ca="1">IF($C18="-","",IF(ISBLANK(INDIRECT($C18)),"",INDIRECT($C18)))</f>
        <v/>
      </c>
    </row>
    <row r="19" spans="1:4">
      <c r="A19" s="302" t="s">
        <v>189</v>
      </c>
      <c r="B19" s="310"/>
      <c r="C19" s="303" t="s">
        <v>416</v>
      </c>
      <c r="D19" s="302" t="str">
        <f t="array" aca="1" ref="D19" ca="1">IF($C19="-","",IF(ISBLANK(INDIRECT($C19)),"",INDIRECT($C19)))</f>
        <v/>
      </c>
    </row>
    <row r="20" spans="1:4">
      <c r="A20" s="302" t="s">
        <v>190</v>
      </c>
      <c r="B20" s="310"/>
      <c r="C20" s="303" t="s">
        <v>417</v>
      </c>
      <c r="D20" s="302" t="str">
        <f t="array" aca="1" ref="D20" ca="1">IF($C20="-","",IF(ISBLANK(INDIRECT($C20)),"",INDIRECT($C20)))</f>
        <v/>
      </c>
    </row>
    <row r="21" spans="1:4">
      <c r="A21" s="302" t="s">
        <v>191</v>
      </c>
      <c r="B21" s="310"/>
      <c r="C21" s="303" t="s">
        <v>418</v>
      </c>
      <c r="D21" s="302" t="str">
        <f t="array" aca="1" ref="D21" ca="1">IF($C21="-","",IF(ISBLANK(INDIRECT($C21)),"",INDIRECT($C21)))</f>
        <v/>
      </c>
    </row>
    <row r="22" spans="1:4">
      <c r="A22" s="302" t="s">
        <v>192</v>
      </c>
      <c r="B22" s="310"/>
      <c r="C22" s="303" t="s">
        <v>419</v>
      </c>
      <c r="D22" s="302">
        <f t="array" aca="1" ref="D22" ca="1">IF($C22="-","",IF(ISBLANK(INDIRECT($C22)),"",INDIRECT($C22)))</f>
        <v>0</v>
      </c>
    </row>
    <row r="23" spans="1:4">
      <c r="A23" s="302" t="s">
        <v>193</v>
      </c>
      <c r="B23" s="310"/>
      <c r="C23" s="303" t="s">
        <v>420</v>
      </c>
      <c r="D23" s="311">
        <f t="array" aca="1" ref="D23" ca="1">IF($C23="-","",IF(ISBLANK(INDIRECT($C23)),"",INDIRECT($C23)))</f>
        <v>0</v>
      </c>
    </row>
    <row r="24" spans="1:4">
      <c r="A24" s="313" t="s">
        <v>194</v>
      </c>
      <c r="B24" s="314"/>
      <c r="C24" s="315" t="s">
        <v>421</v>
      </c>
      <c r="D24" s="316">
        <f t="array" aca="1" ref="D24" ca="1">IF($C24="-","",IF(ISBLANK(INDIRECT($C24)),"",INDIRECT($C24)))</f>
        <v>0</v>
      </c>
    </row>
    <row r="25" spans="1:4">
      <c r="A25" s="307" t="s">
        <v>195</v>
      </c>
      <c r="B25" s="308"/>
      <c r="C25" s="309" t="s">
        <v>369</v>
      </c>
      <c r="D25" s="307" t="str">
        <f t="array" aca="1" ref="D25" ca="1">IF($C25="-","",IF(ISBLANK(INDIRECT($C25)),"",INDIRECT($C25)))</f>
        <v/>
      </c>
    </row>
    <row r="26" spans="1:4">
      <c r="A26" s="302" t="s">
        <v>196</v>
      </c>
      <c r="B26" s="310"/>
      <c r="C26" s="303" t="s">
        <v>369</v>
      </c>
      <c r="D26" s="302" t="str">
        <f t="array" aca="1" ref="D26" ca="1">IF($C26="-","",IF(ISBLANK(INDIRECT($C26)),"",INDIRECT($C26)))</f>
        <v/>
      </c>
    </row>
    <row r="27" spans="1:4">
      <c r="A27" s="302" t="s">
        <v>197</v>
      </c>
      <c r="B27" s="310"/>
      <c r="C27" s="303" t="s">
        <v>369</v>
      </c>
      <c r="D27" s="302" t="str">
        <f t="array" aca="1" ref="D27" ca="1">IF($C27="-","",IF(ISBLANK(INDIRECT($C27)),"",INDIRECT($C27)))</f>
        <v/>
      </c>
    </row>
    <row r="28" spans="1:4" ht="37.5">
      <c r="A28" s="317" t="s">
        <v>198</v>
      </c>
      <c r="B28" s="310"/>
      <c r="C28" s="346" t="s">
        <v>422</v>
      </c>
      <c r="D28" s="302" t="str">
        <f t="array" aca="1" ref="D28" ca="1">IF($C28="-","",IF(ISBLANK(INDIRECT($C28)),"",INDIRECT($C28)))</f>
        <v>日本映画製作支援事業</v>
      </c>
    </row>
    <row r="29" spans="1:4" ht="37.5">
      <c r="A29" s="317" t="s">
        <v>199</v>
      </c>
      <c r="B29" s="310"/>
      <c r="C29" s="346" t="s">
        <v>423</v>
      </c>
      <c r="D29" s="302" t="str">
        <f t="array" aca="1" ref="D29" ca="1">IF($C29="-","",IF(ISBLANK(INDIRECT($C29)),"",INDIRECT($C29)))</f>
        <v>プルダウンから選択してください。</v>
      </c>
    </row>
    <row r="30" spans="1:4" ht="37.5">
      <c r="A30" s="318" t="s">
        <v>355</v>
      </c>
      <c r="B30" s="310"/>
      <c r="C30" s="346" t="s">
        <v>423</v>
      </c>
      <c r="D30" s="302" t="str">
        <f t="array" aca="1" ref="D30" ca="1">IF($C30="-","",IF(ISBLANK(INDIRECT($C30)),"",INDIRECT($C30)))</f>
        <v>プルダウンから選択してください。</v>
      </c>
    </row>
    <row r="31" spans="1:4" ht="37.5">
      <c r="A31" s="319" t="s">
        <v>200</v>
      </c>
      <c r="B31" s="301"/>
      <c r="C31" s="349" t="s">
        <v>424</v>
      </c>
      <c r="D31" s="311" t="str">
        <f t="array" aca="1" ref="D31" ca="1">IF($C31="-","",IF(ISBLANK(INDIRECT($C31)),"",INDIRECT($C31)))</f>
        <v/>
      </c>
    </row>
    <row r="32" spans="1:4" ht="37.5">
      <c r="A32" s="320" t="s">
        <v>201</v>
      </c>
      <c r="B32" s="305"/>
      <c r="C32" s="347" t="s">
        <v>369</v>
      </c>
      <c r="D32" s="313" t="str">
        <f t="array" aca="1" ref="D32" ca="1">IF($C32="-","",IF(ISBLANK(INDIRECT($C32)),"",INDIRECT($C32)))</f>
        <v/>
      </c>
    </row>
    <row r="33" spans="1:4">
      <c r="A33" s="321" t="s">
        <v>202</v>
      </c>
      <c r="B33" s="321">
        <v>1</v>
      </c>
      <c r="C33" s="348" t="s">
        <v>369</v>
      </c>
      <c r="D33" s="322" t="str">
        <f t="array" aca="1" ref="D33" ca="1">IF($C33="-","",IF(ISBLANK(INDIRECT($C33)),"",INDIRECT($C33)))</f>
        <v/>
      </c>
    </row>
    <row r="34" spans="1:4">
      <c r="A34" s="300" t="s">
        <v>203</v>
      </c>
      <c r="B34" s="300">
        <v>1</v>
      </c>
      <c r="C34" s="346" t="s">
        <v>369</v>
      </c>
      <c r="D34" s="311" t="str">
        <f t="array" aca="1" ref="D34" ca="1">IF($C34="-","",IF(ISBLANK(INDIRECT($C34)),"",INDIRECT($C34)))</f>
        <v/>
      </c>
    </row>
    <row r="35" spans="1:4">
      <c r="A35" s="300" t="s">
        <v>204</v>
      </c>
      <c r="B35" s="300">
        <v>1</v>
      </c>
      <c r="C35" s="346" t="s">
        <v>369</v>
      </c>
      <c r="D35" s="323" t="str">
        <f t="array" aca="1" ref="D35" ca="1">IF($C35="-","",IF(ISBLANK(INDIRECT($C35)),"",INDIRECT($C35))&amp;IF(OFFSET(INDIRECT($C35),0,2)&amp;OFFSET(INDIRECT($C35),0,3)="","","("&amp;OFFSET(INDIRECT($C35),0,2)&amp;OFFSET(INDIRECT($C35),0,3)&amp;")"))</f>
        <v/>
      </c>
    </row>
    <row r="36" spans="1:4">
      <c r="A36" s="300" t="s">
        <v>202</v>
      </c>
      <c r="B36" s="300">
        <v>2</v>
      </c>
      <c r="C36" s="303" t="s">
        <v>369</v>
      </c>
      <c r="D36" s="311" t="str">
        <f t="array" aca="1" ref="D36" ca="1">IF($C36="-","",IF(ISBLANK(INDIRECT($C36)),"",INDIRECT($C36)))</f>
        <v/>
      </c>
    </row>
    <row r="37" spans="1:4">
      <c r="A37" s="300" t="s">
        <v>203</v>
      </c>
      <c r="B37" s="300">
        <v>2</v>
      </c>
      <c r="C37" s="303" t="s">
        <v>369</v>
      </c>
      <c r="D37" s="311" t="str">
        <f t="array" aca="1" ref="D37" ca="1">IF($C37="-","",IF(ISBLANK(INDIRECT($C37)),"",INDIRECT($C37)))</f>
        <v/>
      </c>
    </row>
    <row r="38" spans="1:4">
      <c r="A38" s="300" t="s">
        <v>204</v>
      </c>
      <c r="B38" s="300">
        <v>2</v>
      </c>
      <c r="C38" s="303" t="s">
        <v>369</v>
      </c>
      <c r="D38" s="323" t="str">
        <f t="array" aca="1" ref="D38" ca="1">IF($C38="-","",IF(ISBLANK(INDIRECT($C38)),"",INDIRECT($C38))&amp;IF(OFFSET(INDIRECT($C38),0,2)&amp;OFFSET(INDIRECT($C38),0,3)="","","("&amp;OFFSET(INDIRECT($C38),0,2)&amp;OFFSET(INDIRECT($C38),0,3)&amp;")"))</f>
        <v/>
      </c>
    </row>
    <row r="39" spans="1:4">
      <c r="A39" s="300" t="s">
        <v>202</v>
      </c>
      <c r="B39" s="300">
        <v>3</v>
      </c>
      <c r="C39" s="303" t="s">
        <v>369</v>
      </c>
      <c r="D39" s="311" t="str">
        <f t="array" aca="1" ref="D39" ca="1">IF($C39="-","",IF(ISBLANK(INDIRECT($C39)),"",INDIRECT($C39)))</f>
        <v/>
      </c>
    </row>
    <row r="40" spans="1:4">
      <c r="A40" s="300" t="s">
        <v>203</v>
      </c>
      <c r="B40" s="300">
        <v>3</v>
      </c>
      <c r="C40" s="303" t="s">
        <v>369</v>
      </c>
      <c r="D40" s="311" t="str">
        <f t="array" aca="1" ref="D40" ca="1">IF($C40="-","",IF(ISBLANK(INDIRECT($C40)),"",INDIRECT($C40)))</f>
        <v/>
      </c>
    </row>
    <row r="41" spans="1:4">
      <c r="A41" s="300" t="s">
        <v>204</v>
      </c>
      <c r="B41" s="300">
        <v>3</v>
      </c>
      <c r="C41" s="303" t="s">
        <v>369</v>
      </c>
      <c r="D41" s="323" t="str">
        <f t="array" aca="1" ref="D41" ca="1">IF($C41="-","",IF(ISBLANK(INDIRECT($C41)),"",INDIRECT($C41))&amp;IF(OFFSET(INDIRECT($C41),0,2)&amp;OFFSET(INDIRECT($C41),0,3)="","","("&amp;OFFSET(INDIRECT($C41),0,2)&amp;OFFSET(INDIRECT($C41),0,3)&amp;")"))</f>
        <v/>
      </c>
    </row>
    <row r="42" spans="1:4">
      <c r="A42" s="300" t="s">
        <v>202</v>
      </c>
      <c r="B42" s="300">
        <v>4</v>
      </c>
      <c r="C42" s="303" t="s">
        <v>369</v>
      </c>
      <c r="D42" s="311" t="str">
        <f t="array" aca="1" ref="D42" ca="1">IF($C42="-","",IF(ISBLANK(INDIRECT($C42)),"",INDIRECT($C42)))</f>
        <v/>
      </c>
    </row>
    <row r="43" spans="1:4">
      <c r="A43" s="300" t="s">
        <v>203</v>
      </c>
      <c r="B43" s="300">
        <v>4</v>
      </c>
      <c r="C43" s="303" t="s">
        <v>369</v>
      </c>
      <c r="D43" s="311" t="str">
        <f t="array" aca="1" ref="D43" ca="1">IF($C43="-","",IF(ISBLANK(INDIRECT($C43)),"",INDIRECT($C43)))</f>
        <v/>
      </c>
    </row>
    <row r="44" spans="1:4">
      <c r="A44" s="300" t="s">
        <v>204</v>
      </c>
      <c r="B44" s="300">
        <v>4</v>
      </c>
      <c r="C44" s="303" t="s">
        <v>369</v>
      </c>
      <c r="D44" s="323" t="str">
        <f t="array" aca="1" ref="D44" ca="1">IF($C44="-","",IF(ISBLANK(INDIRECT($C44)),"",INDIRECT($C44))&amp;IF(OFFSET(INDIRECT($C44),0,2)&amp;OFFSET(INDIRECT($C44),0,3)="","","("&amp;OFFSET(INDIRECT($C44),0,2)&amp;OFFSET(INDIRECT($C44),0,3)&amp;")"))</f>
        <v/>
      </c>
    </row>
    <row r="45" spans="1:4">
      <c r="A45" s="300" t="s">
        <v>202</v>
      </c>
      <c r="B45" s="300">
        <v>5</v>
      </c>
      <c r="C45" s="303" t="s">
        <v>369</v>
      </c>
      <c r="D45" s="311" t="str">
        <f t="array" aca="1" ref="D45" ca="1">IF($C45="-","",IF(ISBLANK(INDIRECT($C45)),"",INDIRECT($C45)))</f>
        <v/>
      </c>
    </row>
    <row r="46" spans="1:4">
      <c r="A46" s="300" t="s">
        <v>203</v>
      </c>
      <c r="B46" s="300">
        <v>5</v>
      </c>
      <c r="C46" s="303" t="s">
        <v>369</v>
      </c>
      <c r="D46" s="311" t="str">
        <f t="array" aca="1" ref="D46" ca="1">IF($C46="-","",IF(ISBLANK(INDIRECT($C46)),"",INDIRECT($C46)))</f>
        <v/>
      </c>
    </row>
    <row r="47" spans="1:4">
      <c r="A47" s="300" t="s">
        <v>204</v>
      </c>
      <c r="B47" s="300">
        <v>5</v>
      </c>
      <c r="C47" s="303" t="s">
        <v>369</v>
      </c>
      <c r="D47" s="323" t="str">
        <f t="array" aca="1" ref="D47" ca="1">IF($C47="-","",IF(ISBLANK(INDIRECT($C47)),"",INDIRECT($C47))&amp;IF(OFFSET(INDIRECT($C47),0,2)&amp;OFFSET(INDIRECT($C47),0,3)="","","("&amp;OFFSET(INDIRECT($C47),0,2)&amp;OFFSET(INDIRECT($C47),0,3)&amp;")"))</f>
        <v/>
      </c>
    </row>
    <row r="48" spans="1:4">
      <c r="A48" s="300" t="s">
        <v>202</v>
      </c>
      <c r="B48" s="300">
        <v>6</v>
      </c>
      <c r="C48" s="303" t="s">
        <v>369</v>
      </c>
      <c r="D48" s="311" t="str">
        <f t="array" aca="1" ref="D48" ca="1">IF($C48="-","",IF(ISBLANK(INDIRECT($C48)),"",INDIRECT($C48)))</f>
        <v/>
      </c>
    </row>
    <row r="49" spans="1:4">
      <c r="A49" s="300" t="s">
        <v>203</v>
      </c>
      <c r="B49" s="300">
        <v>6</v>
      </c>
      <c r="C49" s="303" t="s">
        <v>369</v>
      </c>
      <c r="D49" s="311" t="str">
        <f t="array" aca="1" ref="D49" ca="1">IF($C49="-","",IF(ISBLANK(INDIRECT($C49)),"",INDIRECT($C49)))</f>
        <v/>
      </c>
    </row>
    <row r="50" spans="1:4">
      <c r="A50" s="300" t="s">
        <v>204</v>
      </c>
      <c r="B50" s="300">
        <v>6</v>
      </c>
      <c r="C50" s="303" t="s">
        <v>369</v>
      </c>
      <c r="D50" s="323" t="str">
        <f t="array" aca="1" ref="D50" ca="1">IF($C50="-","",IF(ISBLANK(INDIRECT($C50)),"",INDIRECT($C50))&amp;IF(OFFSET(INDIRECT($C50),0,2)&amp;OFFSET(INDIRECT($C50),0,3)="","","("&amp;OFFSET(INDIRECT($C50),0,2)&amp;OFFSET(INDIRECT($C50),0,3)&amp;")"))</f>
        <v/>
      </c>
    </row>
    <row r="51" spans="1:4">
      <c r="A51" s="300" t="s">
        <v>202</v>
      </c>
      <c r="B51" s="300">
        <v>7</v>
      </c>
      <c r="C51" s="303" t="s">
        <v>369</v>
      </c>
      <c r="D51" s="311" t="str">
        <f t="array" aca="1" ref="D51" ca="1">IF($C51="-","",IF(ISBLANK(INDIRECT($C51)),"",INDIRECT($C51)))</f>
        <v/>
      </c>
    </row>
    <row r="52" spans="1:4">
      <c r="A52" s="300" t="s">
        <v>203</v>
      </c>
      <c r="B52" s="300">
        <v>7</v>
      </c>
      <c r="C52" s="303" t="s">
        <v>369</v>
      </c>
      <c r="D52" s="311" t="str">
        <f t="array" aca="1" ref="D52" ca="1">IF($C52="-","",IF(ISBLANK(INDIRECT($C52)),"",INDIRECT($C52)))</f>
        <v/>
      </c>
    </row>
    <row r="53" spans="1:4">
      <c r="A53" s="300" t="s">
        <v>204</v>
      </c>
      <c r="B53" s="300">
        <v>7</v>
      </c>
      <c r="C53" s="303" t="s">
        <v>369</v>
      </c>
      <c r="D53" s="323" t="str">
        <f t="array" aca="1" ref="D53" ca="1">IF($C53="-","",IF(ISBLANK(INDIRECT($C53)),"",INDIRECT($C53))&amp;IF(OFFSET(INDIRECT($C53),0,2)&amp;OFFSET(INDIRECT($C53),0,3)="","","("&amp;OFFSET(INDIRECT($C53),0,2)&amp;OFFSET(INDIRECT($C53),0,3)&amp;")"))</f>
        <v/>
      </c>
    </row>
    <row r="54" spans="1:4">
      <c r="A54" s="300" t="s">
        <v>202</v>
      </c>
      <c r="B54" s="300">
        <v>8</v>
      </c>
      <c r="C54" s="303" t="s">
        <v>369</v>
      </c>
      <c r="D54" s="311" t="str">
        <f t="array" aca="1" ref="D54" ca="1">IF($C54="-","",IF(ISBLANK(INDIRECT($C54)),"",INDIRECT($C54)))</f>
        <v/>
      </c>
    </row>
    <row r="55" spans="1:4">
      <c r="A55" s="300" t="s">
        <v>203</v>
      </c>
      <c r="B55" s="300">
        <v>8</v>
      </c>
      <c r="C55" s="303" t="s">
        <v>369</v>
      </c>
      <c r="D55" s="311" t="str">
        <f t="array" aca="1" ref="D55" ca="1">IF($C55="-","",IF(ISBLANK(INDIRECT($C55)),"",INDIRECT($C55)))</f>
        <v/>
      </c>
    </row>
    <row r="56" spans="1:4">
      <c r="A56" s="300" t="s">
        <v>204</v>
      </c>
      <c r="B56" s="300">
        <v>8</v>
      </c>
      <c r="C56" s="303" t="s">
        <v>369</v>
      </c>
      <c r="D56" s="323" t="str">
        <f t="array" aca="1" ref="D56" ca="1">IF($C56="-","",IF(ISBLANK(INDIRECT($C56)),"",INDIRECT($C56))&amp;IF(OFFSET(INDIRECT($C56),0,2)&amp;OFFSET(INDIRECT($C56),0,3)="","","("&amp;OFFSET(INDIRECT($C56),0,2)&amp;OFFSET(INDIRECT($C56),0,3)&amp;")"))</f>
        <v/>
      </c>
    </row>
    <row r="57" spans="1:4">
      <c r="A57" s="300" t="s">
        <v>202</v>
      </c>
      <c r="B57" s="300">
        <v>9</v>
      </c>
      <c r="C57" s="303" t="s">
        <v>369</v>
      </c>
      <c r="D57" s="311" t="str">
        <f t="array" aca="1" ref="D57" ca="1">IF($C57="-","",IF(ISBLANK(INDIRECT($C57)),"",INDIRECT($C57)))</f>
        <v/>
      </c>
    </row>
    <row r="58" spans="1:4">
      <c r="A58" s="300" t="s">
        <v>203</v>
      </c>
      <c r="B58" s="300">
        <v>9</v>
      </c>
      <c r="C58" s="303" t="s">
        <v>369</v>
      </c>
      <c r="D58" s="311" t="str">
        <f t="array" aca="1" ref="D58" ca="1">IF($C58="-","",IF(ISBLANK(INDIRECT($C58)),"",INDIRECT($C58)))</f>
        <v/>
      </c>
    </row>
    <row r="59" spans="1:4">
      <c r="A59" s="300" t="s">
        <v>204</v>
      </c>
      <c r="B59" s="300">
        <v>9</v>
      </c>
      <c r="C59" s="303" t="s">
        <v>369</v>
      </c>
      <c r="D59" s="323" t="str">
        <f t="array" aca="1" ref="D59" ca="1">IF($C59="-","",IF(ISBLANK(INDIRECT($C59)),"",INDIRECT($C59))&amp;IF(OFFSET(INDIRECT($C59),0,2)&amp;OFFSET(INDIRECT($C59),0,3)="","","("&amp;OFFSET(INDIRECT($C59),0,2)&amp;OFFSET(INDIRECT($C59),0,3)&amp;")"))</f>
        <v/>
      </c>
    </row>
    <row r="60" spans="1:4">
      <c r="A60" s="300" t="s">
        <v>202</v>
      </c>
      <c r="B60" s="300">
        <v>10</v>
      </c>
      <c r="C60" s="303" t="s">
        <v>369</v>
      </c>
      <c r="D60" s="311" t="str">
        <f t="array" aca="1" ref="D60" ca="1">IF($C60="-","",IF(ISBLANK(INDIRECT($C60)),"",INDIRECT($C60)))</f>
        <v/>
      </c>
    </row>
    <row r="61" spans="1:4">
      <c r="A61" s="300" t="s">
        <v>203</v>
      </c>
      <c r="B61" s="300">
        <v>10</v>
      </c>
      <c r="C61" s="303" t="s">
        <v>369</v>
      </c>
      <c r="D61" s="311" t="str">
        <f t="array" aca="1" ref="D61" ca="1">IF($C61="-","",IF(ISBLANK(INDIRECT($C61)),"",INDIRECT($C61)))</f>
        <v/>
      </c>
    </row>
    <row r="62" spans="1:4">
      <c r="A62" s="300" t="s">
        <v>204</v>
      </c>
      <c r="B62" s="300">
        <v>10</v>
      </c>
      <c r="C62" s="303" t="s">
        <v>369</v>
      </c>
      <c r="D62" s="323" t="str">
        <f t="array" aca="1" ref="D62" ca="1">IF($C62="-","",IF(ISBLANK(INDIRECT($C62)),"",INDIRECT($C62))&amp;IF(OFFSET(INDIRECT($C62),0,2)&amp;OFFSET(INDIRECT($C62),0,3)="","","("&amp;OFFSET(INDIRECT($C62),0,2)&amp;OFFSET(INDIRECT($C62),0,3)&amp;")"))</f>
        <v/>
      </c>
    </row>
    <row r="63" spans="1:4">
      <c r="A63" s="300" t="s">
        <v>202</v>
      </c>
      <c r="B63" s="300">
        <v>11</v>
      </c>
      <c r="C63" s="303" t="s">
        <v>369</v>
      </c>
      <c r="D63" s="311" t="str">
        <f t="array" aca="1" ref="D63" ca="1">IF($C63="-","",IF(ISBLANK(INDIRECT($C63)),"",INDIRECT($C63)))</f>
        <v/>
      </c>
    </row>
    <row r="64" spans="1:4">
      <c r="A64" s="300" t="s">
        <v>203</v>
      </c>
      <c r="B64" s="300">
        <v>11</v>
      </c>
      <c r="C64" s="303" t="s">
        <v>369</v>
      </c>
      <c r="D64" s="311" t="str">
        <f t="array" aca="1" ref="D64" ca="1">IF($C64="-","",IF(ISBLANK(INDIRECT($C64)),"",INDIRECT($C64)))</f>
        <v/>
      </c>
    </row>
    <row r="65" spans="1:4">
      <c r="A65" s="300" t="s">
        <v>204</v>
      </c>
      <c r="B65" s="300">
        <v>11</v>
      </c>
      <c r="C65" s="303" t="s">
        <v>369</v>
      </c>
      <c r="D65" s="323" t="str">
        <f t="array" aca="1" ref="D65" ca="1">IF($C65="-","",IF(ISBLANK(INDIRECT($C65)),"",INDIRECT($C65))&amp;IF(OFFSET(INDIRECT($C65),0,2)&amp;OFFSET(INDIRECT($C65),0,3)="","","("&amp;OFFSET(INDIRECT($C65),0,2)&amp;OFFSET(INDIRECT($C65),0,3)&amp;")"))</f>
        <v/>
      </c>
    </row>
    <row r="66" spans="1:4">
      <c r="A66" s="300" t="s">
        <v>202</v>
      </c>
      <c r="B66" s="300">
        <v>12</v>
      </c>
      <c r="C66" s="303" t="s">
        <v>369</v>
      </c>
      <c r="D66" s="311" t="str">
        <f t="array" aca="1" ref="D66" ca="1">IF($C66="-","",IF(ISBLANK(INDIRECT($C66)),"",INDIRECT($C66)))</f>
        <v/>
      </c>
    </row>
    <row r="67" spans="1:4">
      <c r="A67" s="300" t="s">
        <v>203</v>
      </c>
      <c r="B67" s="300">
        <v>12</v>
      </c>
      <c r="C67" s="303" t="s">
        <v>369</v>
      </c>
      <c r="D67" s="311" t="str">
        <f t="array" aca="1" ref="D67" ca="1">IF($C67="-","",IF(ISBLANK(INDIRECT($C67)),"",INDIRECT($C67)))</f>
        <v/>
      </c>
    </row>
    <row r="68" spans="1:4">
      <c r="A68" s="300" t="s">
        <v>204</v>
      </c>
      <c r="B68" s="300">
        <v>12</v>
      </c>
      <c r="C68" s="303" t="s">
        <v>369</v>
      </c>
      <c r="D68" s="323" t="str">
        <f t="array" aca="1" ref="D68" ca="1">IF($C68="-","",IF(ISBLANK(INDIRECT($C68)),"",INDIRECT($C68))&amp;IF(OFFSET(INDIRECT($C68),0,2)&amp;OFFSET(INDIRECT($C68),0,3)="","","("&amp;OFFSET(INDIRECT($C68),0,2)&amp;OFFSET(INDIRECT($C68),0,3)&amp;")"))</f>
        <v/>
      </c>
    </row>
    <row r="69" spans="1:4">
      <c r="A69" s="300" t="s">
        <v>202</v>
      </c>
      <c r="B69" s="300">
        <v>13</v>
      </c>
      <c r="C69" s="303" t="s">
        <v>369</v>
      </c>
      <c r="D69" s="311" t="str">
        <f t="array" aca="1" ref="D69" ca="1">IF($C69="-","",IF(ISBLANK(INDIRECT($C69)),"",INDIRECT($C69)))</f>
        <v/>
      </c>
    </row>
    <row r="70" spans="1:4">
      <c r="A70" s="300" t="s">
        <v>203</v>
      </c>
      <c r="B70" s="300">
        <v>13</v>
      </c>
      <c r="C70" s="303" t="s">
        <v>369</v>
      </c>
      <c r="D70" s="311" t="str">
        <f t="array" aca="1" ref="D70" ca="1">IF($C70="-","",IF(ISBLANK(INDIRECT($C70)),"",INDIRECT($C70)))</f>
        <v/>
      </c>
    </row>
    <row r="71" spans="1:4">
      <c r="A71" s="300" t="s">
        <v>204</v>
      </c>
      <c r="B71" s="300">
        <v>13</v>
      </c>
      <c r="C71" s="303" t="s">
        <v>369</v>
      </c>
      <c r="D71" s="323" t="str">
        <f t="array" aca="1" ref="D71" ca="1">IF($C71="-","",IF(ISBLANK(INDIRECT($C71)),"",INDIRECT($C71))&amp;IF(OFFSET(INDIRECT($C71),0,2)&amp;OFFSET(INDIRECT($C71),0,3)="","","("&amp;OFFSET(INDIRECT($C71),0,2)&amp;OFFSET(INDIRECT($C71),0,3)&amp;")"))</f>
        <v/>
      </c>
    </row>
    <row r="72" spans="1:4">
      <c r="A72" s="300" t="s">
        <v>202</v>
      </c>
      <c r="B72" s="300">
        <v>14</v>
      </c>
      <c r="C72" s="303" t="s">
        <v>369</v>
      </c>
      <c r="D72" s="311" t="str">
        <f t="array" aca="1" ref="D72" ca="1">IF($C72="-","",IF(ISBLANK(INDIRECT($C72)),"",INDIRECT($C72)))</f>
        <v/>
      </c>
    </row>
    <row r="73" spans="1:4">
      <c r="A73" s="300" t="s">
        <v>203</v>
      </c>
      <c r="B73" s="300">
        <v>14</v>
      </c>
      <c r="C73" s="303" t="s">
        <v>369</v>
      </c>
      <c r="D73" s="311" t="str">
        <f t="array" aca="1" ref="D73" ca="1">IF($C73="-","",IF(ISBLANK(INDIRECT($C73)),"",INDIRECT($C73)))</f>
        <v/>
      </c>
    </row>
    <row r="74" spans="1:4">
      <c r="A74" s="300" t="s">
        <v>204</v>
      </c>
      <c r="B74" s="300">
        <v>14</v>
      </c>
      <c r="C74" s="303" t="s">
        <v>369</v>
      </c>
      <c r="D74" s="323" t="str">
        <f t="array" aca="1" ref="D74" ca="1">IF($C74="-","",IF(ISBLANK(INDIRECT($C74)),"",INDIRECT($C74))&amp;IF(OFFSET(INDIRECT($C74),0,2)&amp;OFFSET(INDIRECT($C74),0,3)="","","("&amp;OFFSET(INDIRECT($C74),0,2)&amp;OFFSET(INDIRECT($C74),0,3)&amp;")"))</f>
        <v/>
      </c>
    </row>
    <row r="75" spans="1:4">
      <c r="A75" s="300" t="s">
        <v>202</v>
      </c>
      <c r="B75" s="300">
        <v>15</v>
      </c>
      <c r="C75" s="303" t="s">
        <v>369</v>
      </c>
      <c r="D75" s="311" t="str">
        <f t="array" aca="1" ref="D75" ca="1">IF($C75="-","",IF(ISBLANK(INDIRECT($C75)),"",INDIRECT($C75)))</f>
        <v/>
      </c>
    </row>
    <row r="76" spans="1:4">
      <c r="A76" s="300" t="s">
        <v>203</v>
      </c>
      <c r="B76" s="300">
        <v>15</v>
      </c>
      <c r="C76" s="303" t="s">
        <v>369</v>
      </c>
      <c r="D76" s="311" t="str">
        <f t="array" aca="1" ref="D76" ca="1">IF($C76="-","",IF(ISBLANK(INDIRECT($C76)),"",INDIRECT($C76)))</f>
        <v/>
      </c>
    </row>
    <row r="77" spans="1:4">
      <c r="A77" s="304" t="s">
        <v>204</v>
      </c>
      <c r="B77" s="304">
        <v>15</v>
      </c>
      <c r="C77" s="315" t="s">
        <v>369</v>
      </c>
      <c r="D77" s="306" t="str">
        <f t="array" aca="1" ref="D77" ca="1">IF($C77="-","",IF(ISBLANK(INDIRECT($C77)),"",INDIRECT($C77))&amp;IF(OFFSET(INDIRECT($C77),0,2)&amp;OFFSET(INDIRECT($C77),0,3)="","","("&amp;OFFSET(INDIRECT($C77),0,2)&amp;OFFSET(INDIRECT($C77),0,3)&amp;")"))</f>
        <v/>
      </c>
    </row>
    <row r="78" spans="1:4">
      <c r="A78" s="321" t="s">
        <v>205</v>
      </c>
      <c r="B78" s="324"/>
      <c r="C78" s="309" t="s">
        <v>425</v>
      </c>
      <c r="D78" s="307" t="str">
        <f t="array" aca="1" ref="D78" ca="1">IF($C78="-","",IF(ISBLANK(INDIRECT($C78)),"",INDIRECT($C78)))</f>
        <v/>
      </c>
    </row>
    <row r="79" spans="1:4">
      <c r="A79" s="300" t="s">
        <v>206</v>
      </c>
      <c r="B79" s="301"/>
      <c r="C79" s="303" t="s">
        <v>426</v>
      </c>
      <c r="D79" s="302" t="str">
        <f t="array" aca="1" ref="D79" ca="1">IF($C79="-","",IF(ISBLANK(INDIRECT($C79)),"",INDIRECT($C79)))</f>
        <v/>
      </c>
    </row>
    <row r="80" spans="1:4">
      <c r="A80" s="300" t="s">
        <v>207</v>
      </c>
      <c r="B80" s="301"/>
      <c r="C80" s="303" t="s">
        <v>427</v>
      </c>
      <c r="D80" s="302" t="str">
        <f t="array" aca="1" ref="D80" ca="1">IF($C80="-","",IF(ISBLANK(INDIRECT($C80)),"",INDIRECT($C80)))</f>
        <v/>
      </c>
    </row>
    <row r="81" spans="1:4">
      <c r="A81" s="300" t="s">
        <v>208</v>
      </c>
      <c r="B81" s="301"/>
      <c r="C81" s="303" t="s">
        <v>428</v>
      </c>
      <c r="D81" s="302" t="str">
        <f t="array" aca="1" ref="D81" ca="1">IF($C81="-","",IF(ISBLANK(INDIRECT($C81)),"",INDIRECT($C81)))</f>
        <v/>
      </c>
    </row>
    <row r="82" spans="1:4">
      <c r="A82" s="300" t="s">
        <v>209</v>
      </c>
      <c r="B82" s="301"/>
      <c r="C82" s="303" t="s">
        <v>429</v>
      </c>
      <c r="D82" s="323" t="str">
        <f t="array" aca="1" ref="D82" ca="1">IF($C82="-","",IF(ISBLANK(INDIRECT($C82)),"",INDIRECT($C82)&amp;"-"&amp;OFFSET(INDIRECT($C82),0,2)))</f>
        <v/>
      </c>
    </row>
    <row r="83" spans="1:4">
      <c r="A83" s="300" t="s">
        <v>210</v>
      </c>
      <c r="B83" s="301"/>
      <c r="C83" s="303" t="s">
        <v>430</v>
      </c>
      <c r="D83" s="302" t="str">
        <f t="array" aca="1" ref="D83" ca="1">IF($C83="-","",IF(ISBLANK(INDIRECT($C83)),"",INDIRECT($C83)))</f>
        <v>選択してください</v>
      </c>
    </row>
    <row r="84" spans="1:4">
      <c r="A84" s="300" t="s">
        <v>211</v>
      </c>
      <c r="B84" s="301"/>
      <c r="C84" s="303" t="s">
        <v>431</v>
      </c>
      <c r="D84" s="302" t="str">
        <f t="array" aca="1" ref="D84" ca="1">IF($C84="-","",IF(ISBLANK(INDIRECT($C84)),"",INDIRECT($C84)))</f>
        <v/>
      </c>
    </row>
    <row r="85" spans="1:4">
      <c r="A85" s="300" t="s">
        <v>212</v>
      </c>
      <c r="B85" s="301"/>
      <c r="C85" s="350" t="s">
        <v>432</v>
      </c>
      <c r="D85" s="302" t="str">
        <f t="array" aca="1" ref="D85" ca="1">IF($C85="-","",IF(ISBLANK(INDIRECT($C85)),"",INDIRECT($C85)))</f>
        <v/>
      </c>
    </row>
    <row r="86" spans="1:4">
      <c r="A86" s="300" t="s">
        <v>213</v>
      </c>
      <c r="B86" s="301"/>
      <c r="C86" s="303" t="s">
        <v>433</v>
      </c>
      <c r="D86" s="302" t="str">
        <f t="array" aca="1" ref="D86" ca="1">IF($C86="-","",IF(ISBLANK(INDIRECT($C86)),"",INDIRECT($C86)))</f>
        <v/>
      </c>
    </row>
    <row r="87" spans="1:4">
      <c r="A87" s="300" t="s">
        <v>214</v>
      </c>
      <c r="B87" s="301"/>
      <c r="C87" s="303" t="s">
        <v>369</v>
      </c>
      <c r="D87" s="302" t="str">
        <f t="array" aca="1" ref="D87" ca="1">IF($C87="-","",IF(ISBLANK(INDIRECT($C87)),"",INDIRECT($C87)))</f>
        <v/>
      </c>
    </row>
    <row r="88" spans="1:4">
      <c r="A88" s="302" t="s">
        <v>215</v>
      </c>
      <c r="B88" s="310"/>
      <c r="C88" s="303" t="s">
        <v>369</v>
      </c>
      <c r="D88" s="302" t="str">
        <f t="array" aca="1" ref="D88" ca="1">IF($C88="-","",IF(ISBLANK(INDIRECT($C88)),"",INDIRECT($C88)))</f>
        <v/>
      </c>
    </row>
    <row r="89" spans="1:4">
      <c r="A89" s="325" t="s">
        <v>216</v>
      </c>
      <c r="B89" s="326"/>
      <c r="C89" s="327" t="s">
        <v>369</v>
      </c>
      <c r="D89" s="328" t="str">
        <f t="array" aca="1" ref="D89" ca="1">IF($C89="-","",IF(ISBLANK(INDIRECT($C89)),"",INDIRECT($C89)))</f>
        <v/>
      </c>
    </row>
    <row r="90" spans="1:4">
      <c r="A90" s="300" t="s">
        <v>217</v>
      </c>
      <c r="B90" s="301"/>
      <c r="C90" s="303" t="s">
        <v>425</v>
      </c>
      <c r="D90" s="302" t="str">
        <f t="array" aca="1" ref="D90" ca="1">IF($C90="-","",IF(ISBLANK(INDIRECT($C90)),"",INDIRECT($C90)))</f>
        <v/>
      </c>
    </row>
    <row r="91" spans="1:4">
      <c r="A91" s="313" t="s">
        <v>218</v>
      </c>
      <c r="B91" s="314"/>
      <c r="C91" s="315" t="s">
        <v>369</v>
      </c>
      <c r="D91" s="313" t="str">
        <f t="array" aca="1" ref="D91" ca="1">IF($C91="-","",IF(ISBLANK(INDIRECT($C91)),"",INDIRECT($C91)))</f>
        <v/>
      </c>
    </row>
    <row r="92" spans="1:4">
      <c r="A92" s="321" t="s">
        <v>219</v>
      </c>
      <c r="B92" s="324"/>
      <c r="C92" s="309" t="s">
        <v>369</v>
      </c>
      <c r="D92" s="329" t="str">
        <f ca="1">IF($C92="-","",IF(ISBLANK(INDIRECT($C92)),"",(INDIRECT($C92)&amp;IF(ISBLANK(OFFSET(INDIRECT($C92),1,0)),"","("&amp;OFFSET(INDIRECT($C92),1,0)&amp;")"))))</f>
        <v/>
      </c>
    </row>
    <row r="93" spans="1:4">
      <c r="A93" s="300" t="s">
        <v>220</v>
      </c>
      <c r="B93" s="301"/>
      <c r="C93" s="303" t="s">
        <v>369</v>
      </c>
      <c r="D93" s="323" t="str">
        <f t="array" aca="1" ref="D93" ca="1">IF($C93="-","",IF(ISBLANK(INDIRECT($C93)),"",INDIRECT($C93)&amp;"-"&amp;OFFSET(INDIRECT($C93),0,2)))</f>
        <v/>
      </c>
    </row>
    <row r="94" spans="1:4">
      <c r="A94" s="300" t="s">
        <v>221</v>
      </c>
      <c r="B94" s="301"/>
      <c r="C94" s="303" t="s">
        <v>369</v>
      </c>
      <c r="D94" s="302" t="str">
        <f t="array" aca="1" ref="D94" ca="1">IF($C94="-","",IF(ISBLANK(INDIRECT($C94)),"",INDIRECT($C94)))</f>
        <v/>
      </c>
    </row>
    <row r="95" spans="1:4">
      <c r="A95" s="300" t="s">
        <v>222</v>
      </c>
      <c r="B95" s="301"/>
      <c r="C95" s="303" t="s">
        <v>369</v>
      </c>
      <c r="D95" s="302" t="str">
        <f t="array" aca="1" ref="D95" ca="1">IF($C95="-","",IF(ISBLANK(INDIRECT($C95)),"",INDIRECT($C95)))</f>
        <v/>
      </c>
    </row>
    <row r="96" spans="1:4">
      <c r="A96" s="304" t="s">
        <v>223</v>
      </c>
      <c r="B96" s="305"/>
      <c r="C96" s="315" t="s">
        <v>369</v>
      </c>
      <c r="D96" s="313" t="str">
        <f t="array" aca="1" ref="D96" ca="1">IF($C96="-","",IF(ISBLANK(INDIRECT($C96)),"",INDIRECT($C96)))</f>
        <v/>
      </c>
    </row>
    <row r="97" spans="1:4">
      <c r="A97" s="321" t="s">
        <v>356</v>
      </c>
      <c r="B97" s="324"/>
      <c r="C97" s="309" t="s">
        <v>434</v>
      </c>
      <c r="D97" s="329" t="str">
        <f t="array" aca="1" ref="D97" ca="1">IF($C97="-","",IF(ISBLANK(INDIRECT($C97)),"",INDIRECT($C97)&amp;"-"&amp;OFFSET(INDIRECT($C97),0,2)))</f>
        <v/>
      </c>
    </row>
    <row r="98" spans="1:4">
      <c r="A98" s="300" t="s">
        <v>357</v>
      </c>
      <c r="B98" s="301"/>
      <c r="C98" s="303" t="s">
        <v>435</v>
      </c>
      <c r="D98" s="323" t="str">
        <f t="array" aca="1" ref="D98" ca="1">IF($C98="-","",IF(ISBLANK(INDIRECT($C98)),"",INDIRECT($C98)&amp;OFFSET(INDIRECT($C98),0,1)))</f>
        <v>選択してください</v>
      </c>
    </row>
    <row r="99" spans="1:4">
      <c r="A99" s="300" t="s">
        <v>358</v>
      </c>
      <c r="B99" s="301"/>
      <c r="C99" s="350" t="s">
        <v>436</v>
      </c>
      <c r="D99" s="302" t="str">
        <f t="array" aca="1" ref="D99" ca="1">IF($C99="-","",IF(ISBLANK(INDIRECT($C99)),"",INDIRECT($C99)))</f>
        <v/>
      </c>
    </row>
    <row r="100" spans="1:4">
      <c r="A100" s="300" t="s">
        <v>359</v>
      </c>
      <c r="B100" s="301"/>
      <c r="C100" s="303" t="s">
        <v>437</v>
      </c>
      <c r="D100" s="302" t="str">
        <f t="array" aca="1" ref="D100" ca="1">IF($C100="-","",IF(ISBLANK(INDIRECT($C100)),"",INDIRECT($C100)))</f>
        <v/>
      </c>
    </row>
    <row r="101" spans="1:4">
      <c r="A101" s="300" t="s">
        <v>360</v>
      </c>
      <c r="B101" s="301"/>
      <c r="C101" s="303" t="s">
        <v>369</v>
      </c>
      <c r="D101" s="302" t="str">
        <f t="array" aca="1" ref="D101" ca="1">IF($C101="-","",IF(ISBLANK(INDIRECT($C101)),"",INDIRECT($C101)))</f>
        <v/>
      </c>
    </row>
    <row r="102" spans="1:4">
      <c r="A102" s="300" t="s">
        <v>361</v>
      </c>
      <c r="B102" s="301"/>
      <c r="C102" s="303" t="s">
        <v>438</v>
      </c>
      <c r="D102" s="302" t="str">
        <f t="array" aca="1" ref="D102" ca="1">IF($C102="-","",IF(ISBLANK(INDIRECT($C102)),"",INDIRECT($C102)))</f>
        <v/>
      </c>
    </row>
    <row r="103" spans="1:4">
      <c r="A103" s="300" t="s">
        <v>362</v>
      </c>
      <c r="B103" s="301"/>
      <c r="C103" s="303" t="s">
        <v>439</v>
      </c>
      <c r="D103" s="302" t="str">
        <f t="array" aca="1" ref="D103" ca="1">IF($C103="-","",IF(ISBLANK(INDIRECT($C103)),"",INDIRECT($C103)))</f>
        <v/>
      </c>
    </row>
    <row r="104" spans="1:4">
      <c r="A104" s="300" t="s">
        <v>363</v>
      </c>
      <c r="B104" s="301"/>
      <c r="C104" s="303" t="s">
        <v>369</v>
      </c>
      <c r="D104" s="302" t="str">
        <f t="array" aca="1" ref="D104" ca="1">IF($C104="-","",IF(ISBLANK(INDIRECT($C104)),"",INDIRECT($C104)))</f>
        <v/>
      </c>
    </row>
    <row r="105" spans="1:4" ht="19.5" thickBot="1">
      <c r="A105" s="330" t="s">
        <v>364</v>
      </c>
      <c r="B105" s="331"/>
      <c r="C105" s="332" t="s">
        <v>440</v>
      </c>
      <c r="D105" s="333" t="str">
        <f t="array" aca="1" ref="D105" ca="1">IF($C105="-","",IF(ISBLANK(INDIRECT($C105)),"",INDIRECT($C105)))</f>
        <v/>
      </c>
    </row>
    <row r="106" spans="1:4">
      <c r="A106" s="334" t="s">
        <v>365</v>
      </c>
      <c r="B106" s="335"/>
      <c r="C106" s="336" t="s">
        <v>371</v>
      </c>
      <c r="D106" s="337"/>
    </row>
    <row r="107" spans="1:4">
      <c r="A107" s="338" t="s">
        <v>366</v>
      </c>
      <c r="B107" s="301"/>
      <c r="C107" s="303" t="s">
        <v>371</v>
      </c>
      <c r="D107" s="339"/>
    </row>
    <row r="108" spans="1:4">
      <c r="A108" s="338" t="s">
        <v>367</v>
      </c>
      <c r="B108" s="301"/>
      <c r="C108" s="303" t="s">
        <v>369</v>
      </c>
      <c r="D108" s="339" t="str">
        <f t="array" aca="1" ref="D108" ca="1">IF($C108="-","",IF(ISBLANK(INDIRECT($C108)),"",INDIRECT($C108)))</f>
        <v/>
      </c>
    </row>
    <row r="109" spans="1:4" ht="19.5" thickBot="1">
      <c r="A109" s="340" t="s">
        <v>368</v>
      </c>
      <c r="B109" s="331"/>
      <c r="C109" s="332" t="s">
        <v>369</v>
      </c>
      <c r="D109" s="341" t="str">
        <f t="array" aca="1" ref="D109" ca="1">IF($C109="-","",IF(ISBLANK(INDIRECT($C109)),"",INDIRECT($C109)))</f>
        <v/>
      </c>
    </row>
  </sheetData>
  <sheetProtection algorithmName="SHA-512" hashValue="ir4IIXrh/LRnb+gyBh2yz33xA1fqGUHQYXQgIf3BQtfUH8ubj6W4RaTfn5rFlR2yfNB5pVCj8Fu6kX6dJxA6hg==" saltValue="aZIJfTGvKXtFfhOY2HhvDg==" spinCount="100000" sheet="1" objects="1" scenarios="1"/>
  <phoneticPr fontId="38"/>
  <conditionalFormatting sqref="D1:D1048576">
    <cfRule type="expression" dxfId="20" priority="1">
      <formula>$C1="-"</formula>
    </cfRule>
  </conditionalFormatting>
  <conditionalFormatting sqref="E2">
    <cfRule type="expression" dxfId="19" priority="27">
      <formula>$C2="-"</formula>
    </cfRule>
  </conditionalFormatting>
  <conditionalFormatting sqref="F15">
    <cfRule type="expression" dxfId="18" priority="22">
      <formula>$C15="-"</formula>
    </cfRule>
  </conditionalFormatting>
  <conditionalFormatting sqref="G3:G4">
    <cfRule type="expression" dxfId="17" priority="21">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0000"/>
    <pageSetUpPr fitToPage="1"/>
  </sheetPr>
  <dimension ref="A1:W79"/>
  <sheetViews>
    <sheetView tabSelected="1" view="pageBreakPreview" zoomScale="70" zoomScaleNormal="70" zoomScaleSheetLayoutView="70" workbookViewId="0">
      <selection sqref="A1:C1"/>
    </sheetView>
  </sheetViews>
  <sheetFormatPr defaultColWidth="9" defaultRowHeight="18.75"/>
  <cols>
    <col min="2" max="2" width="19.625" customWidth="1"/>
    <col min="3" max="3" width="22.5" customWidth="1"/>
    <col min="4" max="4" width="5.25" customWidth="1"/>
    <col min="5" max="6" width="8.625" customWidth="1"/>
    <col min="7" max="7" width="4.25" customWidth="1"/>
    <col min="8" max="9" width="9.875" customWidth="1"/>
    <col min="10" max="10" width="23.5" customWidth="1"/>
    <col min="11" max="11" width="3.625" customWidth="1"/>
    <col min="12" max="12" width="98.625" customWidth="1"/>
    <col min="13" max="14" width="9" customWidth="1"/>
    <col min="15" max="15" width="29.25" hidden="1" customWidth="1"/>
    <col min="16" max="16" width="11.125" hidden="1" customWidth="1"/>
    <col min="17" max="17" width="25.25" hidden="1" customWidth="1"/>
    <col min="18" max="18" width="8" hidden="1" customWidth="1"/>
    <col min="19" max="19" width="5.75" hidden="1" customWidth="1"/>
    <col min="20" max="20" width="13.125" hidden="1" customWidth="1"/>
    <col min="21" max="21" width="19.375" hidden="1" customWidth="1"/>
  </cols>
  <sheetData>
    <row r="1" spans="1:23" ht="40.5" customHeight="1">
      <c r="A1" s="871" t="s">
        <v>545</v>
      </c>
      <c r="B1" s="872"/>
      <c r="C1" s="872"/>
      <c r="L1" s="509" t="s">
        <v>489</v>
      </c>
    </row>
    <row r="2" spans="1:23" ht="51.75" customHeight="1">
      <c r="A2" s="873" t="s">
        <v>627</v>
      </c>
      <c r="B2" s="874"/>
      <c r="C2" s="874"/>
      <c r="D2" s="874"/>
      <c r="E2" s="874"/>
      <c r="F2" s="874"/>
      <c r="G2" s="874"/>
      <c r="H2" s="874"/>
      <c r="I2" s="874"/>
      <c r="J2" s="874"/>
      <c r="K2" s="471"/>
      <c r="O2" s="19" t="s">
        <v>640</v>
      </c>
      <c r="P2" s="19">
        <v>0</v>
      </c>
    </row>
    <row r="3" spans="1:23" ht="63.75" customHeight="1" thickBot="1">
      <c r="A3" s="875" t="s">
        <v>604</v>
      </c>
      <c r="B3" s="875"/>
      <c r="C3" s="875"/>
      <c r="D3" s="875"/>
      <c r="E3" s="875"/>
      <c r="F3" s="875"/>
      <c r="G3" s="875"/>
      <c r="H3" s="875"/>
      <c r="I3" s="875"/>
      <c r="J3" s="875"/>
      <c r="K3" s="441"/>
      <c r="O3" s="19" t="s">
        <v>50</v>
      </c>
      <c r="P3" s="20">
        <v>21400</v>
      </c>
      <c r="Q3" s="19">
        <f>P3*1.3</f>
        <v>27820</v>
      </c>
      <c r="R3" s="19" t="s">
        <v>641</v>
      </c>
    </row>
    <row r="4" spans="1:23" ht="21.75" customHeight="1" thickBot="1">
      <c r="A4" s="441"/>
      <c r="B4" s="441"/>
      <c r="C4" s="441"/>
      <c r="D4" s="441"/>
      <c r="E4" s="441"/>
      <c r="F4" s="807" t="s">
        <v>405</v>
      </c>
      <c r="G4" s="807"/>
      <c r="H4" s="876">
        <f>C15</f>
        <v>0</v>
      </c>
      <c r="I4" s="876"/>
      <c r="J4" s="876"/>
      <c r="K4" s="490"/>
      <c r="L4" s="510" t="s">
        <v>484</v>
      </c>
      <c r="O4" s="19" t="s">
        <v>51</v>
      </c>
      <c r="P4" s="20">
        <v>10700</v>
      </c>
      <c r="Q4" s="19">
        <f t="shared" ref="Q4:Q6" si="0">P4*1.3</f>
        <v>13910</v>
      </c>
      <c r="R4" s="19" t="s">
        <v>631</v>
      </c>
    </row>
    <row r="5" spans="1:23" ht="21.75" customHeight="1">
      <c r="A5" s="441"/>
      <c r="B5" s="441"/>
      <c r="C5" s="441"/>
      <c r="D5" s="441"/>
      <c r="E5" s="441"/>
      <c r="F5" s="877" t="s">
        <v>406</v>
      </c>
      <c r="G5" s="877"/>
      <c r="H5" s="878">
        <f>C16</f>
        <v>0</v>
      </c>
      <c r="I5" s="878"/>
      <c r="J5" s="878"/>
      <c r="K5" s="491"/>
      <c r="L5" s="870" t="s">
        <v>480</v>
      </c>
      <c r="O5" s="19" t="s">
        <v>52</v>
      </c>
      <c r="P5" s="20">
        <v>5350</v>
      </c>
      <c r="Q5" s="19">
        <f t="shared" si="0"/>
        <v>6955</v>
      </c>
    </row>
    <row r="6" spans="1:23" ht="21.75" customHeight="1" thickBot="1">
      <c r="A6" s="441"/>
      <c r="B6" s="441"/>
      <c r="C6" s="441"/>
      <c r="D6" s="441"/>
      <c r="E6" s="441"/>
      <c r="F6" s="889" t="s">
        <v>407</v>
      </c>
      <c r="G6" s="889"/>
      <c r="H6" s="890">
        <f>C17</f>
        <v>0</v>
      </c>
      <c r="I6" s="890"/>
      <c r="J6" s="890"/>
      <c r="K6" s="491"/>
      <c r="L6" s="870"/>
      <c r="O6" s="19" t="s">
        <v>486</v>
      </c>
      <c r="P6" s="20">
        <v>8239</v>
      </c>
      <c r="Q6" s="19">
        <f t="shared" si="0"/>
        <v>10710.7</v>
      </c>
    </row>
    <row r="7" spans="1:23" ht="30" customHeight="1" thickBot="1">
      <c r="A7" s="891" t="s">
        <v>24</v>
      </c>
      <c r="B7" s="892"/>
      <c r="C7" s="893"/>
      <c r="D7" s="894"/>
      <c r="L7" s="454" t="s">
        <v>664</v>
      </c>
      <c r="O7" s="19" t="s">
        <v>53</v>
      </c>
      <c r="P7" s="20">
        <v>16050</v>
      </c>
    </row>
    <row r="8" spans="1:23" ht="33.75" customHeight="1">
      <c r="A8" s="151" t="s">
        <v>6</v>
      </c>
      <c r="B8" s="879" t="s">
        <v>167</v>
      </c>
      <c r="C8" s="880"/>
      <c r="D8" s="880"/>
      <c r="E8" s="880"/>
      <c r="F8" s="880"/>
      <c r="G8" s="880"/>
      <c r="H8" s="880"/>
      <c r="I8" s="880"/>
      <c r="J8" s="881"/>
      <c r="K8" s="492"/>
      <c r="L8" s="685" t="s">
        <v>671</v>
      </c>
      <c r="O8" s="19" t="s">
        <v>54</v>
      </c>
      <c r="P8" s="20">
        <v>5350</v>
      </c>
    </row>
    <row r="9" spans="1:23" ht="33.75" customHeight="1">
      <c r="A9" s="882" t="s">
        <v>0</v>
      </c>
      <c r="B9" s="883" t="s">
        <v>447</v>
      </c>
      <c r="C9" s="884"/>
      <c r="D9" s="884"/>
      <c r="E9" s="884"/>
      <c r="F9" s="884"/>
      <c r="G9" s="884"/>
      <c r="H9" s="884"/>
      <c r="I9" s="884"/>
      <c r="J9" s="885"/>
      <c r="K9" s="493"/>
      <c r="L9" s="454"/>
      <c r="O9" s="19" t="s">
        <v>55</v>
      </c>
      <c r="P9" s="20">
        <v>2140</v>
      </c>
    </row>
    <row r="10" spans="1:23" ht="35.1" customHeight="1" thickBot="1">
      <c r="A10" s="745"/>
      <c r="B10" s="211" t="s">
        <v>397</v>
      </c>
      <c r="C10" s="886" t="s">
        <v>670</v>
      </c>
      <c r="D10" s="887"/>
      <c r="E10" s="887"/>
      <c r="F10" s="887"/>
      <c r="G10" s="887"/>
      <c r="H10" s="887"/>
      <c r="I10" s="887"/>
      <c r="J10" s="888"/>
      <c r="K10" s="494"/>
      <c r="L10" s="469" t="s">
        <v>659</v>
      </c>
      <c r="O10" s="19" t="s">
        <v>374</v>
      </c>
      <c r="P10" s="20">
        <v>21400</v>
      </c>
      <c r="V10" s="18"/>
      <c r="W10" s="18"/>
    </row>
    <row r="11" spans="1:23" ht="24.75" customHeight="1">
      <c r="A11" s="743" t="s">
        <v>632</v>
      </c>
      <c r="B11" s="204" t="s">
        <v>1</v>
      </c>
      <c r="C11" s="208"/>
      <c r="D11" s="209" t="s">
        <v>3</v>
      </c>
      <c r="E11" s="845"/>
      <c r="F11" s="846"/>
      <c r="G11" s="847"/>
      <c r="H11" s="278"/>
      <c r="I11" s="279"/>
      <c r="J11" s="280"/>
      <c r="K11" s="495"/>
      <c r="L11" s="782" t="s">
        <v>660</v>
      </c>
      <c r="O11" s="19" t="s">
        <v>375</v>
      </c>
      <c r="P11" s="20">
        <v>3210</v>
      </c>
      <c r="V11" s="18"/>
      <c r="W11" s="18"/>
    </row>
    <row r="12" spans="1:23" ht="15" customHeight="1">
      <c r="A12" s="744"/>
      <c r="B12" s="868" t="s">
        <v>4</v>
      </c>
      <c r="C12" s="2" t="s">
        <v>19</v>
      </c>
      <c r="D12" s="850" t="s">
        <v>20</v>
      </c>
      <c r="E12" s="851"/>
      <c r="F12" s="851"/>
      <c r="G12" s="852"/>
      <c r="H12" s="281" t="s">
        <v>21</v>
      </c>
      <c r="I12" s="282"/>
      <c r="J12" s="283"/>
      <c r="K12" s="496"/>
      <c r="L12" s="782"/>
      <c r="O12" s="19" t="s">
        <v>56</v>
      </c>
      <c r="P12" s="20">
        <v>1070</v>
      </c>
    </row>
    <row r="13" spans="1:23" ht="31.5" customHeight="1">
      <c r="A13" s="744"/>
      <c r="B13" s="869"/>
      <c r="C13" s="210" t="s">
        <v>633</v>
      </c>
      <c r="D13" s="853"/>
      <c r="E13" s="854"/>
      <c r="F13" s="854"/>
      <c r="G13" s="855"/>
      <c r="H13" s="816"/>
      <c r="I13" s="817"/>
      <c r="J13" s="818"/>
      <c r="K13" s="497"/>
      <c r="L13" s="469"/>
      <c r="O13" s="372"/>
      <c r="P13" s="373"/>
    </row>
    <row r="14" spans="1:23" ht="22.5" customHeight="1">
      <c r="A14" s="744"/>
      <c r="B14" s="205" t="s">
        <v>370</v>
      </c>
      <c r="C14" s="863"/>
      <c r="D14" s="864"/>
      <c r="E14" s="864"/>
      <c r="F14" s="864"/>
      <c r="G14" s="864"/>
      <c r="H14" s="864"/>
      <c r="I14" s="865"/>
      <c r="J14" s="866"/>
      <c r="K14" s="498"/>
      <c r="L14" s="782" t="s">
        <v>634</v>
      </c>
      <c r="O14" s="19"/>
      <c r="P14" s="856" t="s">
        <v>381</v>
      </c>
      <c r="Q14" s="857"/>
      <c r="R14" s="857"/>
      <c r="S14" s="857"/>
      <c r="T14" s="857"/>
      <c r="U14" s="858"/>
    </row>
    <row r="15" spans="1:23" ht="31.5" customHeight="1">
      <c r="A15" s="744"/>
      <c r="B15" s="205" t="s">
        <v>5</v>
      </c>
      <c r="C15" s="859"/>
      <c r="D15" s="860"/>
      <c r="E15" s="860"/>
      <c r="F15" s="860"/>
      <c r="G15" s="860"/>
      <c r="H15" s="860"/>
      <c r="I15" s="861"/>
      <c r="J15" s="862"/>
      <c r="K15" s="499"/>
      <c r="L15" s="782"/>
      <c r="O15" s="19" t="s">
        <v>50</v>
      </c>
      <c r="P15" s="19" t="s">
        <v>382</v>
      </c>
      <c r="Q15" s="19" t="s">
        <v>383</v>
      </c>
      <c r="R15" s="19"/>
      <c r="S15" s="19"/>
      <c r="T15" s="19"/>
      <c r="U15" s="19"/>
    </row>
    <row r="16" spans="1:23" ht="31.5" customHeight="1">
      <c r="A16" s="744"/>
      <c r="B16" s="205" t="s">
        <v>23</v>
      </c>
      <c r="C16" s="859"/>
      <c r="D16" s="860"/>
      <c r="E16" s="860"/>
      <c r="F16" s="860"/>
      <c r="G16" s="860"/>
      <c r="H16" s="860"/>
      <c r="I16" s="861"/>
      <c r="J16" s="862"/>
      <c r="K16" s="499"/>
      <c r="L16" s="454"/>
      <c r="O16" s="19" t="s">
        <v>51</v>
      </c>
      <c r="P16" s="19" t="s">
        <v>382</v>
      </c>
      <c r="Q16" s="19" t="s">
        <v>383</v>
      </c>
      <c r="R16" s="19"/>
      <c r="S16" s="19"/>
      <c r="T16" s="19"/>
      <c r="U16" s="19"/>
    </row>
    <row r="17" spans="1:21" ht="31.5" customHeight="1">
      <c r="A17" s="744"/>
      <c r="B17" s="205" t="s">
        <v>2</v>
      </c>
      <c r="C17" s="859"/>
      <c r="D17" s="860"/>
      <c r="E17" s="860"/>
      <c r="F17" s="860"/>
      <c r="G17" s="860"/>
      <c r="H17" s="860"/>
      <c r="I17" s="861"/>
      <c r="J17" s="862"/>
      <c r="K17" s="499"/>
      <c r="L17" s="454"/>
      <c r="O17" s="19" t="s">
        <v>52</v>
      </c>
      <c r="P17" s="19" t="s">
        <v>382</v>
      </c>
      <c r="Q17" s="19" t="s">
        <v>383</v>
      </c>
      <c r="R17" s="19"/>
      <c r="S17" s="19"/>
      <c r="T17" s="19"/>
      <c r="U17" s="19"/>
    </row>
    <row r="18" spans="1:21" ht="31.5" customHeight="1" thickBot="1">
      <c r="A18" s="745"/>
      <c r="B18" s="277" t="s">
        <v>342</v>
      </c>
      <c r="C18" s="867"/>
      <c r="D18" s="826"/>
      <c r="E18" s="826"/>
      <c r="F18" s="826"/>
      <c r="G18" s="826"/>
      <c r="H18" s="826"/>
      <c r="I18" s="826"/>
      <c r="J18" s="827"/>
      <c r="K18" s="499"/>
      <c r="L18" s="454"/>
      <c r="O18" s="19" t="s">
        <v>53</v>
      </c>
      <c r="P18" s="19" t="s">
        <v>382</v>
      </c>
      <c r="Q18" s="19" t="s">
        <v>384</v>
      </c>
      <c r="R18" s="19" t="s">
        <v>385</v>
      </c>
      <c r="S18" s="19" t="s">
        <v>386</v>
      </c>
      <c r="T18" s="19" t="s">
        <v>387</v>
      </c>
      <c r="U18" s="19" t="s">
        <v>388</v>
      </c>
    </row>
    <row r="19" spans="1:21" ht="24.75" customHeight="1">
      <c r="A19" s="842" t="s">
        <v>335</v>
      </c>
      <c r="B19" s="273" t="s">
        <v>336</v>
      </c>
      <c r="C19" s="208"/>
      <c r="D19" s="209" t="s">
        <v>3</v>
      </c>
      <c r="E19" s="845"/>
      <c r="F19" s="846"/>
      <c r="G19" s="847"/>
      <c r="H19" s="278"/>
      <c r="I19" s="279"/>
      <c r="J19" s="280"/>
      <c r="K19" s="495"/>
      <c r="L19" s="507" t="s">
        <v>477</v>
      </c>
      <c r="O19" s="19" t="s">
        <v>54</v>
      </c>
      <c r="P19" s="19" t="s">
        <v>382</v>
      </c>
      <c r="Q19" s="19" t="s">
        <v>384</v>
      </c>
      <c r="R19" s="19" t="s">
        <v>385</v>
      </c>
      <c r="S19" s="19" t="s">
        <v>386</v>
      </c>
      <c r="T19" s="19" t="s">
        <v>387</v>
      </c>
      <c r="U19" s="19" t="s">
        <v>388</v>
      </c>
    </row>
    <row r="20" spans="1:21" ht="15" customHeight="1">
      <c r="A20" s="843"/>
      <c r="B20" s="848" t="s">
        <v>337</v>
      </c>
      <c r="C20" s="2" t="s">
        <v>19</v>
      </c>
      <c r="D20" s="850" t="s">
        <v>20</v>
      </c>
      <c r="E20" s="851"/>
      <c r="F20" s="851"/>
      <c r="G20" s="852"/>
      <c r="H20" s="281" t="s">
        <v>21</v>
      </c>
      <c r="I20" s="282"/>
      <c r="J20" s="283"/>
      <c r="K20" s="496"/>
      <c r="L20" s="469"/>
      <c r="O20" s="19" t="s">
        <v>55</v>
      </c>
      <c r="P20" s="19" t="s">
        <v>382</v>
      </c>
      <c r="Q20" s="19" t="s">
        <v>384</v>
      </c>
      <c r="R20" s="19" t="s">
        <v>385</v>
      </c>
      <c r="S20" s="19" t="s">
        <v>386</v>
      </c>
      <c r="T20" s="19" t="s">
        <v>387</v>
      </c>
      <c r="U20" s="19" t="s">
        <v>388</v>
      </c>
    </row>
    <row r="21" spans="1:21" ht="31.5" customHeight="1">
      <c r="A21" s="843"/>
      <c r="B21" s="849"/>
      <c r="C21" s="210" t="s">
        <v>633</v>
      </c>
      <c r="D21" s="853"/>
      <c r="E21" s="854"/>
      <c r="F21" s="854"/>
      <c r="G21" s="855"/>
      <c r="H21" s="816"/>
      <c r="I21" s="817"/>
      <c r="J21" s="818"/>
      <c r="K21" s="497"/>
      <c r="L21" s="469"/>
      <c r="O21" s="19" t="s">
        <v>374</v>
      </c>
      <c r="P21" s="19" t="s">
        <v>382</v>
      </c>
      <c r="Q21" s="19" t="s">
        <v>384</v>
      </c>
      <c r="R21" s="19" t="s">
        <v>385</v>
      </c>
      <c r="S21" s="19" t="s">
        <v>386</v>
      </c>
      <c r="T21" s="19" t="s">
        <v>387</v>
      </c>
      <c r="U21" s="19" t="s">
        <v>388</v>
      </c>
    </row>
    <row r="22" spans="1:21" ht="32.1" customHeight="1">
      <c r="A22" s="843"/>
      <c r="B22" s="274" t="s">
        <v>338</v>
      </c>
      <c r="C22" s="819"/>
      <c r="D22" s="820"/>
      <c r="E22" s="820"/>
      <c r="F22" s="820"/>
      <c r="G22" s="820"/>
      <c r="H22" s="820"/>
      <c r="I22" s="820"/>
      <c r="J22" s="821"/>
      <c r="K22" s="499"/>
      <c r="L22" s="454"/>
      <c r="O22" s="19" t="s">
        <v>375</v>
      </c>
      <c r="P22" s="19" t="s">
        <v>382</v>
      </c>
      <c r="Q22" s="19" t="s">
        <v>384</v>
      </c>
      <c r="R22" s="19" t="s">
        <v>385</v>
      </c>
      <c r="S22" s="19" t="s">
        <v>386</v>
      </c>
      <c r="T22" s="19" t="s">
        <v>387</v>
      </c>
      <c r="U22" s="19" t="s">
        <v>388</v>
      </c>
    </row>
    <row r="23" spans="1:21" ht="32.1" customHeight="1">
      <c r="A23" s="843"/>
      <c r="B23" s="275" t="s">
        <v>339</v>
      </c>
      <c r="C23" s="822"/>
      <c r="D23" s="823"/>
      <c r="E23" s="823"/>
      <c r="F23" s="823"/>
      <c r="G23" s="823"/>
      <c r="H23" s="823"/>
      <c r="I23" s="823"/>
      <c r="J23" s="824"/>
      <c r="K23" s="500"/>
      <c r="L23" s="454" t="s">
        <v>346</v>
      </c>
      <c r="O23" s="19" t="s">
        <v>56</v>
      </c>
      <c r="P23" s="19" t="s">
        <v>382</v>
      </c>
      <c r="Q23" s="19" t="s">
        <v>384</v>
      </c>
      <c r="R23" s="19" t="s">
        <v>385</v>
      </c>
      <c r="S23" s="19" t="s">
        <v>386</v>
      </c>
      <c r="T23" s="19" t="s">
        <v>387</v>
      </c>
      <c r="U23" s="19" t="s">
        <v>388</v>
      </c>
    </row>
    <row r="24" spans="1:21" ht="32.1" customHeight="1">
      <c r="A24" s="843"/>
      <c r="B24" s="275" t="s">
        <v>340</v>
      </c>
      <c r="C24" s="822"/>
      <c r="D24" s="823"/>
      <c r="E24" s="823"/>
      <c r="F24" s="823"/>
      <c r="G24" s="823"/>
      <c r="H24" s="823"/>
      <c r="I24" s="823"/>
      <c r="J24" s="824"/>
      <c r="K24" s="500"/>
      <c r="L24" s="469" t="s">
        <v>478</v>
      </c>
    </row>
    <row r="25" spans="1:21" ht="32.1" customHeight="1" thickBot="1">
      <c r="A25" s="844"/>
      <c r="B25" s="276" t="s">
        <v>341</v>
      </c>
      <c r="C25" s="825"/>
      <c r="D25" s="826"/>
      <c r="E25" s="826"/>
      <c r="F25" s="826"/>
      <c r="G25" s="826"/>
      <c r="H25" s="826"/>
      <c r="I25" s="826"/>
      <c r="J25" s="827"/>
      <c r="K25" s="499"/>
      <c r="L25" s="454" t="s">
        <v>479</v>
      </c>
    </row>
    <row r="26" spans="1:21" ht="25.5" customHeight="1">
      <c r="A26" s="743" t="s">
        <v>635</v>
      </c>
      <c r="B26" s="152" t="s">
        <v>636</v>
      </c>
      <c r="C26" s="828"/>
      <c r="D26" s="829"/>
      <c r="E26" s="829"/>
      <c r="F26" s="829"/>
      <c r="G26" s="829"/>
      <c r="H26" s="829"/>
      <c r="I26" s="830"/>
      <c r="J26" s="831"/>
      <c r="K26" s="501"/>
      <c r="L26" s="782" t="s">
        <v>661</v>
      </c>
    </row>
    <row r="27" spans="1:21" ht="36" customHeight="1">
      <c r="A27" s="744"/>
      <c r="B27" s="206" t="s">
        <v>637</v>
      </c>
      <c r="C27" s="832"/>
      <c r="D27" s="833"/>
      <c r="E27" s="833"/>
      <c r="F27" s="833"/>
      <c r="G27" s="833"/>
      <c r="H27" s="833"/>
      <c r="I27" s="834"/>
      <c r="J27" s="835"/>
      <c r="K27" s="462"/>
      <c r="L27" s="782"/>
    </row>
    <row r="28" spans="1:21" ht="30" customHeight="1">
      <c r="A28" s="744"/>
      <c r="B28" s="776" t="s">
        <v>16</v>
      </c>
      <c r="C28" s="212" t="s">
        <v>11</v>
      </c>
      <c r="D28" s="836"/>
      <c r="E28" s="837"/>
      <c r="F28" s="837"/>
      <c r="G28" s="385" t="s">
        <v>22</v>
      </c>
      <c r="H28" s="838" t="s">
        <v>638</v>
      </c>
      <c r="I28" s="839"/>
      <c r="J28" s="213"/>
      <c r="K28" s="462"/>
      <c r="L28" s="454" t="s">
        <v>347</v>
      </c>
    </row>
    <row r="29" spans="1:21" ht="30" customHeight="1">
      <c r="A29" s="744"/>
      <c r="B29" s="777"/>
      <c r="C29" s="212" t="s">
        <v>13</v>
      </c>
      <c r="D29" s="840">
        <f>個表!E55</f>
        <v>0</v>
      </c>
      <c r="E29" s="841"/>
      <c r="F29" s="841"/>
      <c r="G29" s="841"/>
      <c r="H29" s="841"/>
      <c r="I29" s="841"/>
      <c r="J29" s="391"/>
      <c r="K29" s="502"/>
      <c r="L29" s="454" t="s">
        <v>483</v>
      </c>
    </row>
    <row r="30" spans="1:21" ht="30" customHeight="1">
      <c r="A30" s="744"/>
      <c r="B30" s="777"/>
      <c r="C30" s="212" t="s">
        <v>14</v>
      </c>
      <c r="D30" s="767"/>
      <c r="E30" s="768"/>
      <c r="F30" s="768"/>
      <c r="G30" s="768"/>
      <c r="H30" s="768"/>
      <c r="I30" s="768"/>
      <c r="J30" s="769"/>
      <c r="K30" s="462"/>
      <c r="L30" s="782" t="s">
        <v>662</v>
      </c>
    </row>
    <row r="31" spans="1:21" ht="30" customHeight="1">
      <c r="A31" s="744"/>
      <c r="B31" s="777"/>
      <c r="C31" s="212" t="s">
        <v>15</v>
      </c>
      <c r="D31" s="767"/>
      <c r="E31" s="768"/>
      <c r="F31" s="768"/>
      <c r="G31" s="768"/>
      <c r="H31" s="768"/>
      <c r="I31" s="768"/>
      <c r="J31" s="769"/>
      <c r="K31" s="462"/>
      <c r="L31" s="782"/>
    </row>
    <row r="32" spans="1:21" ht="30" customHeight="1">
      <c r="A32" s="744"/>
      <c r="B32" s="777"/>
      <c r="C32" s="212" t="s">
        <v>333</v>
      </c>
      <c r="D32" s="767"/>
      <c r="E32" s="768"/>
      <c r="F32" s="768"/>
      <c r="G32" s="768"/>
      <c r="H32" s="768"/>
      <c r="I32" s="768"/>
      <c r="J32" s="769"/>
      <c r="K32" s="462"/>
      <c r="L32" s="454"/>
    </row>
    <row r="33" spans="1:12" ht="30" customHeight="1">
      <c r="A33" s="744"/>
      <c r="B33" s="777"/>
      <c r="C33" s="212" t="s">
        <v>334</v>
      </c>
      <c r="D33" s="767"/>
      <c r="E33" s="768"/>
      <c r="F33" s="768"/>
      <c r="G33" s="768"/>
      <c r="H33" s="768"/>
      <c r="I33" s="768"/>
      <c r="J33" s="769"/>
      <c r="K33" s="462"/>
      <c r="L33" s="454"/>
    </row>
    <row r="34" spans="1:12" ht="30" customHeight="1">
      <c r="A34" s="744"/>
      <c r="B34" s="777"/>
      <c r="C34" s="212" t="s">
        <v>17</v>
      </c>
      <c r="D34" s="767"/>
      <c r="E34" s="768"/>
      <c r="F34" s="768"/>
      <c r="G34" s="768"/>
      <c r="H34" s="768"/>
      <c r="I34" s="768"/>
      <c r="J34" s="769"/>
      <c r="K34" s="462"/>
      <c r="L34" s="454"/>
    </row>
    <row r="35" spans="1:12" ht="36.75" customHeight="1">
      <c r="A35" s="744"/>
      <c r="B35" s="777"/>
      <c r="C35" s="153" t="s">
        <v>18</v>
      </c>
      <c r="D35" s="779"/>
      <c r="E35" s="780"/>
      <c r="F35" s="780"/>
      <c r="G35" s="780"/>
      <c r="H35" s="780"/>
      <c r="I35" s="780"/>
      <c r="J35" s="781"/>
      <c r="K35" s="511"/>
      <c r="L35" s="783" t="s">
        <v>663</v>
      </c>
    </row>
    <row r="36" spans="1:12" ht="31.5" customHeight="1">
      <c r="A36" s="744"/>
      <c r="B36" s="778"/>
      <c r="C36" s="284" t="s">
        <v>343</v>
      </c>
      <c r="D36" s="285" t="s">
        <v>487</v>
      </c>
      <c r="E36" s="286" t="s">
        <v>344</v>
      </c>
      <c r="F36" s="767"/>
      <c r="G36" s="768"/>
      <c r="H36" s="784"/>
      <c r="I36" s="288" t="s">
        <v>345</v>
      </c>
      <c r="J36" s="351"/>
      <c r="K36" s="462"/>
      <c r="L36" s="783"/>
    </row>
    <row r="37" spans="1:12" ht="31.5" customHeight="1">
      <c r="A37" s="744"/>
      <c r="B37" s="205" t="s">
        <v>12</v>
      </c>
      <c r="C37" s="214">
        <f>個表!E48</f>
        <v>0</v>
      </c>
      <c r="D37" s="215" t="s">
        <v>7</v>
      </c>
      <c r="E37" s="808">
        <f>個表!G50</f>
        <v>0</v>
      </c>
      <c r="F37" s="809"/>
      <c r="G37" s="809"/>
      <c r="H37" s="810" t="s">
        <v>639</v>
      </c>
      <c r="I37" s="811"/>
      <c r="J37" s="216">
        <f>個表!L50</f>
        <v>0</v>
      </c>
      <c r="K37" s="503"/>
      <c r="L37" s="454" t="s">
        <v>481</v>
      </c>
    </row>
    <row r="38" spans="1:12" ht="31.5" customHeight="1">
      <c r="A38" s="744"/>
      <c r="B38" s="205" t="s">
        <v>8</v>
      </c>
      <c r="C38" s="214">
        <f>個表!E53</f>
        <v>0</v>
      </c>
      <c r="D38" s="215" t="s">
        <v>7</v>
      </c>
      <c r="E38" s="808">
        <f>個表!G53</f>
        <v>0</v>
      </c>
      <c r="F38" s="809"/>
      <c r="G38" s="812"/>
      <c r="H38" s="813" t="str">
        <f>"（"&amp;個表!H53&amp;個表!I53&amp;"）"</f>
        <v>（週間）</v>
      </c>
      <c r="I38" s="814"/>
      <c r="J38" s="815"/>
      <c r="K38" s="504"/>
      <c r="L38" s="454" t="s">
        <v>482</v>
      </c>
    </row>
    <row r="39" spans="1:12" ht="31.5" customHeight="1">
      <c r="A39" s="744"/>
      <c r="B39" s="669" t="s">
        <v>628</v>
      </c>
      <c r="C39" s="683" t="s">
        <v>668</v>
      </c>
      <c r="D39" s="754"/>
      <c r="E39" s="755"/>
      <c r="F39" s="755"/>
      <c r="G39" s="756"/>
      <c r="H39" s="770" t="s">
        <v>677</v>
      </c>
      <c r="I39" s="771"/>
      <c r="J39" s="684" t="s">
        <v>669</v>
      </c>
      <c r="K39" s="504"/>
      <c r="L39" s="454" t="s">
        <v>672</v>
      </c>
    </row>
    <row r="40" spans="1:12" ht="49.5" customHeight="1">
      <c r="A40" s="744"/>
      <c r="B40" s="669" t="s">
        <v>629</v>
      </c>
      <c r="C40" s="678" t="s">
        <v>666</v>
      </c>
      <c r="D40" s="765">
        <f>IF($C$10=$O$2,$P$2,IF($C$10=$O$3,$P$3,IF($C$10=$O$4,$P$4,IF($C$10=$O$5,$P$5,IF($C$10=$O$6,$P$6,IF($C$10=$O$7,$P$7,IF($C$10=$O$8,$P$8,IF($C$10=$O$9,$P$9,IF($C$10=$O$10,$P$10,IF($C$10=$O$11,$P$11,IF($C$10=$O$12,$P$12)))))))))))</f>
        <v>0</v>
      </c>
      <c r="E40" s="765"/>
      <c r="F40" s="765"/>
      <c r="G40" s="766"/>
      <c r="H40" s="739" t="s">
        <v>630</v>
      </c>
      <c r="I40" s="740"/>
      <c r="J40" s="670">
        <f>IF($D$39="有", ROUND($D$40*1.3, -1), $D$40)</f>
        <v>0</v>
      </c>
      <c r="K40" s="671"/>
      <c r="L40" s="686" t="s">
        <v>673</v>
      </c>
    </row>
    <row r="41" spans="1:12" ht="50.1" customHeight="1">
      <c r="A41" s="744"/>
      <c r="B41" s="757" t="s">
        <v>647</v>
      </c>
      <c r="C41" s="679" t="s">
        <v>648</v>
      </c>
      <c r="D41" s="759">
        <f>収入!E4</f>
        <v>0</v>
      </c>
      <c r="E41" s="760"/>
      <c r="F41" s="760"/>
      <c r="G41" s="761"/>
      <c r="H41" s="795" t="s">
        <v>139</v>
      </c>
      <c r="I41" s="796"/>
      <c r="J41" s="803">
        <f>支出!G5</f>
        <v>0</v>
      </c>
      <c r="K41" s="672"/>
      <c r="L41" s="454" t="s">
        <v>667</v>
      </c>
    </row>
    <row r="42" spans="1:12" ht="32.25" customHeight="1">
      <c r="A42" s="744"/>
      <c r="B42" s="757"/>
      <c r="C42" s="680" t="s">
        <v>9</v>
      </c>
      <c r="D42" s="759">
        <f>収入!E5</f>
        <v>0</v>
      </c>
      <c r="E42" s="760"/>
      <c r="F42" s="760"/>
      <c r="G42" s="761"/>
      <c r="H42" s="797"/>
      <c r="I42" s="798"/>
      <c r="J42" s="804"/>
      <c r="K42" s="505"/>
      <c r="L42" s="454"/>
    </row>
    <row r="43" spans="1:12" ht="32.25" customHeight="1">
      <c r="A43" s="744"/>
      <c r="B43" s="757"/>
      <c r="C43" s="681" t="s">
        <v>649</v>
      </c>
      <c r="D43" s="759">
        <f>収入!E3</f>
        <v>0</v>
      </c>
      <c r="E43" s="760"/>
      <c r="F43" s="760"/>
      <c r="G43" s="761"/>
      <c r="H43" s="805" t="s">
        <v>650</v>
      </c>
      <c r="I43" s="806"/>
      <c r="J43" s="737">
        <f>支出!H9</f>
        <v>0</v>
      </c>
      <c r="K43" s="505"/>
      <c r="L43" s="454"/>
    </row>
    <row r="44" spans="1:12" ht="32.25" customHeight="1">
      <c r="A44" s="744"/>
      <c r="B44" s="757"/>
      <c r="C44" s="681" t="s">
        <v>651</v>
      </c>
      <c r="D44" s="759">
        <f>D49-D43-D47</f>
        <v>0</v>
      </c>
      <c r="E44" s="760"/>
      <c r="F44" s="760"/>
      <c r="G44" s="761"/>
      <c r="H44" s="797"/>
      <c r="I44" s="798"/>
      <c r="J44" s="804"/>
      <c r="K44" s="505"/>
      <c r="L44" s="454"/>
    </row>
    <row r="45" spans="1:12" ht="32.25" customHeight="1">
      <c r="A45" s="744"/>
      <c r="B45" s="757"/>
      <c r="C45" s="681" t="s">
        <v>653</v>
      </c>
      <c r="D45" s="759">
        <f>ROUNDDOWN(IF(支出!$G$11&gt;1000,1000,支出!$G$11),-1)</f>
        <v>0</v>
      </c>
      <c r="E45" s="760"/>
      <c r="F45" s="760"/>
      <c r="G45" s="761"/>
      <c r="H45" s="799" t="s">
        <v>652</v>
      </c>
      <c r="I45" s="800"/>
      <c r="J45" s="737">
        <f>支出!H10</f>
        <v>0</v>
      </c>
      <c r="K45" s="505"/>
      <c r="L45" s="454"/>
    </row>
    <row r="46" spans="1:12" ht="32.25" customHeight="1" thickBot="1">
      <c r="A46" s="744"/>
      <c r="B46" s="757"/>
      <c r="C46" s="442" t="s">
        <v>654</v>
      </c>
      <c r="D46" s="762">
        <f>ROUNDDOWN(IF(支出!$G$12&gt;1000,1000,支出!$G$12),-1)</f>
        <v>0</v>
      </c>
      <c r="E46" s="763"/>
      <c r="F46" s="763"/>
      <c r="G46" s="764"/>
      <c r="H46" s="801"/>
      <c r="I46" s="802"/>
      <c r="J46" s="804"/>
      <c r="K46" s="505"/>
      <c r="L46" s="673" t="s">
        <v>348</v>
      </c>
    </row>
    <row r="47" spans="1:12" ht="32.25" customHeight="1" thickBot="1">
      <c r="A47" s="744"/>
      <c r="B47" s="758"/>
      <c r="C47" s="746" t="s">
        <v>656</v>
      </c>
      <c r="D47" s="748">
        <f>J51+D45+D46</f>
        <v>0</v>
      </c>
      <c r="E47" s="749"/>
      <c r="F47" s="749"/>
      <c r="G47" s="750"/>
      <c r="H47" s="772" t="s">
        <v>655</v>
      </c>
      <c r="I47" s="773"/>
      <c r="J47" s="737">
        <f>支出!G13</f>
        <v>0</v>
      </c>
      <c r="K47" s="505"/>
      <c r="L47" s="508" t="s">
        <v>658</v>
      </c>
    </row>
    <row r="48" spans="1:12" ht="32.25" customHeight="1" thickBot="1">
      <c r="A48" s="744"/>
      <c r="B48" s="758"/>
      <c r="C48" s="747"/>
      <c r="D48" s="751"/>
      <c r="E48" s="752"/>
      <c r="F48" s="752"/>
      <c r="G48" s="753"/>
      <c r="H48" s="774"/>
      <c r="I48" s="775"/>
      <c r="J48" s="738"/>
      <c r="K48" s="505"/>
      <c r="L48" s="287"/>
    </row>
    <row r="49" spans="1:18" ht="32.25" customHeight="1" thickTop="1">
      <c r="A49" s="744"/>
      <c r="B49" s="757"/>
      <c r="C49" s="682" t="s">
        <v>657</v>
      </c>
      <c r="D49" s="785">
        <f>J49</f>
        <v>0</v>
      </c>
      <c r="E49" s="786"/>
      <c r="F49" s="786"/>
      <c r="G49" s="787"/>
      <c r="H49" s="788" t="s">
        <v>449</v>
      </c>
      <c r="I49" s="789"/>
      <c r="J49" s="429">
        <f>支出!$G$4</f>
        <v>0</v>
      </c>
      <c r="K49" s="505"/>
      <c r="L49" s="675"/>
    </row>
    <row r="50" spans="1:18" ht="32.25" customHeight="1" thickBot="1">
      <c r="A50" s="745"/>
      <c r="B50" s="207" t="s">
        <v>10</v>
      </c>
      <c r="C50" s="790" t="s">
        <v>175</v>
      </c>
      <c r="D50" s="791"/>
      <c r="E50" s="791"/>
      <c r="F50" s="791"/>
      <c r="G50" s="792"/>
      <c r="H50" s="793" t="s">
        <v>161</v>
      </c>
      <c r="I50" s="794"/>
      <c r="J50" s="674"/>
      <c r="K50" s="505"/>
      <c r="L50" s="675"/>
      <c r="O50" s="1"/>
      <c r="P50" s="1"/>
      <c r="Q50" s="1"/>
      <c r="R50" s="1"/>
    </row>
    <row r="51" spans="1:18" ht="26.25" hidden="1" customHeight="1">
      <c r="B51" s="676" t="s">
        <v>665</v>
      </c>
      <c r="D51" s="741"/>
      <c r="E51" s="742"/>
      <c r="F51" s="742"/>
      <c r="G51" s="742"/>
      <c r="J51" s="677">
        <f>LARGE(C40:J40,1)</f>
        <v>0</v>
      </c>
      <c r="K51" s="506"/>
      <c r="L51" s="675"/>
      <c r="O51" s="1"/>
      <c r="P51" s="1"/>
      <c r="Q51" s="1"/>
      <c r="R51" s="1"/>
    </row>
    <row r="52" spans="1:18" ht="19.5" customHeight="1">
      <c r="L52" s="287"/>
      <c r="M52" s="1"/>
      <c r="N52" s="1"/>
      <c r="O52" s="1"/>
      <c r="P52" s="1"/>
      <c r="Q52" s="1"/>
      <c r="R52" s="1"/>
    </row>
    <row r="53" spans="1:18">
      <c r="L53" s="675"/>
      <c r="N53" s="1"/>
      <c r="O53" s="1"/>
      <c r="P53" s="1"/>
      <c r="Q53" s="1"/>
      <c r="R53" s="1"/>
    </row>
    <row r="54" spans="1:18">
      <c r="L54" s="675"/>
      <c r="N54" s="1"/>
      <c r="O54" s="1"/>
      <c r="P54" s="1"/>
      <c r="Q54" s="1"/>
      <c r="R54" s="1"/>
    </row>
    <row r="55" spans="1:18">
      <c r="L55" s="675"/>
      <c r="N55" s="1"/>
      <c r="O55" s="1"/>
      <c r="P55" s="1"/>
      <c r="Q55" s="1"/>
      <c r="R55" s="1"/>
    </row>
    <row r="56" spans="1:18">
      <c r="L56" s="675"/>
      <c r="N56" s="1"/>
      <c r="O56" s="1"/>
      <c r="P56" s="1"/>
      <c r="Q56" s="1"/>
      <c r="R56" s="1"/>
    </row>
    <row r="57" spans="1:18">
      <c r="L57" s="675"/>
      <c r="N57" s="1"/>
      <c r="O57" s="1"/>
      <c r="P57" s="1"/>
      <c r="Q57" s="1"/>
      <c r="R57" s="1"/>
    </row>
    <row r="58" spans="1:18">
      <c r="L58" s="675"/>
      <c r="N58" s="1"/>
      <c r="O58" s="1"/>
      <c r="P58" s="1"/>
      <c r="Q58" s="1"/>
      <c r="R58" s="1"/>
    </row>
    <row r="59" spans="1:18">
      <c r="L59" s="675"/>
      <c r="N59" s="1"/>
      <c r="O59" s="1"/>
      <c r="P59" s="1"/>
      <c r="Q59" s="1"/>
      <c r="R59" s="1"/>
    </row>
    <row r="60" spans="1:18">
      <c r="L60" s="675"/>
      <c r="N60" s="1"/>
      <c r="O60" s="1"/>
      <c r="P60" s="1"/>
      <c r="Q60" s="1"/>
      <c r="R60" s="1"/>
    </row>
    <row r="61" spans="1:18">
      <c r="L61" s="675"/>
      <c r="N61" s="1"/>
      <c r="O61" s="1"/>
      <c r="P61" s="1"/>
      <c r="Q61" s="1"/>
      <c r="R61" s="1"/>
    </row>
    <row r="62" spans="1:18">
      <c r="L62" s="675"/>
      <c r="N62" s="1"/>
      <c r="O62" s="1"/>
      <c r="P62" s="1"/>
      <c r="Q62" s="1"/>
      <c r="R62" s="1"/>
    </row>
    <row r="63" spans="1:18">
      <c r="L63" s="675"/>
      <c r="N63" s="1"/>
      <c r="O63" s="1"/>
      <c r="P63" s="1"/>
      <c r="Q63" s="1"/>
      <c r="R63" s="1"/>
    </row>
    <row r="64" spans="1:18">
      <c r="L64" s="675"/>
      <c r="N64" s="1"/>
      <c r="O64" s="1"/>
      <c r="P64" s="1"/>
      <c r="Q64" s="1"/>
      <c r="R64" s="1"/>
    </row>
    <row r="65" spans="12:18">
      <c r="L65" s="675"/>
      <c r="N65" s="1"/>
      <c r="O65" s="1"/>
      <c r="P65" s="1"/>
      <c r="Q65" s="1"/>
      <c r="R65" s="1"/>
    </row>
    <row r="66" spans="12:18">
      <c r="L66" s="675"/>
      <c r="N66" s="1"/>
      <c r="O66" s="1"/>
      <c r="P66" s="1"/>
      <c r="Q66" s="1"/>
      <c r="R66" s="1"/>
    </row>
    <row r="67" spans="12:18">
      <c r="L67" s="675"/>
      <c r="N67" s="1"/>
      <c r="O67" s="1"/>
      <c r="P67" s="1"/>
      <c r="Q67" s="1"/>
      <c r="R67" s="1"/>
    </row>
    <row r="68" spans="12:18">
      <c r="L68" s="675"/>
      <c r="N68" s="1"/>
      <c r="O68" s="1"/>
      <c r="P68" s="1"/>
      <c r="Q68" s="1"/>
      <c r="R68" s="1"/>
    </row>
    <row r="69" spans="12:18">
      <c r="L69" s="675"/>
      <c r="N69" s="1"/>
      <c r="O69" s="1"/>
      <c r="P69" s="1"/>
      <c r="Q69" s="1"/>
      <c r="R69" s="1"/>
    </row>
    <row r="70" spans="12:18">
      <c r="L70" s="675"/>
      <c r="N70" s="1"/>
      <c r="O70" s="1"/>
      <c r="P70" s="1"/>
      <c r="Q70" s="1"/>
      <c r="R70" s="1"/>
    </row>
    <row r="71" spans="12:18">
      <c r="L71" s="675"/>
      <c r="N71" s="1"/>
      <c r="O71" s="1"/>
      <c r="P71" s="1"/>
      <c r="Q71" s="1"/>
      <c r="R71" s="1"/>
    </row>
    <row r="72" spans="12:18">
      <c r="L72" s="675"/>
      <c r="N72" s="1"/>
      <c r="O72" s="1"/>
      <c r="P72" s="1"/>
      <c r="Q72" s="1"/>
      <c r="R72" s="1"/>
    </row>
    <row r="73" spans="12:18">
      <c r="L73" s="675"/>
      <c r="N73" s="1"/>
      <c r="O73" s="1"/>
      <c r="P73" s="1"/>
      <c r="Q73" s="1"/>
      <c r="R73" s="1"/>
    </row>
    <row r="74" spans="12:18">
      <c r="L74" s="675"/>
      <c r="N74" s="1"/>
      <c r="O74" s="1"/>
      <c r="P74" s="1"/>
      <c r="Q74" s="1"/>
      <c r="R74" s="1"/>
    </row>
    <row r="75" spans="12:18">
      <c r="L75" s="675"/>
      <c r="N75" s="1"/>
      <c r="O75" s="1"/>
      <c r="P75" s="1"/>
      <c r="Q75" s="1"/>
      <c r="R75" s="1"/>
    </row>
    <row r="76" spans="12:18">
      <c r="N76" s="1"/>
      <c r="O76" s="1"/>
      <c r="P76" s="1"/>
      <c r="Q76" s="1"/>
      <c r="R76" s="1"/>
    </row>
    <row r="77" spans="12:18">
      <c r="N77" s="1"/>
      <c r="Q77" s="1"/>
      <c r="R77" s="1"/>
    </row>
    <row r="78" spans="12:18">
      <c r="N78" s="1"/>
    </row>
    <row r="79" spans="12:18">
      <c r="N79" s="1"/>
    </row>
  </sheetData>
  <sheetProtection algorithmName="SHA-512" hashValue="xxtDqu2tEO00RtnbMwVpzRocxsKNjksZ7bqrw8gS8sNsGQbzH++kYeOaQ1FMcRcp6rcn9vIuQfSHgPOFnJ98OA==" saltValue="br/O4Ng2TpqXJJzapCUdYQ==" spinCount="100000" sheet="1" objects="1" scenarios="1"/>
  <mergeCells count="87">
    <mergeCell ref="B8:J8"/>
    <mergeCell ref="A9:A10"/>
    <mergeCell ref="B9:J9"/>
    <mergeCell ref="C10:J10"/>
    <mergeCell ref="F6:G6"/>
    <mergeCell ref="H6:J6"/>
    <mergeCell ref="A7:B7"/>
    <mergeCell ref="C7:D7"/>
    <mergeCell ref="L5:L6"/>
    <mergeCell ref="A1:C1"/>
    <mergeCell ref="A2:J2"/>
    <mergeCell ref="A3:J3"/>
    <mergeCell ref="H4:J4"/>
    <mergeCell ref="F5:G5"/>
    <mergeCell ref="H5:J5"/>
    <mergeCell ref="A11:A18"/>
    <mergeCell ref="E11:G11"/>
    <mergeCell ref="C14:J14"/>
    <mergeCell ref="C18:J18"/>
    <mergeCell ref="B12:B13"/>
    <mergeCell ref="D12:G12"/>
    <mergeCell ref="D13:G13"/>
    <mergeCell ref="H13:J13"/>
    <mergeCell ref="L11:L12"/>
    <mergeCell ref="P14:U14"/>
    <mergeCell ref="C15:J15"/>
    <mergeCell ref="C16:J16"/>
    <mergeCell ref="C17:J17"/>
    <mergeCell ref="L14:L15"/>
    <mergeCell ref="A19:A25"/>
    <mergeCell ref="E19:G19"/>
    <mergeCell ref="B20:B21"/>
    <mergeCell ref="D20:G20"/>
    <mergeCell ref="D21:G21"/>
    <mergeCell ref="J45:J46"/>
    <mergeCell ref="F4:G4"/>
    <mergeCell ref="E37:G37"/>
    <mergeCell ref="H37:I37"/>
    <mergeCell ref="E38:G38"/>
    <mergeCell ref="H38:J38"/>
    <mergeCell ref="H21:J21"/>
    <mergeCell ref="C22:J22"/>
    <mergeCell ref="C23:J23"/>
    <mergeCell ref="C24:J24"/>
    <mergeCell ref="C25:J25"/>
    <mergeCell ref="C26:J26"/>
    <mergeCell ref="C27:J27"/>
    <mergeCell ref="D28:F28"/>
    <mergeCell ref="H28:I28"/>
    <mergeCell ref="D29:I29"/>
    <mergeCell ref="J41:J42"/>
    <mergeCell ref="D42:G42"/>
    <mergeCell ref="D43:G43"/>
    <mergeCell ref="H43:I44"/>
    <mergeCell ref="J43:J44"/>
    <mergeCell ref="D44:G44"/>
    <mergeCell ref="D49:G49"/>
    <mergeCell ref="H49:I49"/>
    <mergeCell ref="C50:G50"/>
    <mergeCell ref="H50:I50"/>
    <mergeCell ref="D41:G41"/>
    <mergeCell ref="H41:I42"/>
    <mergeCell ref="H45:I46"/>
    <mergeCell ref="D33:J33"/>
    <mergeCell ref="D34:J34"/>
    <mergeCell ref="D35:J35"/>
    <mergeCell ref="L26:L27"/>
    <mergeCell ref="L30:L31"/>
    <mergeCell ref="D30:J30"/>
    <mergeCell ref="L35:L36"/>
    <mergeCell ref="F36:H36"/>
    <mergeCell ref="J47:J48"/>
    <mergeCell ref="H40:I40"/>
    <mergeCell ref="D51:G51"/>
    <mergeCell ref="A26:A50"/>
    <mergeCell ref="C47:C48"/>
    <mergeCell ref="D47:G48"/>
    <mergeCell ref="D39:G39"/>
    <mergeCell ref="B41:B49"/>
    <mergeCell ref="D45:G45"/>
    <mergeCell ref="D46:G46"/>
    <mergeCell ref="D40:G40"/>
    <mergeCell ref="D31:J31"/>
    <mergeCell ref="D32:J32"/>
    <mergeCell ref="H39:I39"/>
    <mergeCell ref="H47:I48"/>
    <mergeCell ref="B28:B36"/>
  </mergeCells>
  <phoneticPr fontId="7"/>
  <conditionalFormatting sqref="C39">
    <cfRule type="expression" dxfId="16" priority="2">
      <formula>COUNTIF($O$7:$O$11, $C$10)&gt;0</formula>
    </cfRule>
  </conditionalFormatting>
  <conditionalFormatting sqref="D39">
    <cfRule type="expression" dxfId="15" priority="5">
      <formula>COUNTIF($O$7:$O$11, $C$10)&gt;0</formula>
    </cfRule>
  </conditionalFormatting>
  <conditionalFormatting sqref="D32:J32">
    <cfRule type="expression" dxfId="14" priority="34" stopIfTrue="1">
      <formula>OR($C$10=$N$7,$C$10=$N$8,$N$9)</formula>
    </cfRule>
  </conditionalFormatting>
  <conditionalFormatting sqref="D33:J33">
    <cfRule type="expression" dxfId="13" priority="35" stopIfTrue="1">
      <formula>OR($C$10=$N$10,$C$10=$N$11,$C$10=$N$14)</formula>
    </cfRule>
  </conditionalFormatting>
  <conditionalFormatting sqref="D35:J35">
    <cfRule type="expression" dxfId="12" priority="36" stopIfTrue="1">
      <formula>OR($C$10=$N$3,$C$10=#REF!,$C$10=#REF!,$C$10=$N$7,$C$10=$N$8,$C$10=$N$9)</formula>
    </cfRule>
  </conditionalFormatting>
  <conditionalFormatting sqref="F36:K36">
    <cfRule type="expression" dxfId="11" priority="10">
      <formula>$D$36="無"</formula>
    </cfRule>
  </conditionalFormatting>
  <conditionalFormatting sqref="H39:I39">
    <cfRule type="expression" dxfId="10" priority="1">
      <formula>COUNTIF($O$7:$O$11, $C$10)&gt;0</formula>
    </cfRule>
  </conditionalFormatting>
  <conditionalFormatting sqref="H40:J40">
    <cfRule type="expression" dxfId="9" priority="38">
      <formula>COUNTIF($O$7:$O$13, $C$10)&gt;0</formula>
    </cfRule>
  </conditionalFormatting>
  <conditionalFormatting sqref="J39">
    <cfRule type="expression" dxfId="8" priority="3">
      <formula>COUNTIF($O$7:$O$10,$C$10)&gt;0</formula>
    </cfRule>
  </conditionalFormatting>
  <conditionalFormatting sqref="K32">
    <cfRule type="expression" dxfId="7" priority="11" stopIfTrue="1">
      <formula>OR($C$10=$O$7,$C$10=$O$8,$O$9)</formula>
    </cfRule>
  </conditionalFormatting>
  <conditionalFormatting sqref="K33">
    <cfRule type="expression" dxfId="6" priority="12" stopIfTrue="1">
      <formula>OR($C$10=$O$10,$C$10=$O$11,$C$10=$O$14)</formula>
    </cfRule>
  </conditionalFormatting>
  <conditionalFormatting sqref="K35">
    <cfRule type="expression" dxfId="5" priority="13" stopIfTrue="1">
      <formula>OR($C$10=$O$3,$C$10=#REF!,$C$10=#REF!,$C$10=$O$7,$C$10=$O$8,$C$10=$O$9)</formula>
    </cfRule>
  </conditionalFormatting>
  <dataValidations xWindow="292" yWindow="730" count="12">
    <dataValidation type="list" allowBlank="1" showInputMessage="1" sqref="C13 C21" xr:uid="{834A4F57-CF19-469A-970D-B3A917F9A3CB}">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C10:J10" xr:uid="{A420DF7F-A656-4642-A3D1-4E36DE65713D}">
      <formula1>$O$2:$O$12</formula1>
    </dataValidation>
    <dataValidation type="list" allowBlank="1" showInputMessage="1" sqref="K10" xr:uid="{320096DA-F183-4522-B131-C76829E4DC2C}">
      <formula1>"劇映画（特別）,劇映画（A）,記録映画（特別）,記録映画（A）,記録映画（B）,アニメーション映画（長編）,アニメーション映画（短編A）,アニメーション映画（短編B）"</formula1>
    </dataValidation>
    <dataValidation type="list" allowBlank="1" showInputMessage="1" showErrorMessage="1" sqref="D36" xr:uid="{6C7E94D9-8A9D-4712-876F-95D44A5DD994}">
      <formula1>"有,無"</formula1>
    </dataValidation>
    <dataValidation type="whole" operator="greaterThanOrEqual" allowBlank="1" showInputMessage="1" showErrorMessage="1" sqref="D28" xr:uid="{7C0DC6AA-6691-467F-9F9D-276369EC7A9F}">
      <formula1>0</formula1>
    </dataValidation>
    <dataValidation allowBlank="1" showInputMessage="1" showErrorMessage="1" errorTitle="提出期間内で入力してください。" error="2022/5/16～2022/5/27" sqref="C7:D7" xr:uid="{8A558311-552C-4F1E-B095-7E38BB9D24B6}"/>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40:G40" xr:uid="{97B50A95-2CC1-4E4B-ABA0-48E74F3E78C5}">
      <formula1>0</formula1>
      <formula2>20000</formula2>
    </dataValidation>
    <dataValidation type="list" allowBlank="1" showInputMessage="1" sqref="J28:K28" xr:uid="{E763400D-26CC-412D-867E-4C2CED9F0A3E}">
      <formula1>"DCP,35mmフィルム,16mmフィルム,DVD,ブルーレイ,ビデオテープ,その他"</formula1>
    </dataValidation>
    <dataValidation type="list" allowBlank="1" showInputMessage="1" sqref="C50:G50" xr:uid="{A652B1F8-C424-4D25-A44D-013FD52FD79E}">
      <formula1>"課税事業者,免税事業者及び簡易課税事業者"</formula1>
    </dataValidation>
    <dataValidation type="date" allowBlank="1" showInputMessage="1" sqref="C37:C38 E37:F38" xr:uid="{B8372E0E-1406-4A2C-9901-DD33CE272FC2}">
      <formula1>44287</formula1>
      <formula2>44651</formula2>
    </dataValidation>
    <dataValidation imeMode="halfAlpha" operator="greaterThanOrEqual" allowBlank="1" showInputMessage="1" showErrorMessage="1" sqref="C19:C20 C11:C12 H19:I19 E19:F19 H11:I11 E11:F11" xr:uid="{5D62377F-A865-4FB3-867F-9BC8892D26B9}"/>
    <dataValidation type="list" allowBlank="1" showInputMessage="1" showErrorMessage="1" sqref="D39" xr:uid="{C92D38C1-C6E1-4D72-918A-4D64568F9964}">
      <formula1>IF(COUNTIF($O$3:$O$6, $C$10)&gt;0, $R$3:$R$4, $Z$1)</formula1>
    </dataValidation>
  </dataValidations>
  <printOptions horizontalCentered="1"/>
  <pageMargins left="0.74803149606299213" right="0.74803149606299213" top="0.55118110236220474" bottom="0.55118110236220474" header="0.31496062992125984" footer="0.31496062992125984"/>
  <pageSetup paperSize="9" scale="48" fitToWidth="0" orientation="portrait" r:id="rId1"/>
  <headerFooter>
    <oddHeader xml:space="preserve">&amp;L様式第4号（第7条関係）
【総表】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S118"/>
  <sheetViews>
    <sheetView view="pageBreakPreview" zoomScale="70" zoomScaleNormal="60" zoomScaleSheetLayoutView="70" workbookViewId="0">
      <selection activeCell="B1" sqref="B1:C1"/>
    </sheetView>
  </sheetViews>
  <sheetFormatPr defaultColWidth="9" defaultRowHeight="24"/>
  <cols>
    <col min="1" max="1" width="3.75" bestFit="1" customWidth="1"/>
    <col min="2" max="2" width="3.75" style="3" bestFit="1" customWidth="1"/>
    <col min="3" max="3" width="6.25" style="3" customWidth="1"/>
    <col min="4" max="4" width="21.25" style="3" customWidth="1"/>
    <col min="5" max="5" width="22.5" style="3" customWidth="1"/>
    <col min="6" max="6" width="5.625" style="3" customWidth="1"/>
    <col min="7" max="7" width="22.5" style="3" customWidth="1"/>
    <col min="8" max="8" width="13.75" style="3" customWidth="1"/>
    <col min="9" max="9" width="8.75" style="3" customWidth="1"/>
    <col min="10" max="10" width="13.75" style="3" customWidth="1"/>
    <col min="11" max="11" width="10.75" style="3" customWidth="1"/>
    <col min="12" max="12" width="7.125" style="3" customWidth="1"/>
    <col min="13" max="13" width="5.625" style="3" customWidth="1"/>
    <col min="14" max="14" width="4.5" style="3" customWidth="1"/>
    <col min="15" max="15" width="5.625" style="3" customWidth="1"/>
    <col min="16" max="17" width="3.625" style="3" customWidth="1"/>
    <col min="18" max="18" width="110" customWidth="1"/>
    <col min="19" max="19" width="68.75" customWidth="1"/>
  </cols>
  <sheetData>
    <row r="1" spans="1:18" ht="24.75" thickBot="1">
      <c r="B1" s="957" t="s">
        <v>172</v>
      </c>
      <c r="C1" s="958"/>
      <c r="D1" s="959">
        <f>総表!C27</f>
        <v>0</v>
      </c>
      <c r="E1" s="959"/>
      <c r="F1" s="959"/>
      <c r="G1" s="959"/>
      <c r="H1" s="468" t="s">
        <v>173</v>
      </c>
      <c r="I1" s="959">
        <f>総表!C15</f>
        <v>0</v>
      </c>
      <c r="J1" s="959"/>
      <c r="K1" s="959"/>
      <c r="L1" s="959"/>
      <c r="M1" s="959"/>
      <c r="N1" s="959"/>
      <c r="O1" s="959"/>
      <c r="P1" s="960"/>
      <c r="Q1" s="269"/>
      <c r="R1" s="455" t="s">
        <v>471</v>
      </c>
    </row>
    <row r="2" spans="1:18" ht="24" customHeight="1">
      <c r="B2" s="964" t="s">
        <v>25</v>
      </c>
      <c r="C2" s="948" t="s">
        <v>585</v>
      </c>
      <c r="D2" s="949"/>
      <c r="E2" s="949"/>
      <c r="F2" s="949"/>
      <c r="G2" s="949"/>
      <c r="H2" s="949"/>
      <c r="I2" s="949"/>
      <c r="J2" s="949"/>
      <c r="K2" s="949"/>
      <c r="L2" s="949"/>
      <c r="M2" s="949"/>
      <c r="N2" s="949"/>
      <c r="O2" s="949"/>
      <c r="P2" s="950"/>
      <c r="Q2" s="456"/>
      <c r="R2" s="472" t="s">
        <v>464</v>
      </c>
    </row>
    <row r="3" spans="1:18" ht="24" customHeight="1">
      <c r="A3">
        <v>1</v>
      </c>
      <c r="B3" s="965"/>
      <c r="C3" s="903" t="s">
        <v>591</v>
      </c>
      <c r="D3" s="904"/>
      <c r="E3" s="904"/>
      <c r="F3" s="904"/>
      <c r="G3" s="904"/>
      <c r="H3" s="904"/>
      <c r="I3" s="904"/>
      <c r="J3" s="904"/>
      <c r="K3" s="904"/>
      <c r="L3" s="904"/>
      <c r="M3" s="904"/>
      <c r="N3" s="904"/>
      <c r="O3" s="904"/>
      <c r="P3" s="905"/>
      <c r="Q3" s="457"/>
      <c r="R3" s="907" t="s">
        <v>590</v>
      </c>
    </row>
    <row r="4" spans="1:18" ht="24" customHeight="1">
      <c r="A4">
        <v>2</v>
      </c>
      <c r="B4" s="965"/>
      <c r="C4" s="903"/>
      <c r="D4" s="904"/>
      <c r="E4" s="904"/>
      <c r="F4" s="904"/>
      <c r="G4" s="904"/>
      <c r="H4" s="904"/>
      <c r="I4" s="904"/>
      <c r="J4" s="904"/>
      <c r="K4" s="904"/>
      <c r="L4" s="904"/>
      <c r="M4" s="904"/>
      <c r="N4" s="904"/>
      <c r="O4" s="904"/>
      <c r="P4" s="905"/>
      <c r="Q4" s="457"/>
      <c r="R4" s="907"/>
    </row>
    <row r="5" spans="1:18" ht="24" customHeight="1">
      <c r="A5">
        <v>3</v>
      </c>
      <c r="B5" s="965"/>
      <c r="C5" s="903"/>
      <c r="D5" s="904"/>
      <c r="E5" s="904"/>
      <c r="F5" s="904"/>
      <c r="G5" s="904"/>
      <c r="H5" s="904"/>
      <c r="I5" s="904"/>
      <c r="J5" s="904"/>
      <c r="K5" s="904"/>
      <c r="L5" s="904"/>
      <c r="M5" s="904"/>
      <c r="N5" s="904"/>
      <c r="O5" s="904"/>
      <c r="P5" s="905"/>
      <c r="Q5" s="457"/>
      <c r="R5" s="907"/>
    </row>
    <row r="6" spans="1:18" ht="24" customHeight="1">
      <c r="A6">
        <v>4</v>
      </c>
      <c r="B6" s="965"/>
      <c r="C6" s="903"/>
      <c r="D6" s="904"/>
      <c r="E6" s="904"/>
      <c r="F6" s="904"/>
      <c r="G6" s="904"/>
      <c r="H6" s="904"/>
      <c r="I6" s="904"/>
      <c r="J6" s="904"/>
      <c r="K6" s="904"/>
      <c r="L6" s="904"/>
      <c r="M6" s="904"/>
      <c r="N6" s="904"/>
      <c r="O6" s="904"/>
      <c r="P6" s="905"/>
      <c r="Q6" s="457"/>
      <c r="R6" s="907"/>
    </row>
    <row r="7" spans="1:18" ht="24" customHeight="1">
      <c r="A7">
        <v>5</v>
      </c>
      <c r="B7" s="965"/>
      <c r="C7" s="903"/>
      <c r="D7" s="904"/>
      <c r="E7" s="904"/>
      <c r="F7" s="904"/>
      <c r="G7" s="904"/>
      <c r="H7" s="904"/>
      <c r="I7" s="904"/>
      <c r="J7" s="904"/>
      <c r="K7" s="904"/>
      <c r="L7" s="904"/>
      <c r="M7" s="904"/>
      <c r="N7" s="904"/>
      <c r="O7" s="904"/>
      <c r="P7" s="905"/>
      <c r="Q7" s="457"/>
      <c r="R7" s="907"/>
    </row>
    <row r="8" spans="1:18" ht="24" customHeight="1">
      <c r="A8">
        <v>6</v>
      </c>
      <c r="B8" s="965"/>
      <c r="C8" s="903"/>
      <c r="D8" s="904"/>
      <c r="E8" s="904"/>
      <c r="F8" s="904"/>
      <c r="G8" s="904"/>
      <c r="H8" s="904"/>
      <c r="I8" s="904"/>
      <c r="J8" s="904"/>
      <c r="K8" s="904"/>
      <c r="L8" s="904"/>
      <c r="M8" s="904"/>
      <c r="N8" s="904"/>
      <c r="O8" s="904"/>
      <c r="P8" s="905"/>
      <c r="Q8" s="457"/>
      <c r="R8" s="907"/>
    </row>
    <row r="9" spans="1:18" ht="24" customHeight="1">
      <c r="A9">
        <v>7</v>
      </c>
      <c r="B9" s="965"/>
      <c r="C9" s="903"/>
      <c r="D9" s="904"/>
      <c r="E9" s="904"/>
      <c r="F9" s="904"/>
      <c r="G9" s="904"/>
      <c r="H9" s="904"/>
      <c r="I9" s="904"/>
      <c r="J9" s="904"/>
      <c r="K9" s="904"/>
      <c r="L9" s="904"/>
      <c r="M9" s="904"/>
      <c r="N9" s="904"/>
      <c r="O9" s="904"/>
      <c r="P9" s="905"/>
      <c r="Q9" s="457"/>
      <c r="R9" s="907"/>
    </row>
    <row r="10" spans="1:18" ht="24" customHeight="1">
      <c r="A10">
        <v>8</v>
      </c>
      <c r="B10" s="965"/>
      <c r="C10" s="903"/>
      <c r="D10" s="904"/>
      <c r="E10" s="904"/>
      <c r="F10" s="904"/>
      <c r="G10" s="904"/>
      <c r="H10" s="904"/>
      <c r="I10" s="904"/>
      <c r="J10" s="904"/>
      <c r="K10" s="904"/>
      <c r="L10" s="904"/>
      <c r="M10" s="904"/>
      <c r="N10" s="904"/>
      <c r="O10" s="904"/>
      <c r="P10" s="905"/>
      <c r="Q10" s="457"/>
      <c r="R10" s="907"/>
    </row>
    <row r="11" spans="1:18" ht="24" customHeight="1">
      <c r="A11">
        <v>9</v>
      </c>
      <c r="B11" s="965"/>
      <c r="C11" s="903"/>
      <c r="D11" s="904"/>
      <c r="E11" s="904"/>
      <c r="F11" s="904"/>
      <c r="G11" s="904"/>
      <c r="H11" s="904"/>
      <c r="I11" s="904"/>
      <c r="J11" s="904"/>
      <c r="K11" s="904"/>
      <c r="L11" s="904"/>
      <c r="M11" s="904"/>
      <c r="N11" s="904"/>
      <c r="O11" s="904"/>
      <c r="P11" s="905"/>
      <c r="Q11" s="457"/>
      <c r="R11" s="907"/>
    </row>
    <row r="12" spans="1:18" ht="24" customHeight="1">
      <c r="A12">
        <v>10</v>
      </c>
      <c r="B12" s="965"/>
      <c r="C12" s="903"/>
      <c r="D12" s="904"/>
      <c r="E12" s="904"/>
      <c r="F12" s="904"/>
      <c r="G12" s="904"/>
      <c r="H12" s="904"/>
      <c r="I12" s="904"/>
      <c r="J12" s="904"/>
      <c r="K12" s="904"/>
      <c r="L12" s="904"/>
      <c r="M12" s="904"/>
      <c r="N12" s="904"/>
      <c r="O12" s="904"/>
      <c r="P12" s="905"/>
      <c r="Q12" s="457"/>
      <c r="R12" s="907"/>
    </row>
    <row r="13" spans="1:18" ht="18.75" customHeight="1">
      <c r="B13" s="965"/>
      <c r="C13" s="1015" t="s">
        <v>594</v>
      </c>
      <c r="D13" s="1015"/>
      <c r="E13" s="1015"/>
      <c r="F13" s="1015"/>
      <c r="G13" s="1015"/>
      <c r="H13" s="1015"/>
      <c r="I13" s="1015"/>
      <c r="J13" s="1015"/>
      <c r="K13" s="1015"/>
      <c r="L13" s="1015"/>
      <c r="M13" s="1015"/>
      <c r="N13" s="1015"/>
      <c r="O13" s="1015"/>
      <c r="P13" s="1016"/>
      <c r="Q13" s="456"/>
      <c r="R13" s="473" t="s">
        <v>595</v>
      </c>
    </row>
    <row r="14" spans="1:18" ht="24" customHeight="1">
      <c r="A14">
        <v>1</v>
      </c>
      <c r="B14" s="965"/>
      <c r="C14" s="1017" t="s">
        <v>597</v>
      </c>
      <c r="D14" s="1018"/>
      <c r="E14" s="1018"/>
      <c r="F14" s="1018"/>
      <c r="G14" s="1018"/>
      <c r="H14" s="1018"/>
      <c r="I14" s="1018"/>
      <c r="J14" s="1018"/>
      <c r="K14" s="1018"/>
      <c r="L14" s="1018"/>
      <c r="M14" s="1018"/>
      <c r="N14" s="1018"/>
      <c r="O14" s="1018"/>
      <c r="P14" s="1019"/>
      <c r="Q14" s="457"/>
      <c r="R14" s="991" t="s">
        <v>600</v>
      </c>
    </row>
    <row r="15" spans="1:18" ht="24" customHeight="1">
      <c r="A15">
        <v>2</v>
      </c>
      <c r="B15" s="965"/>
      <c r="C15" s="903"/>
      <c r="D15" s="904"/>
      <c r="E15" s="904"/>
      <c r="F15" s="904"/>
      <c r="G15" s="904"/>
      <c r="H15" s="904"/>
      <c r="I15" s="904"/>
      <c r="J15" s="904"/>
      <c r="K15" s="904"/>
      <c r="L15" s="904"/>
      <c r="M15" s="904"/>
      <c r="N15" s="904"/>
      <c r="O15" s="904"/>
      <c r="P15" s="905"/>
      <c r="Q15" s="457"/>
      <c r="R15" s="907"/>
    </row>
    <row r="16" spans="1:18" ht="24" customHeight="1">
      <c r="A16">
        <v>3</v>
      </c>
      <c r="B16" s="965"/>
      <c r="C16" s="903"/>
      <c r="D16" s="904"/>
      <c r="E16" s="904"/>
      <c r="F16" s="904"/>
      <c r="G16" s="904"/>
      <c r="H16" s="904"/>
      <c r="I16" s="904"/>
      <c r="J16" s="904"/>
      <c r="K16" s="904"/>
      <c r="L16" s="904"/>
      <c r="M16" s="904"/>
      <c r="N16" s="904"/>
      <c r="O16" s="904"/>
      <c r="P16" s="905"/>
      <c r="Q16" s="457"/>
      <c r="R16" s="907"/>
    </row>
    <row r="17" spans="1:18" ht="24" customHeight="1">
      <c r="A17">
        <v>4</v>
      </c>
      <c r="B17" s="965"/>
      <c r="C17" s="903"/>
      <c r="D17" s="904"/>
      <c r="E17" s="904"/>
      <c r="F17" s="904"/>
      <c r="G17" s="904"/>
      <c r="H17" s="904"/>
      <c r="I17" s="904"/>
      <c r="J17" s="904"/>
      <c r="K17" s="904"/>
      <c r="L17" s="904"/>
      <c r="M17" s="904"/>
      <c r="N17" s="904"/>
      <c r="O17" s="904"/>
      <c r="P17" s="905"/>
      <c r="Q17" s="457"/>
      <c r="R17" s="907"/>
    </row>
    <row r="18" spans="1:18" ht="24" customHeight="1" thickBot="1">
      <c r="A18">
        <v>5</v>
      </c>
      <c r="B18" s="965"/>
      <c r="C18" s="1020"/>
      <c r="D18" s="1021"/>
      <c r="E18" s="1021"/>
      <c r="F18" s="1021"/>
      <c r="G18" s="1021"/>
      <c r="H18" s="1021"/>
      <c r="I18" s="1021"/>
      <c r="J18" s="1021"/>
      <c r="K18" s="1021"/>
      <c r="L18" s="1021"/>
      <c r="M18" s="1021"/>
      <c r="N18" s="1021"/>
      <c r="O18" s="1021"/>
      <c r="P18" s="1022"/>
      <c r="Q18" s="457"/>
      <c r="R18" s="992"/>
    </row>
    <row r="19" spans="1:18" ht="24" customHeight="1">
      <c r="B19" s="965"/>
      <c r="C19" s="948" t="s">
        <v>593</v>
      </c>
      <c r="D19" s="949"/>
      <c r="E19" s="949"/>
      <c r="F19" s="949"/>
      <c r="G19" s="949"/>
      <c r="H19" s="949"/>
      <c r="I19" s="949"/>
      <c r="J19" s="949"/>
      <c r="K19" s="949"/>
      <c r="L19" s="949"/>
      <c r="M19" s="949"/>
      <c r="N19" s="949"/>
      <c r="O19" s="949"/>
      <c r="P19" s="950"/>
      <c r="Q19" s="456"/>
      <c r="R19" s="473" t="s">
        <v>596</v>
      </c>
    </row>
    <row r="20" spans="1:18" ht="24" customHeight="1">
      <c r="A20">
        <v>1</v>
      </c>
      <c r="B20" s="965"/>
      <c r="C20" s="903" t="s">
        <v>597</v>
      </c>
      <c r="D20" s="904"/>
      <c r="E20" s="904"/>
      <c r="F20" s="904"/>
      <c r="G20" s="904"/>
      <c r="H20" s="904"/>
      <c r="I20" s="904"/>
      <c r="J20" s="904"/>
      <c r="K20" s="904"/>
      <c r="L20" s="904"/>
      <c r="M20" s="904"/>
      <c r="N20" s="904"/>
      <c r="O20" s="904"/>
      <c r="P20" s="905"/>
      <c r="Q20" s="457"/>
      <c r="R20" s="907" t="s">
        <v>601</v>
      </c>
    </row>
    <row r="21" spans="1:18" ht="24" customHeight="1">
      <c r="A21">
        <v>2</v>
      </c>
      <c r="B21" s="965"/>
      <c r="C21" s="903"/>
      <c r="D21" s="904"/>
      <c r="E21" s="904"/>
      <c r="F21" s="904"/>
      <c r="G21" s="904"/>
      <c r="H21" s="904"/>
      <c r="I21" s="904"/>
      <c r="J21" s="904"/>
      <c r="K21" s="904"/>
      <c r="L21" s="904"/>
      <c r="M21" s="904"/>
      <c r="N21" s="904"/>
      <c r="O21" s="904"/>
      <c r="P21" s="905"/>
      <c r="Q21" s="457"/>
      <c r="R21" s="907"/>
    </row>
    <row r="22" spans="1:18" ht="24" customHeight="1">
      <c r="A22">
        <v>3</v>
      </c>
      <c r="B22" s="965"/>
      <c r="C22" s="903"/>
      <c r="D22" s="904"/>
      <c r="E22" s="904"/>
      <c r="F22" s="904"/>
      <c r="G22" s="904"/>
      <c r="H22" s="904"/>
      <c r="I22" s="904"/>
      <c r="J22" s="904"/>
      <c r="K22" s="904"/>
      <c r="L22" s="904"/>
      <c r="M22" s="904"/>
      <c r="N22" s="904"/>
      <c r="O22" s="904"/>
      <c r="P22" s="905"/>
      <c r="Q22" s="457"/>
      <c r="R22" s="907"/>
    </row>
    <row r="23" spans="1:18" ht="24" customHeight="1">
      <c r="A23">
        <v>4</v>
      </c>
      <c r="B23" s="965"/>
      <c r="C23" s="903"/>
      <c r="D23" s="904"/>
      <c r="E23" s="904"/>
      <c r="F23" s="904"/>
      <c r="G23" s="904"/>
      <c r="H23" s="904"/>
      <c r="I23" s="904"/>
      <c r="J23" s="904"/>
      <c r="K23" s="904"/>
      <c r="L23" s="904"/>
      <c r="M23" s="904"/>
      <c r="N23" s="904"/>
      <c r="O23" s="904"/>
      <c r="P23" s="905"/>
      <c r="Q23" s="457"/>
      <c r="R23" s="907"/>
    </row>
    <row r="24" spans="1:18" ht="24" customHeight="1">
      <c r="A24">
        <v>5</v>
      </c>
      <c r="B24" s="965"/>
      <c r="C24" s="903"/>
      <c r="D24" s="904"/>
      <c r="E24" s="904"/>
      <c r="F24" s="904"/>
      <c r="G24" s="904"/>
      <c r="H24" s="904"/>
      <c r="I24" s="904"/>
      <c r="J24" s="904"/>
      <c r="K24" s="904"/>
      <c r="L24" s="904"/>
      <c r="M24" s="904"/>
      <c r="N24" s="904"/>
      <c r="O24" s="904"/>
      <c r="P24" s="905"/>
      <c r="Q24" s="457"/>
      <c r="R24" s="907"/>
    </row>
    <row r="25" spans="1:18" ht="24" customHeight="1">
      <c r="A25">
        <v>6</v>
      </c>
      <c r="B25" s="965"/>
      <c r="C25" s="903"/>
      <c r="D25" s="904"/>
      <c r="E25" s="904"/>
      <c r="F25" s="904"/>
      <c r="G25" s="904"/>
      <c r="H25" s="904"/>
      <c r="I25" s="904"/>
      <c r="J25" s="904"/>
      <c r="K25" s="904"/>
      <c r="L25" s="904"/>
      <c r="M25" s="904"/>
      <c r="N25" s="904"/>
      <c r="O25" s="904"/>
      <c r="P25" s="905"/>
      <c r="Q25" s="457"/>
      <c r="R25" s="907"/>
    </row>
    <row r="26" spans="1:18" ht="24" customHeight="1">
      <c r="A26">
        <v>7</v>
      </c>
      <c r="B26" s="965"/>
      <c r="C26" s="903"/>
      <c r="D26" s="904"/>
      <c r="E26" s="904"/>
      <c r="F26" s="904"/>
      <c r="G26" s="904"/>
      <c r="H26" s="904"/>
      <c r="I26" s="904"/>
      <c r="J26" s="904"/>
      <c r="K26" s="904"/>
      <c r="L26" s="904"/>
      <c r="M26" s="904"/>
      <c r="N26" s="904"/>
      <c r="O26" s="904"/>
      <c r="P26" s="905"/>
      <c r="Q26" s="457"/>
      <c r="R26" s="907"/>
    </row>
    <row r="27" spans="1:18" ht="24" customHeight="1">
      <c r="A27">
        <v>8</v>
      </c>
      <c r="B27" s="965"/>
      <c r="C27" s="903"/>
      <c r="D27" s="904"/>
      <c r="E27" s="904"/>
      <c r="F27" s="904"/>
      <c r="G27" s="904"/>
      <c r="H27" s="904"/>
      <c r="I27" s="904"/>
      <c r="J27" s="904"/>
      <c r="K27" s="904"/>
      <c r="L27" s="904"/>
      <c r="M27" s="904"/>
      <c r="N27" s="904"/>
      <c r="O27" s="904"/>
      <c r="P27" s="905"/>
      <c r="Q27" s="457"/>
      <c r="R27" s="907"/>
    </row>
    <row r="28" spans="1:18" ht="24" customHeight="1">
      <c r="A28">
        <v>9</v>
      </c>
      <c r="B28" s="965"/>
      <c r="C28" s="903"/>
      <c r="D28" s="904"/>
      <c r="E28" s="904"/>
      <c r="F28" s="904"/>
      <c r="G28" s="904"/>
      <c r="H28" s="904"/>
      <c r="I28" s="904"/>
      <c r="J28" s="904"/>
      <c r="K28" s="904"/>
      <c r="L28" s="904"/>
      <c r="M28" s="904"/>
      <c r="N28" s="904"/>
      <c r="O28" s="904"/>
      <c r="P28" s="905"/>
      <c r="Q28" s="457"/>
      <c r="R28" s="907"/>
    </row>
    <row r="29" spans="1:18" ht="24" customHeight="1">
      <c r="A29">
        <v>10</v>
      </c>
      <c r="B29" s="965"/>
      <c r="C29" s="926"/>
      <c r="D29" s="927"/>
      <c r="E29" s="927"/>
      <c r="F29" s="927"/>
      <c r="G29" s="927"/>
      <c r="H29" s="927"/>
      <c r="I29" s="927"/>
      <c r="J29" s="927"/>
      <c r="K29" s="927"/>
      <c r="L29" s="927"/>
      <c r="M29" s="927"/>
      <c r="N29" s="927"/>
      <c r="O29" s="927"/>
      <c r="P29" s="928"/>
      <c r="Q29" s="457"/>
      <c r="R29" s="907"/>
    </row>
    <row r="30" spans="1:18" ht="24" customHeight="1">
      <c r="B30" s="965"/>
      <c r="C30" s="961" t="s">
        <v>33</v>
      </c>
      <c r="D30" s="962"/>
      <c r="E30" s="962"/>
      <c r="F30" s="962"/>
      <c r="G30" s="962"/>
      <c r="H30" s="962"/>
      <c r="I30" s="962"/>
      <c r="J30" s="962"/>
      <c r="K30" s="962"/>
      <c r="L30" s="962"/>
      <c r="M30" s="962"/>
      <c r="N30" s="962"/>
      <c r="O30" s="962"/>
      <c r="P30" s="963"/>
      <c r="Q30" s="458"/>
      <c r="R30" s="473" t="s">
        <v>465</v>
      </c>
    </row>
    <row r="31" spans="1:18" ht="24" customHeight="1">
      <c r="A31">
        <v>1</v>
      </c>
      <c r="B31" s="965"/>
      <c r="C31" s="934" t="s">
        <v>598</v>
      </c>
      <c r="D31" s="935"/>
      <c r="E31" s="935"/>
      <c r="F31" s="935"/>
      <c r="G31" s="935"/>
      <c r="H31" s="935"/>
      <c r="I31" s="935"/>
      <c r="J31" s="935"/>
      <c r="K31" s="935"/>
      <c r="L31" s="935"/>
      <c r="M31" s="935"/>
      <c r="N31" s="935"/>
      <c r="O31" s="935"/>
      <c r="P31" s="936"/>
      <c r="Q31" s="459"/>
      <c r="R31" s="907" t="s">
        <v>599</v>
      </c>
    </row>
    <row r="32" spans="1:18" ht="24" customHeight="1">
      <c r="A32">
        <v>2</v>
      </c>
      <c r="B32" s="965"/>
      <c r="C32" s="934"/>
      <c r="D32" s="935"/>
      <c r="E32" s="935"/>
      <c r="F32" s="935"/>
      <c r="G32" s="935"/>
      <c r="H32" s="935"/>
      <c r="I32" s="935"/>
      <c r="J32" s="935"/>
      <c r="K32" s="935"/>
      <c r="L32" s="935"/>
      <c r="M32" s="935"/>
      <c r="N32" s="935"/>
      <c r="O32" s="935"/>
      <c r="P32" s="936"/>
      <c r="Q32" s="459"/>
      <c r="R32" s="907"/>
    </row>
    <row r="33" spans="1:18" ht="24" customHeight="1">
      <c r="A33">
        <v>3</v>
      </c>
      <c r="B33" s="965"/>
      <c r="C33" s="934"/>
      <c r="D33" s="935"/>
      <c r="E33" s="935"/>
      <c r="F33" s="935"/>
      <c r="G33" s="935"/>
      <c r="H33" s="935"/>
      <c r="I33" s="935"/>
      <c r="J33" s="935"/>
      <c r="K33" s="935"/>
      <c r="L33" s="935"/>
      <c r="M33" s="935"/>
      <c r="N33" s="935"/>
      <c r="O33" s="935"/>
      <c r="P33" s="936"/>
      <c r="Q33" s="459"/>
      <c r="R33" s="907"/>
    </row>
    <row r="34" spans="1:18" ht="24" customHeight="1">
      <c r="A34">
        <v>4</v>
      </c>
      <c r="B34" s="965"/>
      <c r="C34" s="934"/>
      <c r="D34" s="935"/>
      <c r="E34" s="935"/>
      <c r="F34" s="935"/>
      <c r="G34" s="935"/>
      <c r="H34" s="935"/>
      <c r="I34" s="935"/>
      <c r="J34" s="935"/>
      <c r="K34" s="935"/>
      <c r="L34" s="935"/>
      <c r="M34" s="935"/>
      <c r="N34" s="935"/>
      <c r="O34" s="935"/>
      <c r="P34" s="936"/>
      <c r="Q34" s="459"/>
      <c r="R34" s="907"/>
    </row>
    <row r="35" spans="1:18" ht="24" customHeight="1">
      <c r="A35">
        <v>5</v>
      </c>
      <c r="B35" s="965"/>
      <c r="C35" s="934"/>
      <c r="D35" s="935"/>
      <c r="E35" s="935"/>
      <c r="F35" s="935"/>
      <c r="G35" s="935"/>
      <c r="H35" s="935"/>
      <c r="I35" s="935"/>
      <c r="J35" s="935"/>
      <c r="K35" s="935"/>
      <c r="L35" s="935"/>
      <c r="M35" s="935"/>
      <c r="N35" s="935"/>
      <c r="O35" s="935"/>
      <c r="P35" s="936"/>
      <c r="Q35" s="459"/>
      <c r="R35" s="907"/>
    </row>
    <row r="36" spans="1:18" ht="24" customHeight="1">
      <c r="A36">
        <v>6</v>
      </c>
      <c r="B36" s="965"/>
      <c r="C36" s="934"/>
      <c r="D36" s="935"/>
      <c r="E36" s="935"/>
      <c r="F36" s="935"/>
      <c r="G36" s="935"/>
      <c r="H36" s="935"/>
      <c r="I36" s="935"/>
      <c r="J36" s="935"/>
      <c r="K36" s="935"/>
      <c r="L36" s="935"/>
      <c r="M36" s="935"/>
      <c r="N36" s="935"/>
      <c r="O36" s="935"/>
      <c r="P36" s="936"/>
      <c r="Q36" s="459"/>
      <c r="R36" s="907"/>
    </row>
    <row r="37" spans="1:18" ht="24" customHeight="1">
      <c r="A37">
        <v>7</v>
      </c>
      <c r="B37" s="965"/>
      <c r="C37" s="934"/>
      <c r="D37" s="935"/>
      <c r="E37" s="935"/>
      <c r="F37" s="935"/>
      <c r="G37" s="935"/>
      <c r="H37" s="935"/>
      <c r="I37" s="935"/>
      <c r="J37" s="935"/>
      <c r="K37" s="935"/>
      <c r="L37" s="935"/>
      <c r="M37" s="935"/>
      <c r="N37" s="935"/>
      <c r="O37" s="935"/>
      <c r="P37" s="936"/>
      <c r="Q37" s="459"/>
      <c r="R37" s="907"/>
    </row>
    <row r="38" spans="1:18" ht="24" customHeight="1">
      <c r="A38">
        <v>8</v>
      </c>
      <c r="B38" s="965"/>
      <c r="C38" s="934"/>
      <c r="D38" s="935"/>
      <c r="E38" s="935"/>
      <c r="F38" s="935"/>
      <c r="G38" s="935"/>
      <c r="H38" s="935"/>
      <c r="I38" s="935"/>
      <c r="J38" s="935"/>
      <c r="K38" s="935"/>
      <c r="L38" s="935"/>
      <c r="M38" s="935"/>
      <c r="N38" s="935"/>
      <c r="O38" s="935"/>
      <c r="P38" s="936"/>
      <c r="Q38" s="459"/>
      <c r="R38" s="907"/>
    </row>
    <row r="39" spans="1:18" ht="24" customHeight="1">
      <c r="A39">
        <v>9</v>
      </c>
      <c r="B39" s="965"/>
      <c r="C39" s="934"/>
      <c r="D39" s="935"/>
      <c r="E39" s="935"/>
      <c r="F39" s="935"/>
      <c r="G39" s="935"/>
      <c r="H39" s="935"/>
      <c r="I39" s="935"/>
      <c r="J39" s="935"/>
      <c r="K39" s="935"/>
      <c r="L39" s="935"/>
      <c r="M39" s="935"/>
      <c r="N39" s="935"/>
      <c r="O39" s="935"/>
      <c r="P39" s="936"/>
      <c r="Q39" s="459"/>
      <c r="R39" s="907"/>
    </row>
    <row r="40" spans="1:18" ht="24" customHeight="1">
      <c r="A40">
        <v>10</v>
      </c>
      <c r="B40" s="965"/>
      <c r="C40" s="934"/>
      <c r="D40" s="935"/>
      <c r="E40" s="935"/>
      <c r="F40" s="935"/>
      <c r="G40" s="935"/>
      <c r="H40" s="935"/>
      <c r="I40" s="935"/>
      <c r="J40" s="935"/>
      <c r="K40" s="935"/>
      <c r="L40" s="935"/>
      <c r="M40" s="935"/>
      <c r="N40" s="935"/>
      <c r="O40" s="935"/>
      <c r="P40" s="936"/>
      <c r="Q40" s="459"/>
      <c r="R40" s="907"/>
    </row>
    <row r="41" spans="1:18" ht="24" customHeight="1">
      <c r="A41">
        <v>11</v>
      </c>
      <c r="B41" s="965"/>
      <c r="C41" s="934"/>
      <c r="D41" s="935"/>
      <c r="E41" s="935"/>
      <c r="F41" s="935"/>
      <c r="G41" s="935"/>
      <c r="H41" s="935"/>
      <c r="I41" s="935"/>
      <c r="J41" s="935"/>
      <c r="K41" s="935"/>
      <c r="L41" s="935"/>
      <c r="M41" s="935"/>
      <c r="N41" s="935"/>
      <c r="O41" s="935"/>
      <c r="P41" s="936"/>
      <c r="Q41" s="459"/>
      <c r="R41" s="907"/>
    </row>
    <row r="42" spans="1:18" ht="24" customHeight="1">
      <c r="A42">
        <v>12</v>
      </c>
      <c r="B42" s="965"/>
      <c r="C42" s="954"/>
      <c r="D42" s="955"/>
      <c r="E42" s="955"/>
      <c r="F42" s="955"/>
      <c r="G42" s="955"/>
      <c r="H42" s="955"/>
      <c r="I42" s="955"/>
      <c r="J42" s="955"/>
      <c r="K42" s="955"/>
      <c r="L42" s="955"/>
      <c r="M42" s="955"/>
      <c r="N42" s="955"/>
      <c r="O42" s="955"/>
      <c r="P42" s="956"/>
      <c r="Q42" s="459"/>
      <c r="R42" s="907"/>
    </row>
    <row r="43" spans="1:18" ht="26.25" customHeight="1">
      <c r="B43" s="965"/>
      <c r="C43" s="978" t="s">
        <v>394</v>
      </c>
      <c r="D43" s="979"/>
      <c r="E43" s="975" t="s">
        <v>455</v>
      </c>
      <c r="F43" s="976"/>
      <c r="G43" s="976"/>
      <c r="H43" s="976"/>
      <c r="I43" s="976"/>
      <c r="J43" s="976"/>
      <c r="K43" s="976"/>
      <c r="L43" s="976"/>
      <c r="M43" s="976"/>
      <c r="N43" s="976"/>
      <c r="O43" s="976"/>
      <c r="P43" s="977"/>
      <c r="Q43" s="448"/>
      <c r="R43" s="469" t="s">
        <v>470</v>
      </c>
    </row>
    <row r="44" spans="1:18" ht="26.25" customHeight="1">
      <c r="B44" s="965"/>
      <c r="C44" s="994" t="s">
        <v>11</v>
      </c>
      <c r="D44" s="995"/>
      <c r="E44" s="217">
        <f>総表!D28</f>
        <v>0</v>
      </c>
      <c r="F44" s="427" t="s">
        <v>34</v>
      </c>
      <c r="G44" s="982" t="s">
        <v>26</v>
      </c>
      <c r="H44" s="984"/>
      <c r="I44" s="984"/>
      <c r="J44" s="984"/>
      <c r="K44" s="984"/>
      <c r="L44" s="984"/>
      <c r="M44" s="984"/>
      <c r="N44" s="984"/>
      <c r="O44" s="984"/>
      <c r="P44" s="985"/>
      <c r="Q44" s="460"/>
      <c r="R44" s="454" t="s">
        <v>456</v>
      </c>
    </row>
    <row r="45" spans="1:18" ht="26.25" customHeight="1">
      <c r="B45" s="965"/>
      <c r="C45" s="994" t="s">
        <v>462</v>
      </c>
      <c r="D45" s="995"/>
      <c r="E45" s="980">
        <f>総表!J28</f>
        <v>0</v>
      </c>
      <c r="F45" s="981"/>
      <c r="G45" s="983"/>
      <c r="H45" s="986"/>
      <c r="I45" s="986"/>
      <c r="J45" s="986"/>
      <c r="K45" s="986"/>
      <c r="L45" s="986"/>
      <c r="M45" s="986"/>
      <c r="N45" s="986"/>
      <c r="O45" s="986"/>
      <c r="P45" s="987"/>
      <c r="Q45" s="460"/>
      <c r="R45" s="454"/>
    </row>
    <row r="46" spans="1:18" ht="26.25" customHeight="1">
      <c r="B46" s="965"/>
      <c r="C46" s="996" t="s">
        <v>27</v>
      </c>
      <c r="D46" s="997"/>
      <c r="E46" s="997"/>
      <c r="F46" s="997"/>
      <c r="G46" s="997"/>
      <c r="H46" s="997"/>
      <c r="I46" s="997"/>
      <c r="J46" s="997"/>
      <c r="K46" s="997"/>
      <c r="L46" s="997"/>
      <c r="M46" s="997"/>
      <c r="N46" s="997"/>
      <c r="O46" s="997"/>
      <c r="P46" s="998"/>
      <c r="Q46" s="461"/>
      <c r="R46" s="474" t="s">
        <v>466</v>
      </c>
    </row>
    <row r="47" spans="1:18" ht="26.25" customHeight="1">
      <c r="B47" s="965"/>
      <c r="C47" s="999"/>
      <c r="D47" s="969"/>
      <c r="E47" s="967" t="s">
        <v>35</v>
      </c>
      <c r="F47" s="968"/>
      <c r="G47" s="969"/>
      <c r="H47" s="970" t="s">
        <v>166</v>
      </c>
      <c r="I47" s="971"/>
      <c r="J47" s="972" t="s">
        <v>401</v>
      </c>
      <c r="K47" s="973"/>
      <c r="L47" s="973"/>
      <c r="M47" s="973"/>
      <c r="N47" s="973"/>
      <c r="O47" s="973"/>
      <c r="P47" s="974"/>
      <c r="Q47" s="462"/>
      <c r="R47" s="907" t="s">
        <v>622</v>
      </c>
    </row>
    <row r="48" spans="1:18" ht="26.25" customHeight="1">
      <c r="B48" s="965"/>
      <c r="C48" s="413"/>
      <c r="D48" s="414" t="s">
        <v>29</v>
      </c>
      <c r="E48" s="416"/>
      <c r="F48" s="415" t="s">
        <v>28</v>
      </c>
      <c r="G48" s="416"/>
      <c r="H48" s="417"/>
      <c r="I48" s="390" t="s">
        <v>32</v>
      </c>
      <c r="J48" s="988"/>
      <c r="K48" s="989"/>
      <c r="L48" s="989"/>
      <c r="M48" s="989"/>
      <c r="N48" s="989"/>
      <c r="O48" s="989"/>
      <c r="P48" s="990"/>
      <c r="Q48" s="463"/>
      <c r="R48" s="907"/>
    </row>
    <row r="49" spans="1:18" ht="26.25" customHeight="1">
      <c r="B49" s="965"/>
      <c r="C49" s="413"/>
      <c r="D49" s="414" t="s">
        <v>30</v>
      </c>
      <c r="E49" s="416"/>
      <c r="F49" s="415" t="s">
        <v>28</v>
      </c>
      <c r="G49" s="416"/>
      <c r="H49" s="417"/>
      <c r="I49" s="390" t="s">
        <v>32</v>
      </c>
      <c r="J49" s="988"/>
      <c r="K49" s="989"/>
      <c r="L49" s="989"/>
      <c r="M49" s="989"/>
      <c r="N49" s="989"/>
      <c r="O49" s="989"/>
      <c r="P49" s="990"/>
      <c r="Q49" s="463"/>
      <c r="R49" s="907"/>
    </row>
    <row r="50" spans="1:18" ht="26.25" customHeight="1">
      <c r="B50" s="966"/>
      <c r="C50" s="418"/>
      <c r="D50" s="419" t="s">
        <v>31</v>
      </c>
      <c r="E50" s="421"/>
      <c r="F50" s="420" t="s">
        <v>28</v>
      </c>
      <c r="G50" s="421"/>
      <c r="H50" s="422"/>
      <c r="I50" s="423" t="s">
        <v>32</v>
      </c>
      <c r="J50" s="1000" t="s">
        <v>549</v>
      </c>
      <c r="K50" s="1001"/>
      <c r="L50" s="1002"/>
      <c r="M50" s="1003"/>
      <c r="N50" s="1003"/>
      <c r="O50" s="1003"/>
      <c r="P50" s="1004"/>
      <c r="Q50" s="268"/>
      <c r="R50" s="907"/>
    </row>
    <row r="51" spans="1:18" ht="26.25" customHeight="1">
      <c r="B51" s="542"/>
      <c r="C51" s="1005" t="s">
        <v>678</v>
      </c>
      <c r="D51" s="1006"/>
      <c r="E51" s="1006"/>
      <c r="F51" s="1006"/>
      <c r="G51" s="1006"/>
      <c r="H51" s="1006"/>
      <c r="I51" s="1006"/>
      <c r="J51" s="1006"/>
      <c r="K51" s="1006"/>
      <c r="L51" s="1006"/>
      <c r="M51" s="1006"/>
      <c r="N51" s="1006"/>
      <c r="O51" s="1006"/>
      <c r="P51" s="1007"/>
      <c r="Q51" s="461"/>
      <c r="R51" s="473" t="s">
        <v>679</v>
      </c>
    </row>
    <row r="52" spans="1:18" ht="26.25" customHeight="1">
      <c r="B52" s="542"/>
      <c r="C52" s="424"/>
      <c r="D52" s="1008" t="s">
        <v>680</v>
      </c>
      <c r="E52" s="967" t="s">
        <v>681</v>
      </c>
      <c r="F52" s="968"/>
      <c r="G52" s="969"/>
      <c r="H52" s="970" t="s">
        <v>682</v>
      </c>
      <c r="I52" s="1010"/>
      <c r="J52" s="688" t="s">
        <v>48</v>
      </c>
      <c r="K52" s="1011" t="s">
        <v>683</v>
      </c>
      <c r="L52" s="1012"/>
      <c r="M52" s="1012"/>
      <c r="N52" s="1012"/>
      <c r="O52" s="1013"/>
      <c r="P52" s="1014"/>
      <c r="Q52" s="464"/>
      <c r="R52" s="991" t="s">
        <v>684</v>
      </c>
    </row>
    <row r="53" spans="1:18" ht="26.25" customHeight="1">
      <c r="B53" s="542"/>
      <c r="C53" s="425"/>
      <c r="D53" s="1009"/>
      <c r="E53" s="416"/>
      <c r="F53" s="415" t="s">
        <v>7</v>
      </c>
      <c r="G53" s="416"/>
      <c r="H53" s="417"/>
      <c r="I53" s="426" t="s">
        <v>164</v>
      </c>
      <c r="J53" s="689" t="s">
        <v>168</v>
      </c>
      <c r="K53" s="908" t="s">
        <v>685</v>
      </c>
      <c r="L53" s="909"/>
      <c r="M53" s="910"/>
      <c r="N53" s="911" t="s">
        <v>686</v>
      </c>
      <c r="O53" s="912"/>
      <c r="P53" s="913"/>
      <c r="Q53" s="464"/>
      <c r="R53" s="907"/>
    </row>
    <row r="54" spans="1:18" ht="26.25" customHeight="1">
      <c r="B54" s="542"/>
      <c r="C54" s="413"/>
      <c r="D54" s="414" t="s">
        <v>687</v>
      </c>
      <c r="E54" s="895"/>
      <c r="F54" s="896"/>
      <c r="G54" s="896"/>
      <c r="H54" s="896"/>
      <c r="I54" s="897"/>
      <c r="J54" s="689" t="s">
        <v>169</v>
      </c>
      <c r="K54" s="908" t="s">
        <v>688</v>
      </c>
      <c r="L54" s="909"/>
      <c r="M54" s="910"/>
      <c r="N54" s="914" t="s">
        <v>686</v>
      </c>
      <c r="O54" s="915"/>
      <c r="P54" s="916"/>
      <c r="Q54" s="690"/>
      <c r="R54" s="907"/>
    </row>
    <row r="55" spans="1:18" ht="29.25" customHeight="1">
      <c r="B55" s="542"/>
      <c r="C55" s="413"/>
      <c r="D55" s="414" t="s">
        <v>689</v>
      </c>
      <c r="E55" s="895"/>
      <c r="F55" s="896"/>
      <c r="G55" s="896"/>
      <c r="H55" s="896"/>
      <c r="I55" s="897"/>
      <c r="J55" s="689" t="s">
        <v>170</v>
      </c>
      <c r="K55" s="691"/>
      <c r="L55" s="692"/>
      <c r="M55" s="692"/>
      <c r="N55" s="692"/>
      <c r="O55" s="692"/>
      <c r="P55" s="693"/>
      <c r="Q55" s="464"/>
      <c r="R55" s="907"/>
    </row>
    <row r="56" spans="1:18" ht="26.25" customHeight="1">
      <c r="B56" s="542"/>
      <c r="C56" s="424"/>
      <c r="D56" s="687" t="s">
        <v>690</v>
      </c>
      <c r="E56" s="416"/>
      <c r="F56" s="415" t="s">
        <v>7</v>
      </c>
      <c r="G56" s="416"/>
      <c r="H56" s="417"/>
      <c r="I56" s="426" t="s">
        <v>164</v>
      </c>
      <c r="J56" s="689" t="s">
        <v>168</v>
      </c>
      <c r="K56" s="694"/>
      <c r="L56" s="695"/>
      <c r="M56" s="695"/>
      <c r="N56" s="695"/>
      <c r="O56" s="695"/>
      <c r="P56" s="696"/>
      <c r="Q56" s="464"/>
      <c r="R56" s="907"/>
    </row>
    <row r="57" spans="1:18" ht="29.25" customHeight="1">
      <c r="B57" s="542"/>
      <c r="C57" s="418"/>
      <c r="D57" s="697" t="s">
        <v>691</v>
      </c>
      <c r="E57" s="895"/>
      <c r="F57" s="896"/>
      <c r="G57" s="896"/>
      <c r="H57" s="898"/>
      <c r="I57" s="899"/>
      <c r="J57" s="698" t="s">
        <v>170</v>
      </c>
      <c r="K57" s="699"/>
      <c r="L57" s="700"/>
      <c r="M57" s="700"/>
      <c r="N57" s="700"/>
      <c r="O57" s="700"/>
      <c r="P57" s="701"/>
      <c r="Q57" s="464"/>
      <c r="R57" s="992"/>
    </row>
    <row r="58" spans="1:18" ht="24.75" customHeight="1">
      <c r="B58" s="542"/>
      <c r="C58" s="923" t="s">
        <v>393</v>
      </c>
      <c r="D58" s="924"/>
      <c r="E58" s="924"/>
      <c r="F58" s="924"/>
      <c r="G58" s="924"/>
      <c r="H58" s="924"/>
      <c r="I58" s="924"/>
      <c r="J58" s="924"/>
      <c r="K58" s="924"/>
      <c r="L58" s="924"/>
      <c r="M58" s="924"/>
      <c r="N58" s="924"/>
      <c r="O58" s="924"/>
      <c r="P58" s="925"/>
      <c r="Q58" s="465"/>
      <c r="R58" s="473" t="s">
        <v>457</v>
      </c>
    </row>
    <row r="59" spans="1:18" ht="24" customHeight="1">
      <c r="A59">
        <v>1</v>
      </c>
      <c r="B59" s="542"/>
      <c r="C59" s="903" t="s">
        <v>469</v>
      </c>
      <c r="D59" s="904"/>
      <c r="E59" s="904"/>
      <c r="F59" s="904"/>
      <c r="G59" s="904"/>
      <c r="H59" s="904"/>
      <c r="I59" s="904"/>
      <c r="J59" s="904"/>
      <c r="K59" s="904"/>
      <c r="L59" s="904"/>
      <c r="M59" s="904"/>
      <c r="N59" s="904"/>
      <c r="O59" s="904"/>
      <c r="P59" s="905"/>
      <c r="Q59" s="457"/>
      <c r="R59" s="907" t="s">
        <v>472</v>
      </c>
    </row>
    <row r="60" spans="1:18" ht="24" customHeight="1">
      <c r="A60">
        <v>2</v>
      </c>
      <c r="B60" s="542"/>
      <c r="C60" s="903"/>
      <c r="D60" s="904"/>
      <c r="E60" s="904"/>
      <c r="F60" s="904"/>
      <c r="G60" s="904"/>
      <c r="H60" s="904"/>
      <c r="I60" s="904"/>
      <c r="J60" s="904"/>
      <c r="K60" s="904"/>
      <c r="L60" s="904"/>
      <c r="M60" s="904"/>
      <c r="N60" s="904"/>
      <c r="O60" s="904"/>
      <c r="P60" s="905"/>
      <c r="Q60" s="457"/>
      <c r="R60" s="907"/>
    </row>
    <row r="61" spans="1:18" ht="24" customHeight="1">
      <c r="A61">
        <v>3</v>
      </c>
      <c r="B61" s="542"/>
      <c r="C61" s="903"/>
      <c r="D61" s="904"/>
      <c r="E61" s="904"/>
      <c r="F61" s="904"/>
      <c r="G61" s="904"/>
      <c r="H61" s="904"/>
      <c r="I61" s="904"/>
      <c r="J61" s="904"/>
      <c r="K61" s="904"/>
      <c r="L61" s="904"/>
      <c r="M61" s="904"/>
      <c r="N61" s="904"/>
      <c r="O61" s="904"/>
      <c r="P61" s="905"/>
      <c r="Q61" s="457"/>
      <c r="R61" s="907"/>
    </row>
    <row r="62" spans="1:18" ht="24" customHeight="1">
      <c r="A62">
        <v>4</v>
      </c>
      <c r="B62" s="542"/>
      <c r="C62" s="903"/>
      <c r="D62" s="904"/>
      <c r="E62" s="904"/>
      <c r="F62" s="904"/>
      <c r="G62" s="904"/>
      <c r="H62" s="904"/>
      <c r="I62" s="904"/>
      <c r="J62" s="904"/>
      <c r="K62" s="904"/>
      <c r="L62" s="904"/>
      <c r="M62" s="904"/>
      <c r="N62" s="904"/>
      <c r="O62" s="904"/>
      <c r="P62" s="905"/>
      <c r="Q62" s="457"/>
      <c r="R62" s="907"/>
    </row>
    <row r="63" spans="1:18" ht="24" customHeight="1">
      <c r="A63">
        <v>5</v>
      </c>
      <c r="B63" s="542"/>
      <c r="C63" s="926"/>
      <c r="D63" s="927"/>
      <c r="E63" s="927"/>
      <c r="F63" s="927"/>
      <c r="G63" s="927"/>
      <c r="H63" s="927"/>
      <c r="I63" s="927"/>
      <c r="J63" s="927"/>
      <c r="K63" s="927"/>
      <c r="L63" s="927"/>
      <c r="M63" s="927"/>
      <c r="N63" s="927"/>
      <c r="O63" s="927"/>
      <c r="P63" s="928"/>
      <c r="Q63" s="457"/>
      <c r="R63" s="907"/>
    </row>
    <row r="64" spans="1:18" ht="24" customHeight="1">
      <c r="B64" s="542"/>
      <c r="C64" s="920" t="s">
        <v>450</v>
      </c>
      <c r="D64" s="921"/>
      <c r="E64" s="921"/>
      <c r="F64" s="921"/>
      <c r="G64" s="921"/>
      <c r="H64" s="921"/>
      <c r="I64" s="921"/>
      <c r="J64" s="921"/>
      <c r="K64" s="921"/>
      <c r="L64" s="921"/>
      <c r="M64" s="921"/>
      <c r="N64" s="921"/>
      <c r="O64" s="921"/>
      <c r="P64" s="922"/>
      <c r="Q64" s="466"/>
      <c r="R64" s="473" t="s">
        <v>485</v>
      </c>
    </row>
    <row r="65" spans="1:19" ht="24" customHeight="1">
      <c r="A65">
        <v>1</v>
      </c>
      <c r="B65" s="542"/>
      <c r="C65" s="903" t="s">
        <v>608</v>
      </c>
      <c r="D65" s="904"/>
      <c r="E65" s="904"/>
      <c r="F65" s="904"/>
      <c r="G65" s="904"/>
      <c r="H65" s="904"/>
      <c r="I65" s="904"/>
      <c r="J65" s="904"/>
      <c r="K65" s="904"/>
      <c r="L65" s="904"/>
      <c r="M65" s="904"/>
      <c r="N65" s="904"/>
      <c r="O65" s="904"/>
      <c r="P65" s="905"/>
      <c r="Q65" s="459"/>
      <c r="R65" s="906" t="s">
        <v>624</v>
      </c>
    </row>
    <row r="66" spans="1:19" ht="24" customHeight="1">
      <c r="A66">
        <v>2</v>
      </c>
      <c r="B66" s="542"/>
      <c r="C66" s="903"/>
      <c r="D66" s="904"/>
      <c r="E66" s="904"/>
      <c r="F66" s="904"/>
      <c r="G66" s="904"/>
      <c r="H66" s="904"/>
      <c r="I66" s="904"/>
      <c r="J66" s="904"/>
      <c r="K66" s="904"/>
      <c r="L66" s="904"/>
      <c r="M66" s="904"/>
      <c r="N66" s="904"/>
      <c r="O66" s="904"/>
      <c r="P66" s="905"/>
      <c r="Q66" s="459"/>
      <c r="R66" s="906"/>
      <c r="S66" s="287"/>
    </row>
    <row r="67" spans="1:19" ht="24" customHeight="1">
      <c r="A67">
        <v>3</v>
      </c>
      <c r="B67" s="542"/>
      <c r="C67" s="903"/>
      <c r="D67" s="904"/>
      <c r="E67" s="904"/>
      <c r="F67" s="904"/>
      <c r="G67" s="904"/>
      <c r="H67" s="904"/>
      <c r="I67" s="904"/>
      <c r="J67" s="904"/>
      <c r="K67" s="904"/>
      <c r="L67" s="904"/>
      <c r="M67" s="904"/>
      <c r="N67" s="904"/>
      <c r="O67" s="904"/>
      <c r="P67" s="905"/>
      <c r="Q67" s="459"/>
      <c r="R67" s="906"/>
    </row>
    <row r="68" spans="1:19" ht="24" customHeight="1">
      <c r="A68">
        <v>4</v>
      </c>
      <c r="B68" s="542"/>
      <c r="C68" s="903"/>
      <c r="D68" s="904"/>
      <c r="E68" s="904"/>
      <c r="F68" s="904"/>
      <c r="G68" s="904"/>
      <c r="H68" s="904"/>
      <c r="I68" s="904"/>
      <c r="J68" s="904"/>
      <c r="K68" s="904"/>
      <c r="L68" s="904"/>
      <c r="M68" s="904"/>
      <c r="N68" s="904"/>
      <c r="O68" s="904"/>
      <c r="P68" s="905"/>
      <c r="Q68" s="459"/>
      <c r="R68" s="906"/>
    </row>
    <row r="69" spans="1:19" ht="24" customHeight="1">
      <c r="A69">
        <v>5</v>
      </c>
      <c r="B69" s="542"/>
      <c r="C69" s="903"/>
      <c r="D69" s="904"/>
      <c r="E69" s="904"/>
      <c r="F69" s="904"/>
      <c r="G69" s="904"/>
      <c r="H69" s="904"/>
      <c r="I69" s="904"/>
      <c r="J69" s="904"/>
      <c r="K69" s="904"/>
      <c r="L69" s="904"/>
      <c r="M69" s="904"/>
      <c r="N69" s="904"/>
      <c r="O69" s="904"/>
      <c r="P69" s="905"/>
      <c r="Q69" s="459"/>
      <c r="R69" s="906"/>
    </row>
    <row r="70" spans="1:19" ht="24" customHeight="1">
      <c r="A70">
        <v>6</v>
      </c>
      <c r="B70" s="542"/>
      <c r="C70" s="903"/>
      <c r="D70" s="904"/>
      <c r="E70" s="904"/>
      <c r="F70" s="904"/>
      <c r="G70" s="904"/>
      <c r="H70" s="904"/>
      <c r="I70" s="904"/>
      <c r="J70" s="904"/>
      <c r="K70" s="904"/>
      <c r="L70" s="904"/>
      <c r="M70" s="904"/>
      <c r="N70" s="904"/>
      <c r="O70" s="904"/>
      <c r="P70" s="905"/>
      <c r="Q70" s="459"/>
      <c r="R70" s="906"/>
    </row>
    <row r="71" spans="1:19" ht="24" customHeight="1">
      <c r="A71">
        <v>7</v>
      </c>
      <c r="B71" s="542"/>
      <c r="C71" s="903"/>
      <c r="D71" s="904"/>
      <c r="E71" s="904"/>
      <c r="F71" s="904"/>
      <c r="G71" s="904"/>
      <c r="H71" s="904"/>
      <c r="I71" s="904"/>
      <c r="J71" s="904"/>
      <c r="K71" s="904"/>
      <c r="L71" s="904"/>
      <c r="M71" s="904"/>
      <c r="N71" s="904"/>
      <c r="O71" s="904"/>
      <c r="P71" s="905"/>
      <c r="Q71" s="459"/>
      <c r="R71" s="906"/>
    </row>
    <row r="72" spans="1:19" ht="24" customHeight="1">
      <c r="A72">
        <v>8</v>
      </c>
      <c r="B72" s="542"/>
      <c r="C72" s="903"/>
      <c r="D72" s="904"/>
      <c r="E72" s="904"/>
      <c r="F72" s="904"/>
      <c r="G72" s="904"/>
      <c r="H72" s="904"/>
      <c r="I72" s="904"/>
      <c r="J72" s="904"/>
      <c r="K72" s="904"/>
      <c r="L72" s="904"/>
      <c r="M72" s="904"/>
      <c r="N72" s="904"/>
      <c r="O72" s="904"/>
      <c r="P72" s="905"/>
      <c r="Q72" s="459"/>
      <c r="R72" s="906"/>
    </row>
    <row r="73" spans="1:19" ht="24" customHeight="1">
      <c r="B73" s="542"/>
      <c r="C73" s="920" t="s">
        <v>451</v>
      </c>
      <c r="D73" s="921"/>
      <c r="E73" s="921"/>
      <c r="F73" s="921"/>
      <c r="G73" s="921"/>
      <c r="H73" s="921"/>
      <c r="I73" s="921"/>
      <c r="J73" s="921"/>
      <c r="K73" s="921"/>
      <c r="L73" s="921"/>
      <c r="M73" s="921"/>
      <c r="N73" s="921"/>
      <c r="O73" s="921"/>
      <c r="P73" s="922"/>
      <c r="Q73" s="466"/>
      <c r="R73" s="473" t="s">
        <v>458</v>
      </c>
    </row>
    <row r="74" spans="1:19" ht="24.75" customHeight="1">
      <c r="A74">
        <v>1</v>
      </c>
      <c r="B74" s="542"/>
      <c r="C74" s="903" t="s">
        <v>609</v>
      </c>
      <c r="D74" s="904"/>
      <c r="E74" s="904"/>
      <c r="F74" s="904"/>
      <c r="G74" s="904"/>
      <c r="H74" s="904"/>
      <c r="I74" s="904"/>
      <c r="J74" s="904"/>
      <c r="K74" s="904"/>
      <c r="L74" s="904"/>
      <c r="M74" s="904"/>
      <c r="N74" s="904"/>
      <c r="O74" s="904"/>
      <c r="P74" s="905"/>
      <c r="Q74" s="457"/>
      <c r="R74" s="906" t="s">
        <v>494</v>
      </c>
    </row>
    <row r="75" spans="1:19" ht="24" customHeight="1">
      <c r="A75">
        <v>2</v>
      </c>
      <c r="B75" s="542"/>
      <c r="C75" s="903"/>
      <c r="D75" s="904"/>
      <c r="E75" s="904"/>
      <c r="F75" s="904"/>
      <c r="G75" s="904"/>
      <c r="H75" s="904"/>
      <c r="I75" s="904"/>
      <c r="J75" s="904"/>
      <c r="K75" s="904"/>
      <c r="L75" s="904"/>
      <c r="M75" s="904"/>
      <c r="N75" s="904"/>
      <c r="O75" s="904"/>
      <c r="P75" s="905"/>
      <c r="Q75" s="457"/>
      <c r="R75" s="906"/>
    </row>
    <row r="76" spans="1:19" ht="24" customHeight="1">
      <c r="A76">
        <v>3</v>
      </c>
      <c r="B76" s="542"/>
      <c r="C76" s="903"/>
      <c r="D76" s="904"/>
      <c r="E76" s="904"/>
      <c r="F76" s="904"/>
      <c r="G76" s="904"/>
      <c r="H76" s="904"/>
      <c r="I76" s="904"/>
      <c r="J76" s="904"/>
      <c r="K76" s="904"/>
      <c r="L76" s="904"/>
      <c r="M76" s="904"/>
      <c r="N76" s="904"/>
      <c r="O76" s="904"/>
      <c r="P76" s="905"/>
      <c r="Q76" s="457"/>
      <c r="R76" s="906"/>
    </row>
    <row r="77" spans="1:19" ht="24" customHeight="1">
      <c r="A77">
        <v>4</v>
      </c>
      <c r="B77" s="542"/>
      <c r="C77" s="903"/>
      <c r="D77" s="904"/>
      <c r="E77" s="904"/>
      <c r="F77" s="904"/>
      <c r="G77" s="904"/>
      <c r="H77" s="904"/>
      <c r="I77" s="904"/>
      <c r="J77" s="904"/>
      <c r="K77" s="904"/>
      <c r="L77" s="904"/>
      <c r="M77" s="904"/>
      <c r="N77" s="904"/>
      <c r="O77" s="904"/>
      <c r="P77" s="905"/>
      <c r="Q77" s="457"/>
      <c r="R77" s="906"/>
    </row>
    <row r="78" spans="1:19" ht="24" customHeight="1">
      <c r="A78">
        <v>5</v>
      </c>
      <c r="B78" s="542"/>
      <c r="C78" s="903"/>
      <c r="D78" s="904"/>
      <c r="E78" s="904"/>
      <c r="F78" s="904"/>
      <c r="G78" s="904"/>
      <c r="H78" s="904"/>
      <c r="I78" s="904"/>
      <c r="J78" s="904"/>
      <c r="K78" s="904"/>
      <c r="L78" s="904"/>
      <c r="M78" s="904"/>
      <c r="N78" s="904"/>
      <c r="O78" s="904"/>
      <c r="P78" s="905"/>
      <c r="Q78" s="457"/>
      <c r="R78" s="906"/>
    </row>
    <row r="79" spans="1:19" ht="24" customHeight="1">
      <c r="A79">
        <v>6</v>
      </c>
      <c r="B79" s="542"/>
      <c r="C79" s="903"/>
      <c r="D79" s="904"/>
      <c r="E79" s="904"/>
      <c r="F79" s="904"/>
      <c r="G79" s="904"/>
      <c r="H79" s="904"/>
      <c r="I79" s="904"/>
      <c r="J79" s="904"/>
      <c r="K79" s="904"/>
      <c r="L79" s="904"/>
      <c r="M79" s="904"/>
      <c r="N79" s="904"/>
      <c r="O79" s="904"/>
      <c r="P79" s="905"/>
      <c r="Q79" s="457"/>
      <c r="R79" s="906"/>
    </row>
    <row r="80" spans="1:19" ht="24" customHeight="1">
      <c r="A80">
        <v>7</v>
      </c>
      <c r="B80" s="542"/>
      <c r="C80" s="903"/>
      <c r="D80" s="904"/>
      <c r="E80" s="904"/>
      <c r="F80" s="904"/>
      <c r="G80" s="904"/>
      <c r="H80" s="904"/>
      <c r="I80" s="904"/>
      <c r="J80" s="904"/>
      <c r="K80" s="904"/>
      <c r="L80" s="904"/>
      <c r="M80" s="904"/>
      <c r="N80" s="904"/>
      <c r="O80" s="904"/>
      <c r="P80" s="905"/>
      <c r="Q80" s="457"/>
      <c r="R80" s="906"/>
    </row>
    <row r="81" spans="1:18" ht="24" customHeight="1">
      <c r="A81">
        <v>8</v>
      </c>
      <c r="B81" s="542"/>
      <c r="C81" s="903"/>
      <c r="D81" s="904"/>
      <c r="E81" s="904"/>
      <c r="F81" s="904"/>
      <c r="G81" s="904"/>
      <c r="H81" s="904"/>
      <c r="I81" s="904"/>
      <c r="J81" s="904"/>
      <c r="K81" s="904"/>
      <c r="L81" s="904"/>
      <c r="M81" s="904"/>
      <c r="N81" s="904"/>
      <c r="O81" s="904"/>
      <c r="P81" s="905"/>
      <c r="Q81" s="457"/>
      <c r="R81" s="906"/>
    </row>
    <row r="82" spans="1:18" ht="24" customHeight="1">
      <c r="B82" s="940" t="s">
        <v>461</v>
      </c>
      <c r="C82" s="943" t="s">
        <v>459</v>
      </c>
      <c r="D82" s="943"/>
      <c r="E82" s="943"/>
      <c r="F82" s="943"/>
      <c r="G82" s="943"/>
      <c r="H82" s="943"/>
      <c r="I82" s="943"/>
      <c r="J82" s="943"/>
      <c r="K82" s="943"/>
      <c r="L82" s="943"/>
      <c r="M82" s="943"/>
      <c r="N82" s="943"/>
      <c r="O82" s="943"/>
      <c r="P82" s="944"/>
      <c r="Q82" s="457"/>
      <c r="R82" s="475" t="s">
        <v>463</v>
      </c>
    </row>
    <row r="83" spans="1:18" ht="24" customHeight="1">
      <c r="A83">
        <v>1</v>
      </c>
      <c r="B83" s="941"/>
      <c r="C83" s="951" t="s">
        <v>610</v>
      </c>
      <c r="D83" s="952"/>
      <c r="E83" s="952"/>
      <c r="F83" s="952"/>
      <c r="G83" s="952"/>
      <c r="H83" s="952"/>
      <c r="I83" s="952"/>
      <c r="J83" s="952"/>
      <c r="K83" s="952"/>
      <c r="L83" s="952"/>
      <c r="M83" s="952"/>
      <c r="N83" s="952"/>
      <c r="O83" s="952"/>
      <c r="P83" s="953"/>
      <c r="Q83" s="459"/>
      <c r="R83" s="907" t="s">
        <v>615</v>
      </c>
    </row>
    <row r="84" spans="1:18" ht="24" customHeight="1">
      <c r="A84">
        <v>2</v>
      </c>
      <c r="B84" s="941"/>
      <c r="C84" s="934"/>
      <c r="D84" s="935"/>
      <c r="E84" s="935"/>
      <c r="F84" s="935"/>
      <c r="G84" s="935"/>
      <c r="H84" s="935"/>
      <c r="I84" s="935"/>
      <c r="J84" s="935"/>
      <c r="K84" s="935"/>
      <c r="L84" s="935"/>
      <c r="M84" s="935"/>
      <c r="N84" s="935"/>
      <c r="O84" s="935"/>
      <c r="P84" s="936"/>
      <c r="Q84" s="459"/>
      <c r="R84" s="907"/>
    </row>
    <row r="85" spans="1:18" ht="24" customHeight="1">
      <c r="A85">
        <v>3</v>
      </c>
      <c r="B85" s="941"/>
      <c r="C85" s="934"/>
      <c r="D85" s="935"/>
      <c r="E85" s="935"/>
      <c r="F85" s="935"/>
      <c r="G85" s="935"/>
      <c r="H85" s="935"/>
      <c r="I85" s="935"/>
      <c r="J85" s="935"/>
      <c r="K85" s="935"/>
      <c r="L85" s="935"/>
      <c r="M85" s="935"/>
      <c r="N85" s="935"/>
      <c r="O85" s="935"/>
      <c r="P85" s="936"/>
      <c r="Q85" s="459"/>
      <c r="R85" s="907"/>
    </row>
    <row r="86" spans="1:18" ht="24" customHeight="1">
      <c r="A86">
        <v>4</v>
      </c>
      <c r="B86" s="941"/>
      <c r="C86" s="934"/>
      <c r="D86" s="935"/>
      <c r="E86" s="935"/>
      <c r="F86" s="935"/>
      <c r="G86" s="935"/>
      <c r="H86" s="935"/>
      <c r="I86" s="935"/>
      <c r="J86" s="935"/>
      <c r="K86" s="935"/>
      <c r="L86" s="935"/>
      <c r="M86" s="935"/>
      <c r="N86" s="935"/>
      <c r="O86" s="935"/>
      <c r="P86" s="936"/>
      <c r="Q86" s="459"/>
      <c r="R86" s="907"/>
    </row>
    <row r="87" spans="1:18" ht="24" customHeight="1">
      <c r="A87">
        <v>5</v>
      </c>
      <c r="B87" s="941"/>
      <c r="C87" s="954"/>
      <c r="D87" s="955"/>
      <c r="E87" s="955"/>
      <c r="F87" s="955"/>
      <c r="G87" s="955"/>
      <c r="H87" s="955"/>
      <c r="I87" s="955"/>
      <c r="J87" s="955"/>
      <c r="K87" s="955"/>
      <c r="L87" s="955"/>
      <c r="M87" s="955"/>
      <c r="N87" s="955"/>
      <c r="O87" s="955"/>
      <c r="P87" s="956"/>
      <c r="Q87" s="459"/>
      <c r="R87" s="907"/>
    </row>
    <row r="88" spans="1:18" ht="24" customHeight="1">
      <c r="B88" s="941"/>
      <c r="C88" s="900" t="s">
        <v>692</v>
      </c>
      <c r="D88" s="901"/>
      <c r="E88" s="901"/>
      <c r="F88" s="901"/>
      <c r="G88" s="901"/>
      <c r="H88" s="901"/>
      <c r="I88" s="901"/>
      <c r="J88" s="901"/>
      <c r="K88" s="901"/>
      <c r="L88" s="901"/>
      <c r="M88" s="901"/>
      <c r="N88" s="901"/>
      <c r="O88" s="901"/>
      <c r="P88" s="902"/>
      <c r="Q88" s="457"/>
      <c r="R88" s="702" t="s">
        <v>693</v>
      </c>
    </row>
    <row r="89" spans="1:18" ht="24" customHeight="1">
      <c r="A89">
        <v>1</v>
      </c>
      <c r="B89" s="941"/>
      <c r="C89" s="903" t="s">
        <v>694</v>
      </c>
      <c r="D89" s="904"/>
      <c r="E89" s="904"/>
      <c r="F89" s="904"/>
      <c r="G89" s="904"/>
      <c r="H89" s="904"/>
      <c r="I89" s="904"/>
      <c r="J89" s="904"/>
      <c r="K89" s="904"/>
      <c r="L89" s="904"/>
      <c r="M89" s="904"/>
      <c r="N89" s="904"/>
      <c r="O89" s="904"/>
      <c r="P89" s="905"/>
      <c r="Q89" s="459"/>
      <c r="R89" s="906"/>
    </row>
    <row r="90" spans="1:18" ht="24" customHeight="1">
      <c r="A90">
        <v>2</v>
      </c>
      <c r="B90" s="941"/>
      <c r="C90" s="903"/>
      <c r="D90" s="904"/>
      <c r="E90" s="904"/>
      <c r="F90" s="904"/>
      <c r="G90" s="904"/>
      <c r="H90" s="904"/>
      <c r="I90" s="904"/>
      <c r="J90" s="904"/>
      <c r="K90" s="904"/>
      <c r="L90" s="904"/>
      <c r="M90" s="904"/>
      <c r="N90" s="904"/>
      <c r="O90" s="904"/>
      <c r="P90" s="905"/>
      <c r="Q90" s="459"/>
      <c r="R90" s="906"/>
    </row>
    <row r="91" spans="1:18" ht="24" customHeight="1">
      <c r="A91">
        <v>3</v>
      </c>
      <c r="B91" s="941"/>
      <c r="C91" s="903"/>
      <c r="D91" s="904"/>
      <c r="E91" s="904"/>
      <c r="F91" s="904"/>
      <c r="G91" s="904"/>
      <c r="H91" s="904"/>
      <c r="I91" s="904"/>
      <c r="J91" s="904"/>
      <c r="K91" s="904"/>
      <c r="L91" s="904"/>
      <c r="M91" s="904"/>
      <c r="N91" s="904"/>
      <c r="O91" s="904"/>
      <c r="P91" s="905"/>
      <c r="Q91" s="459"/>
      <c r="R91" s="906"/>
    </row>
    <row r="92" spans="1:18" ht="24" customHeight="1">
      <c r="A92">
        <v>4</v>
      </c>
      <c r="B92" s="941"/>
      <c r="C92" s="903"/>
      <c r="D92" s="904"/>
      <c r="E92" s="904"/>
      <c r="F92" s="904"/>
      <c r="G92" s="904"/>
      <c r="H92" s="904"/>
      <c r="I92" s="904"/>
      <c r="J92" s="904"/>
      <c r="K92" s="904"/>
      <c r="L92" s="904"/>
      <c r="M92" s="904"/>
      <c r="N92" s="904"/>
      <c r="O92" s="904"/>
      <c r="P92" s="905"/>
      <c r="Q92" s="459"/>
      <c r="R92" s="906"/>
    </row>
    <row r="93" spans="1:18" ht="24" customHeight="1">
      <c r="A93">
        <v>5</v>
      </c>
      <c r="B93" s="941"/>
      <c r="C93" s="903"/>
      <c r="D93" s="904"/>
      <c r="E93" s="904"/>
      <c r="F93" s="904"/>
      <c r="G93" s="904"/>
      <c r="H93" s="904"/>
      <c r="I93" s="904"/>
      <c r="J93" s="904"/>
      <c r="K93" s="904"/>
      <c r="L93" s="904"/>
      <c r="M93" s="904"/>
      <c r="N93" s="904"/>
      <c r="O93" s="904"/>
      <c r="P93" s="905"/>
      <c r="Q93" s="459"/>
      <c r="R93" s="906"/>
    </row>
    <row r="94" spans="1:18" ht="24" customHeight="1">
      <c r="B94" s="941"/>
      <c r="C94" s="949" t="s">
        <v>460</v>
      </c>
      <c r="D94" s="949"/>
      <c r="E94" s="949"/>
      <c r="F94" s="949"/>
      <c r="G94" s="949"/>
      <c r="H94" s="949"/>
      <c r="I94" s="949"/>
      <c r="J94" s="949"/>
      <c r="K94" s="949"/>
      <c r="L94" s="949"/>
      <c r="M94" s="949"/>
      <c r="N94" s="949"/>
      <c r="O94" s="949"/>
      <c r="P94" s="950"/>
      <c r="Q94" s="459"/>
      <c r="R94" s="475" t="s">
        <v>695</v>
      </c>
    </row>
    <row r="95" spans="1:18" ht="24" customHeight="1">
      <c r="A95">
        <v>1</v>
      </c>
      <c r="B95" s="941"/>
      <c r="C95" s="945" t="s">
        <v>586</v>
      </c>
      <c r="D95" s="946"/>
      <c r="E95" s="946"/>
      <c r="F95" s="946"/>
      <c r="G95" s="946"/>
      <c r="H95" s="946"/>
      <c r="I95" s="946"/>
      <c r="J95" s="946"/>
      <c r="K95" s="946"/>
      <c r="L95" s="946"/>
      <c r="M95" s="946"/>
      <c r="N95" s="946"/>
      <c r="O95" s="946"/>
      <c r="P95" s="947"/>
      <c r="Q95" s="457"/>
      <c r="R95" s="907" t="s">
        <v>625</v>
      </c>
    </row>
    <row r="96" spans="1:18" ht="24" customHeight="1">
      <c r="A96">
        <v>2</v>
      </c>
      <c r="B96" s="941"/>
      <c r="C96" s="903"/>
      <c r="D96" s="904"/>
      <c r="E96" s="904"/>
      <c r="F96" s="904"/>
      <c r="G96" s="904"/>
      <c r="H96" s="904"/>
      <c r="I96" s="904"/>
      <c r="J96" s="904"/>
      <c r="K96" s="904"/>
      <c r="L96" s="904"/>
      <c r="M96" s="904"/>
      <c r="N96" s="904"/>
      <c r="O96" s="904"/>
      <c r="P96" s="905"/>
      <c r="Q96" s="457"/>
      <c r="R96" s="993"/>
    </row>
    <row r="97" spans="1:18" ht="24" customHeight="1">
      <c r="A97">
        <v>3</v>
      </c>
      <c r="B97" s="941"/>
      <c r="C97" s="903"/>
      <c r="D97" s="904"/>
      <c r="E97" s="904"/>
      <c r="F97" s="904"/>
      <c r="G97" s="904"/>
      <c r="H97" s="904"/>
      <c r="I97" s="904"/>
      <c r="J97" s="904"/>
      <c r="K97" s="904"/>
      <c r="L97" s="904"/>
      <c r="M97" s="904"/>
      <c r="N97" s="904"/>
      <c r="O97" s="904"/>
      <c r="P97" s="905"/>
      <c r="Q97" s="457"/>
      <c r="R97" s="993"/>
    </row>
    <row r="98" spans="1:18" ht="24" customHeight="1">
      <c r="A98">
        <v>4</v>
      </c>
      <c r="B98" s="941"/>
      <c r="C98" s="903"/>
      <c r="D98" s="904"/>
      <c r="E98" s="904"/>
      <c r="F98" s="904"/>
      <c r="G98" s="904"/>
      <c r="H98" s="904"/>
      <c r="I98" s="904"/>
      <c r="J98" s="904"/>
      <c r="K98" s="904"/>
      <c r="L98" s="904"/>
      <c r="M98" s="904"/>
      <c r="N98" s="904"/>
      <c r="O98" s="904"/>
      <c r="P98" s="905"/>
      <c r="Q98" s="457"/>
      <c r="R98" s="993"/>
    </row>
    <row r="99" spans="1:18" ht="24" customHeight="1">
      <c r="A99">
        <v>5</v>
      </c>
      <c r="B99" s="941"/>
      <c r="C99" s="926"/>
      <c r="D99" s="927"/>
      <c r="E99" s="927"/>
      <c r="F99" s="927"/>
      <c r="G99" s="927"/>
      <c r="H99" s="927"/>
      <c r="I99" s="927"/>
      <c r="J99" s="927"/>
      <c r="K99" s="927"/>
      <c r="L99" s="927"/>
      <c r="M99" s="927"/>
      <c r="N99" s="927"/>
      <c r="O99" s="927"/>
      <c r="P99" s="928"/>
      <c r="Q99" s="457"/>
      <c r="R99" s="993"/>
    </row>
    <row r="100" spans="1:18" ht="24" customHeight="1">
      <c r="B100" s="941"/>
      <c r="C100" s="948" t="s">
        <v>467</v>
      </c>
      <c r="D100" s="949"/>
      <c r="E100" s="949"/>
      <c r="F100" s="949"/>
      <c r="G100" s="949"/>
      <c r="H100" s="949"/>
      <c r="I100" s="949"/>
      <c r="J100" s="949"/>
      <c r="K100" s="949"/>
      <c r="L100" s="949"/>
      <c r="M100" s="949"/>
      <c r="N100" s="949"/>
      <c r="O100" s="949"/>
      <c r="P100" s="950"/>
      <c r="Q100" s="459"/>
      <c r="R100" s="476" t="s">
        <v>468</v>
      </c>
    </row>
    <row r="101" spans="1:18" ht="24" customHeight="1">
      <c r="A101">
        <v>1</v>
      </c>
      <c r="B101" s="941"/>
      <c r="C101" s="945" t="s">
        <v>587</v>
      </c>
      <c r="D101" s="946"/>
      <c r="E101" s="946"/>
      <c r="F101" s="946"/>
      <c r="G101" s="946"/>
      <c r="H101" s="946"/>
      <c r="I101" s="946"/>
      <c r="J101" s="946"/>
      <c r="K101" s="946"/>
      <c r="L101" s="946"/>
      <c r="M101" s="946"/>
      <c r="N101" s="946"/>
      <c r="O101" s="946"/>
      <c r="P101" s="947"/>
      <c r="Q101" s="459"/>
      <c r="R101" s="906" t="s">
        <v>623</v>
      </c>
    </row>
    <row r="102" spans="1:18" ht="24" customHeight="1">
      <c r="A102">
        <v>2</v>
      </c>
      <c r="B102" s="941"/>
      <c r="C102" s="903"/>
      <c r="D102" s="904"/>
      <c r="E102" s="904"/>
      <c r="F102" s="904"/>
      <c r="G102" s="904"/>
      <c r="H102" s="904"/>
      <c r="I102" s="904"/>
      <c r="J102" s="904"/>
      <c r="K102" s="904"/>
      <c r="L102" s="904"/>
      <c r="M102" s="904"/>
      <c r="N102" s="904"/>
      <c r="O102" s="904"/>
      <c r="P102" s="905"/>
      <c r="Q102" s="459"/>
      <c r="R102" s="906"/>
    </row>
    <row r="103" spans="1:18" ht="24" customHeight="1">
      <c r="A103">
        <v>3</v>
      </c>
      <c r="B103" s="941"/>
      <c r="C103" s="903"/>
      <c r="D103" s="904"/>
      <c r="E103" s="904"/>
      <c r="F103" s="904"/>
      <c r="G103" s="904"/>
      <c r="H103" s="904"/>
      <c r="I103" s="904"/>
      <c r="J103" s="904"/>
      <c r="K103" s="904"/>
      <c r="L103" s="904"/>
      <c r="M103" s="904"/>
      <c r="N103" s="904"/>
      <c r="O103" s="904"/>
      <c r="P103" s="905"/>
      <c r="Q103" s="459"/>
      <c r="R103" s="906"/>
    </row>
    <row r="104" spans="1:18" ht="24" customHeight="1">
      <c r="A104">
        <v>4</v>
      </c>
      <c r="B104" s="941"/>
      <c r="C104" s="903"/>
      <c r="D104" s="904"/>
      <c r="E104" s="904"/>
      <c r="F104" s="904"/>
      <c r="G104" s="904"/>
      <c r="H104" s="904"/>
      <c r="I104" s="904"/>
      <c r="J104" s="904"/>
      <c r="K104" s="904"/>
      <c r="L104" s="904"/>
      <c r="M104" s="904"/>
      <c r="N104" s="904"/>
      <c r="O104" s="904"/>
      <c r="P104" s="905"/>
      <c r="Q104" s="459"/>
      <c r="R104" s="906"/>
    </row>
    <row r="105" spans="1:18" ht="24" customHeight="1">
      <c r="A105">
        <v>5</v>
      </c>
      <c r="B105" s="941"/>
      <c r="C105" s="903"/>
      <c r="D105" s="904"/>
      <c r="E105" s="904"/>
      <c r="F105" s="904"/>
      <c r="G105" s="904"/>
      <c r="H105" s="904"/>
      <c r="I105" s="904"/>
      <c r="J105" s="904"/>
      <c r="K105" s="904"/>
      <c r="L105" s="904"/>
      <c r="M105" s="904"/>
      <c r="N105" s="904"/>
      <c r="O105" s="904"/>
      <c r="P105" s="905"/>
      <c r="Q105" s="459"/>
      <c r="R105" s="906"/>
    </row>
    <row r="106" spans="1:18">
      <c r="B106" s="941"/>
      <c r="C106" s="929" t="s">
        <v>550</v>
      </c>
      <c r="D106" s="929"/>
      <c r="E106" s="929"/>
      <c r="F106" s="929"/>
      <c r="G106" s="929"/>
      <c r="H106" s="929"/>
      <c r="I106" s="929"/>
      <c r="J106" s="929"/>
      <c r="K106" s="929"/>
      <c r="L106" s="929"/>
      <c r="M106" s="929"/>
      <c r="N106" s="929"/>
      <c r="O106" s="929"/>
      <c r="P106" s="930"/>
      <c r="Q106" s="154"/>
      <c r="R106" s="658" t="s">
        <v>553</v>
      </c>
    </row>
    <row r="107" spans="1:18" ht="24" customHeight="1">
      <c r="A107">
        <v>1</v>
      </c>
      <c r="B107" s="941"/>
      <c r="C107" s="931"/>
      <c r="D107" s="932"/>
      <c r="E107" s="932"/>
      <c r="F107" s="932"/>
      <c r="G107" s="932"/>
      <c r="H107" s="932"/>
      <c r="I107" s="932"/>
      <c r="J107" s="932"/>
      <c r="K107" s="932"/>
      <c r="L107" s="932"/>
      <c r="M107" s="932"/>
      <c r="N107" s="932"/>
      <c r="O107" s="932"/>
      <c r="P107" s="933"/>
      <c r="R107" s="659" t="s">
        <v>552</v>
      </c>
    </row>
    <row r="108" spans="1:18" ht="24" customHeight="1">
      <c r="A108">
        <v>2</v>
      </c>
      <c r="B108" s="941"/>
      <c r="C108" s="934"/>
      <c r="D108" s="935"/>
      <c r="E108" s="935"/>
      <c r="F108" s="935"/>
      <c r="G108" s="935"/>
      <c r="H108" s="935"/>
      <c r="I108" s="935"/>
      <c r="J108" s="935"/>
      <c r="K108" s="935"/>
      <c r="L108" s="935"/>
      <c r="M108" s="935"/>
      <c r="N108" s="935"/>
      <c r="O108" s="935"/>
      <c r="P108" s="936"/>
      <c r="Q108" s="614"/>
      <c r="R108" s="660"/>
    </row>
    <row r="109" spans="1:18" ht="24" customHeight="1">
      <c r="A109">
        <v>3</v>
      </c>
      <c r="B109" s="941"/>
      <c r="C109" s="934"/>
      <c r="D109" s="935"/>
      <c r="E109" s="935"/>
      <c r="F109" s="935"/>
      <c r="G109" s="935"/>
      <c r="H109" s="935"/>
      <c r="I109" s="935"/>
      <c r="J109" s="935"/>
      <c r="K109" s="935"/>
      <c r="L109" s="935"/>
      <c r="M109" s="935"/>
      <c r="N109" s="935"/>
      <c r="O109" s="935"/>
      <c r="P109" s="936"/>
      <c r="Q109" s="287"/>
      <c r="R109" s="660"/>
    </row>
    <row r="110" spans="1:18" ht="24" customHeight="1">
      <c r="A110">
        <v>4</v>
      </c>
      <c r="B110" s="941"/>
      <c r="C110" s="934"/>
      <c r="D110" s="935"/>
      <c r="E110" s="935"/>
      <c r="F110" s="935"/>
      <c r="G110" s="935"/>
      <c r="H110" s="935"/>
      <c r="I110" s="935"/>
      <c r="J110" s="935"/>
      <c r="K110" s="935"/>
      <c r="L110" s="935"/>
      <c r="M110" s="935"/>
      <c r="N110" s="935"/>
      <c r="O110" s="935"/>
      <c r="P110" s="936"/>
      <c r="Q110" s="614"/>
      <c r="R110" s="660"/>
    </row>
    <row r="111" spans="1:18" ht="24" customHeight="1">
      <c r="A111">
        <v>5</v>
      </c>
      <c r="B111" s="941"/>
      <c r="C111" s="934"/>
      <c r="D111" s="935"/>
      <c r="E111" s="935"/>
      <c r="F111" s="935"/>
      <c r="G111" s="935"/>
      <c r="H111" s="935"/>
      <c r="I111" s="935"/>
      <c r="J111" s="935"/>
      <c r="K111" s="935"/>
      <c r="L111" s="935"/>
      <c r="M111" s="935"/>
      <c r="N111" s="935"/>
      <c r="O111" s="935"/>
      <c r="P111" s="936"/>
      <c r="Q111" s="614"/>
      <c r="R111" s="660"/>
    </row>
    <row r="112" spans="1:18">
      <c r="B112" s="941"/>
      <c r="C112" s="929" t="s">
        <v>551</v>
      </c>
      <c r="D112" s="929"/>
      <c r="E112" s="929"/>
      <c r="F112" s="929"/>
      <c r="G112" s="929"/>
      <c r="H112" s="929"/>
      <c r="I112" s="929"/>
      <c r="J112" s="929"/>
      <c r="K112" s="929"/>
      <c r="L112" s="929"/>
      <c r="M112" s="929"/>
      <c r="N112" s="929"/>
      <c r="O112" s="929"/>
      <c r="P112" s="930"/>
      <c r="Q112" s="154"/>
      <c r="R112" s="658" t="s">
        <v>554</v>
      </c>
    </row>
    <row r="113" spans="1:18" ht="24" customHeight="1">
      <c r="A113">
        <v>1</v>
      </c>
      <c r="B113" s="941"/>
      <c r="C113" s="931"/>
      <c r="D113" s="932"/>
      <c r="E113" s="932"/>
      <c r="F113" s="932"/>
      <c r="G113" s="932"/>
      <c r="H113" s="932"/>
      <c r="I113" s="932"/>
      <c r="J113" s="932"/>
      <c r="K113" s="932"/>
      <c r="L113" s="932"/>
      <c r="M113" s="932"/>
      <c r="N113" s="932"/>
      <c r="O113" s="932"/>
      <c r="P113" s="933"/>
      <c r="R113" s="659" t="s">
        <v>552</v>
      </c>
    </row>
    <row r="114" spans="1:18" ht="24" customHeight="1">
      <c r="A114">
        <v>2</v>
      </c>
      <c r="B114" s="941"/>
      <c r="C114" s="934"/>
      <c r="D114" s="935"/>
      <c r="E114" s="935"/>
      <c r="F114" s="935"/>
      <c r="G114" s="935"/>
      <c r="H114" s="935"/>
      <c r="I114" s="935"/>
      <c r="J114" s="935"/>
      <c r="K114" s="935"/>
      <c r="L114" s="935"/>
      <c r="M114" s="935"/>
      <c r="N114" s="935"/>
      <c r="O114" s="935"/>
      <c r="P114" s="936"/>
      <c r="Q114" s="614"/>
      <c r="R114" s="660"/>
    </row>
    <row r="115" spans="1:18" ht="24" customHeight="1">
      <c r="A115">
        <v>3</v>
      </c>
      <c r="B115" s="941"/>
      <c r="C115" s="934"/>
      <c r="D115" s="935"/>
      <c r="E115" s="935"/>
      <c r="F115" s="935"/>
      <c r="G115" s="935"/>
      <c r="H115" s="935"/>
      <c r="I115" s="935"/>
      <c r="J115" s="935"/>
      <c r="K115" s="935"/>
      <c r="L115" s="935"/>
      <c r="M115" s="935"/>
      <c r="N115" s="935"/>
      <c r="O115" s="935"/>
      <c r="P115" s="936"/>
      <c r="Q115" s="287"/>
      <c r="R115" s="660"/>
    </row>
    <row r="116" spans="1:18" ht="24" customHeight="1">
      <c r="A116">
        <v>4</v>
      </c>
      <c r="B116" s="941"/>
      <c r="C116" s="934"/>
      <c r="D116" s="935"/>
      <c r="E116" s="935"/>
      <c r="F116" s="935"/>
      <c r="G116" s="935"/>
      <c r="H116" s="935"/>
      <c r="I116" s="935"/>
      <c r="J116" s="935"/>
      <c r="K116" s="935"/>
      <c r="L116" s="935"/>
      <c r="M116" s="935"/>
      <c r="N116" s="935"/>
      <c r="O116" s="935"/>
      <c r="P116" s="936"/>
      <c r="Q116" s="614"/>
      <c r="R116" s="660"/>
    </row>
    <row r="117" spans="1:18" ht="24" customHeight="1" thickBot="1">
      <c r="A117">
        <v>5</v>
      </c>
      <c r="B117" s="942"/>
      <c r="C117" s="937"/>
      <c r="D117" s="938"/>
      <c r="E117" s="938"/>
      <c r="F117" s="938"/>
      <c r="G117" s="938"/>
      <c r="H117" s="938"/>
      <c r="I117" s="938"/>
      <c r="J117" s="938"/>
      <c r="K117" s="938"/>
      <c r="L117" s="938"/>
      <c r="M117" s="938"/>
      <c r="N117" s="938"/>
      <c r="O117" s="938"/>
      <c r="P117" s="939"/>
      <c r="Q117" s="614"/>
      <c r="R117" s="660"/>
    </row>
    <row r="118" spans="1:18" ht="24.75" thickBot="1">
      <c r="B118" s="919"/>
      <c r="C118" s="919"/>
      <c r="D118" s="919"/>
      <c r="E118" s="919"/>
      <c r="F118" s="919"/>
      <c r="G118" s="919"/>
      <c r="H118" s="919"/>
      <c r="I118" s="919"/>
      <c r="J118" s="218" t="s">
        <v>171</v>
      </c>
      <c r="K118" s="917">
        <f>総表!J50</f>
        <v>0</v>
      </c>
      <c r="L118" s="917"/>
      <c r="M118" s="917"/>
      <c r="N118" s="917"/>
      <c r="O118" s="917"/>
      <c r="P118" s="918"/>
      <c r="Q118" s="467"/>
      <c r="R118" s="574"/>
    </row>
  </sheetData>
  <sheetProtection algorithmName="SHA-512" hashValue="hHZf//PqN30sCf63bFBTgOZY2K+j5eRuDZnAfTELVnQseUzCl5FV/okxz11RteYHHNMaoeLaIsWrsO46Avy+mQ==" saltValue="/ZjxTAeNTBRR5l3D68jJTw==" spinCount="100000" sheet="1" objects="1" scenarios="1"/>
  <dataConsolidate/>
  <mergeCells count="73">
    <mergeCell ref="C13:P13"/>
    <mergeCell ref="C14:P18"/>
    <mergeCell ref="C19:P19"/>
    <mergeCell ref="C20:P29"/>
    <mergeCell ref="C31:P42"/>
    <mergeCell ref="R101:R105"/>
    <mergeCell ref="R95:R99"/>
    <mergeCell ref="C44:D44"/>
    <mergeCell ref="C46:P46"/>
    <mergeCell ref="C64:P64"/>
    <mergeCell ref="C47:D47"/>
    <mergeCell ref="J50:K50"/>
    <mergeCell ref="C45:D45"/>
    <mergeCell ref="L50:P50"/>
    <mergeCell ref="C51:P51"/>
    <mergeCell ref="D52:D53"/>
    <mergeCell ref="E52:G52"/>
    <mergeCell ref="H52:I52"/>
    <mergeCell ref="K52:P52"/>
    <mergeCell ref="C95:P99"/>
    <mergeCell ref="C94:P94"/>
    <mergeCell ref="R3:R12"/>
    <mergeCell ref="R31:R42"/>
    <mergeCell ref="R47:R50"/>
    <mergeCell ref="R65:R72"/>
    <mergeCell ref="R74:R81"/>
    <mergeCell ref="R14:R18"/>
    <mergeCell ref="R20:R29"/>
    <mergeCell ref="R52:R57"/>
    <mergeCell ref="R59:R63"/>
    <mergeCell ref="B1:C1"/>
    <mergeCell ref="D1:G1"/>
    <mergeCell ref="I1:P1"/>
    <mergeCell ref="C2:P2"/>
    <mergeCell ref="C30:P30"/>
    <mergeCell ref="B2:B50"/>
    <mergeCell ref="E47:G47"/>
    <mergeCell ref="H47:I47"/>
    <mergeCell ref="C3:P12"/>
    <mergeCell ref="J47:P47"/>
    <mergeCell ref="E43:P43"/>
    <mergeCell ref="C43:D43"/>
    <mergeCell ref="E45:F45"/>
    <mergeCell ref="G44:G45"/>
    <mergeCell ref="H44:P45"/>
    <mergeCell ref="J48:P49"/>
    <mergeCell ref="K118:P118"/>
    <mergeCell ref="B118:I118"/>
    <mergeCell ref="C73:P73"/>
    <mergeCell ref="C74:P81"/>
    <mergeCell ref="C58:P58"/>
    <mergeCell ref="C59:P63"/>
    <mergeCell ref="C112:P112"/>
    <mergeCell ref="C113:P117"/>
    <mergeCell ref="B82:B117"/>
    <mergeCell ref="C106:P106"/>
    <mergeCell ref="C107:P111"/>
    <mergeCell ref="C65:P72"/>
    <mergeCell ref="C82:P82"/>
    <mergeCell ref="C101:P105"/>
    <mergeCell ref="C100:P100"/>
    <mergeCell ref="C83:P87"/>
    <mergeCell ref="K53:M53"/>
    <mergeCell ref="N53:P53"/>
    <mergeCell ref="E54:I54"/>
    <mergeCell ref="K54:M54"/>
    <mergeCell ref="N54:P54"/>
    <mergeCell ref="E55:I55"/>
    <mergeCell ref="E57:I57"/>
    <mergeCell ref="C88:P88"/>
    <mergeCell ref="C89:P93"/>
    <mergeCell ref="R89:R93"/>
    <mergeCell ref="R83:R87"/>
  </mergeCells>
  <phoneticPr fontId="8"/>
  <dataValidations disablePrompts="1" count="14">
    <dataValidation operator="lessThanOrEqual" allowBlank="1" showInputMessage="1" showErrorMessage="1" errorTitle="字数超過" error="300字・6行以内でご記入ください。" sqref="D74:P81 C65:Q72 C95 C74:C83 Q74:Q105 C89" xr:uid="{00000000-0002-0000-0600-000000000000}"/>
    <dataValidation operator="lessThanOrEqual" allowBlank="1" showInputMessage="1" showErrorMessage="1" errorTitle="字数超過" error="800字・12行以内でご記入ください。" sqref="C3:Q12 C20:Q29 C14" xr:uid="{00000000-0002-0000-0600-000001000000}"/>
    <dataValidation type="list" allowBlank="1" showInputMessage="1" showErrorMessage="1" sqref="J53:J54 J56" xr:uid="{00000000-0002-0000-0600-000002000000}">
      <formula1>"確定,予定"</formula1>
    </dataValidation>
    <dataValidation type="list" allowBlank="1" showInputMessage="1" showErrorMessage="1" sqref="J55 J57" xr:uid="{00000000-0002-0000-0600-000003000000}">
      <formula1>"確定,交渉中,予定"</formula1>
    </dataValidation>
    <dataValidation type="list" allowBlank="1" showInputMessage="1" showErrorMessage="1" sqref="I53 I56" xr:uid="{00000000-0002-0000-0600-000004000000}">
      <formula1>"週間,日間,ヶ月間"</formula1>
    </dataValidation>
    <dataValidation type="whole" operator="greaterThanOrEqual" allowBlank="1" showInputMessage="1" showErrorMessage="1" sqref="H48:H50" xr:uid="{00000000-0002-0000-0600-000008000000}">
      <formula1>0</formula1>
    </dataValidation>
    <dataValidation type="date" operator="greaterThanOrEqual" allowBlank="1" showInputMessage="1" showErrorMessage="1" sqref="G53 E53 E56 G56" xr:uid="{00000000-0002-0000-0600-000009000000}">
      <formula1>45748</formula1>
    </dataValidation>
    <dataValidation type="whole" operator="greaterThanOrEqual" allowBlank="1" showInputMessage="1" showErrorMessage="1" sqref="H53 H56" xr:uid="{00000000-0002-0000-0600-00000A000000}">
      <formula1>1</formula1>
    </dataValidation>
    <dataValidation operator="lessThanOrEqual" allowBlank="1" showInputMessage="1" showErrorMessage="1" errorTitle="字数超過" error="2,000字・30行以下で入力してください。" sqref="C31:Q42 C59:Q63" xr:uid="{00000000-0002-0000-0600-00000D000000}"/>
    <dataValidation operator="lessThanOrEqual" allowBlank="1" showInputMessage="1" showErrorMessage="1" sqref="G48:G50" xr:uid="{F62CF888-4F27-4FFD-96B2-86E3E0F637EC}"/>
    <dataValidation operator="lessThanOrEqual" allowBlank="1" errorTitle="字数超過" error="300字・6行以内でご記入ください。" sqref="C107:P111" xr:uid="{719AA6B5-F7AD-4BC8-8275-8E292DDE2DB5}"/>
    <dataValidation operator="lessThanOrEqual" allowBlank="1" showInputMessage="1" errorTitle="字数超過" error="300字・6行以内でご記入ください。" sqref="C113:P117" xr:uid="{8AD1A9DD-90FB-4ABF-B8A6-126A42CED3EA}"/>
    <dataValidation type="date" allowBlank="1" showInputMessage="1" showErrorMessage="1" errorTitle="エラー" error="2026/4/1～2027/3/31で記載してください。" sqref="L50:P50" xr:uid="{444513DB-26CC-4636-A021-BC589AA867C7}">
      <formula1>46113</formula1>
      <formula2>46477</formula2>
    </dataValidation>
    <dataValidation type="list" allowBlank="1" showInputMessage="1" showErrorMessage="1" sqref="N53:P54" xr:uid="{CCF65F74-5267-463C-B4E8-50D5F17D49FA}">
      <formula1>"ー,確定,予定"</formula1>
    </dataValidation>
  </dataValidations>
  <printOptions horizontalCentered="1"/>
  <pageMargins left="0.74803149606299213" right="0.74803149606299213" top="0.55118110236220474" bottom="0.55118110236220474" header="0.31496062992125984" footer="0.31496062992125984"/>
  <pageSetup paperSize="9" scale="51" fitToHeight="2" orientation="portrait" r:id="rId1"/>
  <rowBreaks count="1" manualBreakCount="1">
    <brk id="57" min="1" max="1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view="pageBreakPreview" zoomScaleNormal="70" zoomScaleSheetLayoutView="100" workbookViewId="0"/>
  </sheetViews>
  <sheetFormatPr defaultColWidth="9" defaultRowHeight="19.5"/>
  <cols>
    <col min="1" max="1" width="6.875" style="10" customWidth="1"/>
    <col min="2" max="2" width="4" style="10" customWidth="1"/>
    <col min="3" max="3" width="7.875" style="10" customWidth="1"/>
    <col min="4" max="4" width="27" style="10" customWidth="1"/>
    <col min="5" max="5" width="12.5" style="11" customWidth="1"/>
    <col min="6" max="6" width="14.5" style="147" customWidth="1"/>
    <col min="7" max="7" width="17.25" style="142" customWidth="1"/>
    <col min="8" max="8" width="3.75" style="142" customWidth="1"/>
    <col min="9" max="9" width="66.625" style="160" customWidth="1"/>
    <col min="10" max="10" width="7.875" style="12" customWidth="1"/>
    <col min="11" max="16384" width="9" style="11"/>
  </cols>
  <sheetData>
    <row r="1" spans="1:10">
      <c r="A1" s="58" t="s">
        <v>163</v>
      </c>
      <c r="B1" s="1041">
        <f>総表!C27</f>
        <v>0</v>
      </c>
      <c r="C1" s="1042"/>
      <c r="D1" s="1043"/>
      <c r="E1" s="58" t="s">
        <v>162</v>
      </c>
      <c r="F1" s="1033">
        <f>総表!C15</f>
        <v>0</v>
      </c>
      <c r="G1" s="1033"/>
      <c r="H1" s="477"/>
      <c r="I1" s="289"/>
    </row>
    <row r="2" spans="1:10" ht="7.5" customHeight="1" thickBot="1">
      <c r="I2" s="289"/>
    </row>
    <row r="3" spans="1:10" customFormat="1" ht="24">
      <c r="A3" s="4"/>
      <c r="B3" s="572" t="s">
        <v>548</v>
      </c>
      <c r="C3" s="5"/>
      <c r="D3" s="243"/>
      <c r="E3" s="221">
        <f>G11</f>
        <v>0</v>
      </c>
      <c r="F3" s="143"/>
      <c r="G3" s="143"/>
      <c r="H3" s="478"/>
      <c r="I3" s="290"/>
    </row>
    <row r="4" spans="1:10" customFormat="1" ht="24">
      <c r="A4" s="4"/>
      <c r="B4" s="8"/>
      <c r="C4" s="570" t="s">
        <v>391</v>
      </c>
      <c r="D4" s="410"/>
      <c r="E4" s="392">
        <f>G13</f>
        <v>0</v>
      </c>
      <c r="F4" s="144"/>
      <c r="G4" s="144"/>
      <c r="H4" s="479"/>
      <c r="I4" s="290"/>
    </row>
    <row r="5" spans="1:10" customFormat="1" ht="24">
      <c r="A5" s="4"/>
      <c r="B5" s="8"/>
      <c r="C5" s="223" t="s">
        <v>44</v>
      </c>
      <c r="D5" s="411"/>
      <c r="E5" s="222">
        <f>G15</f>
        <v>0</v>
      </c>
      <c r="F5" s="144"/>
      <c r="G5" s="144"/>
      <c r="H5" s="479"/>
      <c r="I5" s="290"/>
    </row>
    <row r="6" spans="1:10" customFormat="1" ht="24">
      <c r="A6" s="4"/>
      <c r="B6" s="8"/>
      <c r="C6" s="223" t="s">
        <v>45</v>
      </c>
      <c r="D6" s="411"/>
      <c r="E6" s="222">
        <f>G28</f>
        <v>0</v>
      </c>
      <c r="F6" s="144"/>
      <c r="G6" s="144"/>
      <c r="H6" s="479"/>
      <c r="I6" s="290"/>
    </row>
    <row r="7" spans="1:10" customFormat="1" ht="24">
      <c r="A7" s="4"/>
      <c r="B7" s="540"/>
      <c r="C7" s="223" t="s">
        <v>36</v>
      </c>
      <c r="D7" s="411"/>
      <c r="E7" s="222">
        <f>G34</f>
        <v>0</v>
      </c>
      <c r="F7" s="144"/>
      <c r="G7" s="144"/>
      <c r="H7" s="479"/>
      <c r="I7" s="290"/>
    </row>
    <row r="8" spans="1:10" customFormat="1" ht="24.75" thickBot="1">
      <c r="A8" s="4"/>
      <c r="B8" s="599"/>
      <c r="C8" s="600" t="s">
        <v>46</v>
      </c>
      <c r="D8" s="601"/>
      <c r="E8" s="602">
        <f>G40</f>
        <v>0</v>
      </c>
      <c r="F8" s="144"/>
      <c r="G8" s="144"/>
      <c r="H8" s="479"/>
      <c r="I8" s="290"/>
    </row>
    <row r="9" spans="1:10" ht="23.25" customHeight="1" thickBot="1">
      <c r="I9" s="289"/>
    </row>
    <row r="10" spans="1:10" s="13" customFormat="1" ht="20.25" thickBot="1">
      <c r="A10" s="155" t="s">
        <v>37</v>
      </c>
      <c r="B10" s="156" t="s">
        <v>38</v>
      </c>
      <c r="C10" s="433" t="s">
        <v>402</v>
      </c>
      <c r="D10" s="157" t="s">
        <v>40</v>
      </c>
      <c r="E10" s="157" t="s">
        <v>48</v>
      </c>
      <c r="F10" s="158" t="s">
        <v>41</v>
      </c>
      <c r="G10" s="159" t="s">
        <v>607</v>
      </c>
      <c r="H10" s="480"/>
      <c r="I10" s="485" t="s">
        <v>165</v>
      </c>
    </row>
    <row r="11" spans="1:10" ht="30" customHeight="1" thickBot="1">
      <c r="A11" s="571" t="s">
        <v>42</v>
      </c>
      <c r="B11" s="17"/>
      <c r="C11" s="17"/>
      <c r="D11" s="17"/>
      <c r="E11" s="14"/>
      <c r="F11" s="148"/>
      <c r="G11" s="145">
        <f>SUM(G13,G15,G28,G34,G40)</f>
        <v>0</v>
      </c>
      <c r="H11" s="481"/>
      <c r="I11" s="486" t="s">
        <v>380</v>
      </c>
      <c r="J11" s="11"/>
    </row>
    <row r="12" spans="1:10" ht="30" customHeight="1">
      <c r="A12" s="15"/>
      <c r="B12" s="443" t="s">
        <v>392</v>
      </c>
      <c r="C12" s="16"/>
      <c r="D12" s="16"/>
      <c r="E12" s="16"/>
      <c r="F12" s="149"/>
      <c r="G12" s="146"/>
      <c r="H12" s="482"/>
      <c r="I12" s="1027" t="s">
        <v>626</v>
      </c>
      <c r="J12" s="11"/>
    </row>
    <row r="13" spans="1:10" s="133" customFormat="1" ht="45" customHeight="1">
      <c r="A13" s="15"/>
      <c r="B13" s="432"/>
      <c r="C13" s="437"/>
      <c r="D13" s="430">
        <f>総表!C15</f>
        <v>0</v>
      </c>
      <c r="E13" s="352" t="s">
        <v>169</v>
      </c>
      <c r="F13" s="412"/>
      <c r="G13" s="388">
        <f>SUM(F13:F13)</f>
        <v>0</v>
      </c>
      <c r="H13" s="483"/>
      <c r="I13" s="1028"/>
    </row>
    <row r="14" spans="1:10" ht="30" customHeight="1">
      <c r="A14" s="15"/>
      <c r="B14" s="224" t="s">
        <v>44</v>
      </c>
      <c r="C14" s="16"/>
      <c r="D14" s="16"/>
      <c r="E14" s="16"/>
      <c r="F14" s="149"/>
      <c r="G14" s="146"/>
      <c r="H14" s="482"/>
      <c r="I14" s="1029" t="s">
        <v>616</v>
      </c>
      <c r="J14" s="11"/>
    </row>
    <row r="15" spans="1:10" s="133" customFormat="1" ht="20.100000000000001" customHeight="1">
      <c r="A15" s="15"/>
      <c r="B15" s="374" t="s">
        <v>377</v>
      </c>
      <c r="C15" s="438"/>
      <c r="D15" s="434"/>
      <c r="E15" s="352"/>
      <c r="F15" s="359"/>
      <c r="G15" s="1034">
        <f>SUM(F15:F26)</f>
        <v>0</v>
      </c>
      <c r="H15" s="483"/>
      <c r="I15" s="1029"/>
    </row>
    <row r="16" spans="1:10" s="133" customFormat="1" ht="20.100000000000001" customHeight="1">
      <c r="A16" s="15"/>
      <c r="B16" s="374"/>
      <c r="C16" s="439"/>
      <c r="D16" s="435"/>
      <c r="E16" s="353"/>
      <c r="F16" s="360"/>
      <c r="G16" s="1035"/>
      <c r="H16" s="483"/>
      <c r="I16" s="1029"/>
    </row>
    <row r="17" spans="1:10" s="133" customFormat="1" ht="20.100000000000001" customHeight="1">
      <c r="A17" s="15"/>
      <c r="B17" s="374"/>
      <c r="C17" s="439"/>
      <c r="D17" s="435"/>
      <c r="E17" s="353"/>
      <c r="F17" s="360"/>
      <c r="G17" s="1035"/>
      <c r="H17" s="483"/>
      <c r="I17" s="1029"/>
    </row>
    <row r="18" spans="1:10" s="133" customFormat="1" ht="20.100000000000001" customHeight="1">
      <c r="A18" s="15"/>
      <c r="B18" s="374"/>
      <c r="C18" s="439"/>
      <c r="D18" s="435"/>
      <c r="E18" s="353"/>
      <c r="F18" s="360"/>
      <c r="G18" s="1035"/>
      <c r="H18" s="483"/>
      <c r="I18" s="1029"/>
    </row>
    <row r="19" spans="1:10" s="133" customFormat="1" ht="20.100000000000001" customHeight="1">
      <c r="A19" s="15"/>
      <c r="B19" s="374"/>
      <c r="C19" s="439"/>
      <c r="D19" s="435"/>
      <c r="E19" s="353"/>
      <c r="F19" s="360"/>
      <c r="G19" s="1035"/>
      <c r="H19" s="483"/>
      <c r="I19" s="1029"/>
    </row>
    <row r="20" spans="1:10" s="133" customFormat="1" ht="20.100000000000001" customHeight="1">
      <c r="A20" s="15"/>
      <c r="B20" s="374"/>
      <c r="C20" s="439"/>
      <c r="D20" s="435"/>
      <c r="E20" s="353"/>
      <c r="F20" s="360"/>
      <c r="G20" s="1035"/>
      <c r="H20" s="483"/>
      <c r="I20" s="1029"/>
    </row>
    <row r="21" spans="1:10" s="133" customFormat="1" ht="20.100000000000001" customHeight="1">
      <c r="A21" s="15"/>
      <c r="B21" s="374"/>
      <c r="C21" s="439"/>
      <c r="D21" s="435"/>
      <c r="E21" s="353"/>
      <c r="F21" s="360"/>
      <c r="G21" s="1035"/>
      <c r="H21" s="483"/>
      <c r="I21" s="1029"/>
    </row>
    <row r="22" spans="1:10" s="133" customFormat="1" ht="20.100000000000001" customHeight="1">
      <c r="A22" s="15"/>
      <c r="B22" s="374"/>
      <c r="C22" s="439"/>
      <c r="D22" s="435"/>
      <c r="E22" s="353"/>
      <c r="F22" s="360"/>
      <c r="G22" s="1035"/>
      <c r="H22" s="483"/>
      <c r="I22" s="1029"/>
    </row>
    <row r="23" spans="1:10" s="133" customFormat="1" ht="20.100000000000001" customHeight="1">
      <c r="A23" s="15"/>
      <c r="B23" s="374"/>
      <c r="C23" s="439"/>
      <c r="D23" s="435"/>
      <c r="E23" s="353"/>
      <c r="F23" s="360"/>
      <c r="G23" s="1035"/>
      <c r="H23" s="483"/>
      <c r="I23" s="1029"/>
    </row>
    <row r="24" spans="1:10" s="133" customFormat="1" ht="20.100000000000001" customHeight="1">
      <c r="A24" s="15"/>
      <c r="B24" s="374"/>
      <c r="C24" s="439"/>
      <c r="D24" s="435"/>
      <c r="E24" s="353"/>
      <c r="F24" s="360"/>
      <c r="G24" s="1035"/>
      <c r="H24" s="483"/>
      <c r="I24" s="1029"/>
    </row>
    <row r="25" spans="1:10" s="133" customFormat="1" ht="20.100000000000001" customHeight="1">
      <c r="A25" s="15"/>
      <c r="B25" s="374"/>
      <c r="C25" s="439"/>
      <c r="D25" s="435"/>
      <c r="E25" s="353"/>
      <c r="F25" s="360"/>
      <c r="G25" s="1035"/>
      <c r="H25" s="483"/>
      <c r="I25" s="1029"/>
    </row>
    <row r="26" spans="1:10" s="133" customFormat="1" ht="20.100000000000001" customHeight="1">
      <c r="A26" s="15"/>
      <c r="B26" s="428"/>
      <c r="C26" s="440"/>
      <c r="D26" s="436"/>
      <c r="E26" s="353"/>
      <c r="F26" s="361"/>
      <c r="G26" s="1036"/>
      <c r="H26" s="483"/>
      <c r="I26" s="1029"/>
    </row>
    <row r="27" spans="1:10" ht="30" customHeight="1">
      <c r="A27" s="15"/>
      <c r="B27" s="225" t="s">
        <v>47</v>
      </c>
      <c r="C27" s="358"/>
      <c r="D27" s="358"/>
      <c r="E27" s="354"/>
      <c r="F27" s="362"/>
      <c r="G27" s="220"/>
      <c r="H27" s="483"/>
      <c r="I27" s="1030" t="s">
        <v>617</v>
      </c>
      <c r="J27" s="11"/>
    </row>
    <row r="28" spans="1:10" ht="20.100000000000001" customHeight="1">
      <c r="A28" s="15"/>
      <c r="B28" s="374" t="s">
        <v>377</v>
      </c>
      <c r="C28" s="1023"/>
      <c r="D28" s="1024"/>
      <c r="E28" s="353"/>
      <c r="F28" s="363"/>
      <c r="G28" s="1034">
        <f>SUM(F28:F32)</f>
        <v>0</v>
      </c>
      <c r="H28" s="483"/>
      <c r="I28" s="1030"/>
      <c r="J28" s="11"/>
    </row>
    <row r="29" spans="1:10" ht="20.100000000000001" customHeight="1">
      <c r="A29" s="15"/>
      <c r="B29" s="374"/>
      <c r="C29" s="1025"/>
      <c r="D29" s="1026"/>
      <c r="E29" s="353"/>
      <c r="F29" s="364"/>
      <c r="G29" s="1035"/>
      <c r="H29" s="483"/>
      <c r="I29" s="1030"/>
      <c r="J29" s="11"/>
    </row>
    <row r="30" spans="1:10" ht="20.100000000000001" customHeight="1">
      <c r="A30" s="15"/>
      <c r="B30" s="374"/>
      <c r="C30" s="1025"/>
      <c r="D30" s="1026"/>
      <c r="E30" s="353"/>
      <c r="F30" s="364"/>
      <c r="G30" s="1035"/>
      <c r="H30" s="483"/>
      <c r="I30" s="1030"/>
      <c r="J30" s="11"/>
    </row>
    <row r="31" spans="1:10" ht="20.100000000000001" customHeight="1">
      <c r="A31" s="15"/>
      <c r="B31" s="374"/>
      <c r="C31" s="1025"/>
      <c r="D31" s="1026"/>
      <c r="E31" s="353"/>
      <c r="F31" s="364"/>
      <c r="G31" s="1035"/>
      <c r="H31" s="483"/>
      <c r="I31" s="1030"/>
      <c r="J31" s="11"/>
    </row>
    <row r="32" spans="1:10" ht="20.100000000000001" customHeight="1">
      <c r="A32" s="15"/>
      <c r="B32" s="428"/>
      <c r="C32" s="1037"/>
      <c r="D32" s="1038"/>
      <c r="E32" s="355"/>
      <c r="F32" s="365"/>
      <c r="G32" s="1036"/>
      <c r="H32" s="483"/>
      <c r="I32" s="1030"/>
      <c r="J32" s="11"/>
    </row>
    <row r="33" spans="1:10" ht="30" customHeight="1">
      <c r="A33" s="15"/>
      <c r="B33" s="225" t="s">
        <v>43</v>
      </c>
      <c r="C33" s="358"/>
      <c r="D33" s="358"/>
      <c r="E33" s="219"/>
      <c r="F33" s="362"/>
      <c r="G33" s="220"/>
      <c r="H33" s="483"/>
      <c r="I33" s="1030" t="s">
        <v>618</v>
      </c>
      <c r="J33" s="11"/>
    </row>
    <row r="34" spans="1:10" ht="20.100000000000001" customHeight="1">
      <c r="A34" s="15"/>
      <c r="B34" s="374" t="s">
        <v>377</v>
      </c>
      <c r="C34" s="1023"/>
      <c r="D34" s="1024"/>
      <c r="E34" s="352"/>
      <c r="F34" s="363"/>
      <c r="G34" s="1034">
        <f>SUM(F34:F38)</f>
        <v>0</v>
      </c>
      <c r="H34" s="483"/>
      <c r="I34" s="1030"/>
      <c r="J34" s="11"/>
    </row>
    <row r="35" spans="1:10" ht="20.100000000000001" customHeight="1">
      <c r="A35" s="15"/>
      <c r="B35" s="374"/>
      <c r="C35" s="1025"/>
      <c r="D35" s="1026"/>
      <c r="E35" s="353"/>
      <c r="F35" s="364"/>
      <c r="G35" s="1035"/>
      <c r="H35" s="483"/>
      <c r="I35" s="1030"/>
      <c r="J35" s="11"/>
    </row>
    <row r="36" spans="1:10" ht="20.100000000000001" customHeight="1">
      <c r="A36" s="15"/>
      <c r="B36" s="374"/>
      <c r="C36" s="1025"/>
      <c r="D36" s="1026"/>
      <c r="E36" s="353"/>
      <c r="F36" s="364"/>
      <c r="G36" s="1035"/>
      <c r="H36" s="483"/>
      <c r="I36" s="1030"/>
      <c r="J36" s="11"/>
    </row>
    <row r="37" spans="1:10" ht="20.100000000000001" customHeight="1">
      <c r="A37" s="15"/>
      <c r="B37" s="374"/>
      <c r="C37" s="1025"/>
      <c r="D37" s="1026"/>
      <c r="E37" s="353"/>
      <c r="F37" s="364"/>
      <c r="G37" s="1035"/>
      <c r="H37" s="483"/>
      <c r="I37" s="1030"/>
      <c r="J37" s="11"/>
    </row>
    <row r="38" spans="1:10" ht="20.100000000000001" customHeight="1">
      <c r="A38" s="15"/>
      <c r="B38" s="428"/>
      <c r="C38" s="1037"/>
      <c r="D38" s="1038"/>
      <c r="E38" s="353"/>
      <c r="F38" s="365"/>
      <c r="G38" s="1036"/>
      <c r="H38" s="483"/>
      <c r="I38" s="1030"/>
      <c r="J38" s="11"/>
    </row>
    <row r="39" spans="1:10" ht="30" customHeight="1">
      <c r="A39" s="15"/>
      <c r="B39" s="224" t="s">
        <v>46</v>
      </c>
      <c r="C39" s="358"/>
      <c r="D39" s="358"/>
      <c r="E39" s="219"/>
      <c r="F39" s="362"/>
      <c r="G39" s="220"/>
      <c r="H39" s="483"/>
      <c r="I39" s="1030" t="s">
        <v>592</v>
      </c>
      <c r="J39" s="11"/>
    </row>
    <row r="40" spans="1:10" ht="18.75" customHeight="1">
      <c r="A40" s="15"/>
      <c r="B40" s="374" t="s">
        <v>377</v>
      </c>
      <c r="C40" s="1023"/>
      <c r="D40" s="1024"/>
      <c r="E40" s="356"/>
      <c r="F40" s="363"/>
      <c r="G40" s="1034">
        <f>SUM(F40:F44)</f>
        <v>0</v>
      </c>
      <c r="H40" s="483"/>
      <c r="I40" s="1030"/>
      <c r="J40" s="11"/>
    </row>
    <row r="41" spans="1:10" ht="20.100000000000001" customHeight="1">
      <c r="A41" s="15"/>
      <c r="B41" s="374"/>
      <c r="C41" s="1025"/>
      <c r="D41" s="1026"/>
      <c r="E41" s="357"/>
      <c r="F41" s="364"/>
      <c r="G41" s="1035"/>
      <c r="H41" s="483"/>
      <c r="I41" s="1030"/>
      <c r="J41" s="11"/>
    </row>
    <row r="42" spans="1:10" ht="20.100000000000001" customHeight="1">
      <c r="A42" s="15"/>
      <c r="B42" s="374"/>
      <c r="C42" s="1025"/>
      <c r="D42" s="1026"/>
      <c r="E42" s="357"/>
      <c r="F42" s="364"/>
      <c r="G42" s="1035"/>
      <c r="H42" s="483"/>
      <c r="I42" s="1030"/>
      <c r="J42" s="11"/>
    </row>
    <row r="43" spans="1:10" ht="20.100000000000001" customHeight="1">
      <c r="A43" s="15"/>
      <c r="B43" s="374"/>
      <c r="C43" s="1025"/>
      <c r="D43" s="1026"/>
      <c r="E43" s="357"/>
      <c r="F43" s="364"/>
      <c r="G43" s="1035"/>
      <c r="H43" s="483"/>
      <c r="I43" s="1030"/>
      <c r="J43" s="11"/>
    </row>
    <row r="44" spans="1:10" ht="20.100000000000001" customHeight="1" thickBot="1">
      <c r="A44" s="15"/>
      <c r="B44" s="374" t="s">
        <v>493</v>
      </c>
      <c r="C44" s="1039"/>
      <c r="D44" s="1040"/>
      <c r="E44" s="538"/>
      <c r="F44" s="539"/>
      <c r="G44" s="1035"/>
      <c r="H44" s="483"/>
      <c r="I44" s="1044"/>
      <c r="J44" s="11"/>
    </row>
    <row r="45" spans="1:10" ht="20.25" thickBot="1">
      <c r="A45" s="487"/>
      <c r="B45" s="487"/>
      <c r="C45" s="487"/>
      <c r="D45" s="431"/>
      <c r="E45" s="57" t="s">
        <v>161</v>
      </c>
      <c r="F45" s="1031">
        <f>総表!J50</f>
        <v>0</v>
      </c>
      <c r="G45" s="1032"/>
      <c r="H45" s="484"/>
      <c r="I45" s="289"/>
    </row>
  </sheetData>
  <sheetProtection algorithmName="SHA-512" hashValue="lMBM+NGWPF1639fJkgDKktcTBq1AGqKBd11ohKwUEK1VAjRuMxA+RQfzfj0qC0UXQgz8v3dsiYIYfobcgwZOfQ==" saltValue="scICiDfeSNoIjJwuAIZgRA==" spinCount="100000" sheet="1" objects="1" scenarios="1"/>
  <mergeCells count="27">
    <mergeCell ref="G34:G38"/>
    <mergeCell ref="G28:G32"/>
    <mergeCell ref="G40:G44"/>
    <mergeCell ref="I33:I38"/>
    <mergeCell ref="I39:I44"/>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C28:D28"/>
    <mergeCell ref="C29:D29"/>
    <mergeCell ref="C30:D30"/>
    <mergeCell ref="I12:I13"/>
    <mergeCell ref="I14:I26"/>
    <mergeCell ref="I27:I32"/>
  </mergeCells>
  <phoneticPr fontId="7"/>
  <conditionalFormatting sqref="E27">
    <cfRule type="containsText" dxfId="4" priority="1" stopIfTrue="1" operator="containsText" text="ご記入">
      <formula>NOT(ISERROR(SEARCH("ご記入",E27)))</formula>
    </cfRule>
  </conditionalFormatting>
  <conditionalFormatting sqref="F10:F11 F13:H13 G15:H15 F15:F44 E45:F45 E46:H65477">
    <cfRule type="containsText" dxfId="3" priority="9" stopIfTrue="1" operator="containsText" text="ご記入">
      <formula>NOT(ISERROR(SEARCH("ご記入",E10)))</formula>
    </cfRule>
  </conditionalFormatting>
  <conditionalFormatting sqref="G28:H28">
    <cfRule type="containsText" dxfId="2" priority="6" stopIfTrue="1" operator="containsText" text="ご記入">
      <formula>NOT(ISERROR(SEARCH("ご記入",G28)))</formula>
    </cfRule>
  </conditionalFormatting>
  <conditionalFormatting sqref="G34:H34">
    <cfRule type="containsText" dxfId="1" priority="8"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4803149606299213" right="0.74803149606299213" top="0.55118110236220474" bottom="0.55118110236220474" header="0.31496062992125984" footer="0.31496062992125984"/>
  <pageSetup paperSize="9" scale="77" fitToWidth="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R102"/>
  <sheetViews>
    <sheetView view="pageBreakPreview" zoomScale="80" zoomScaleNormal="70" zoomScaleSheetLayoutView="80" workbookViewId="0">
      <selection activeCell="B1" sqref="B1:D1"/>
    </sheetView>
  </sheetViews>
  <sheetFormatPr defaultColWidth="9" defaultRowHeight="19.5"/>
  <cols>
    <col min="1" max="1" width="4.875" bestFit="1" customWidth="1"/>
    <col min="2" max="2" width="4.875" customWidth="1"/>
    <col min="3" max="3" width="5.125" customWidth="1"/>
    <col min="4" max="4" width="4.5" customWidth="1"/>
    <col min="5" max="5" width="25" style="36" customWidth="1"/>
    <col min="6" max="6" width="18.25" style="36" customWidth="1"/>
    <col min="7" max="7" width="16.25" style="7" customWidth="1"/>
    <col min="8" max="8" width="24.375" style="7" customWidth="1"/>
    <col min="9" max="10" width="15.25" style="7" customWidth="1"/>
    <col min="11" max="11" width="8.625" style="137" customWidth="1"/>
    <col min="12" max="12" width="14.25" style="7" customWidth="1"/>
    <col min="13" max="13" width="19.125" style="7" hidden="1" customWidth="1"/>
    <col min="14" max="14" width="14.5" style="7" customWidth="1"/>
    <col min="15" max="15" width="15.5" style="7" hidden="1" customWidth="1"/>
    <col min="16" max="16" width="7.375" style="7" customWidth="1"/>
    <col min="17" max="17" width="80.75" style="165" customWidth="1"/>
    <col min="18" max="18" width="9" customWidth="1"/>
    <col min="19" max="44" width="9" hidden="1" customWidth="1"/>
  </cols>
  <sheetData>
    <row r="1" spans="1:42" ht="24">
      <c r="B1" s="1074" t="s">
        <v>158</v>
      </c>
      <c r="C1" s="1075"/>
      <c r="D1" s="1077"/>
      <c r="E1" s="1074">
        <f>総表!C27</f>
        <v>0</v>
      </c>
      <c r="F1" s="1075"/>
      <c r="G1" s="1075"/>
      <c r="H1" s="266" t="s">
        <v>159</v>
      </c>
      <c r="I1" s="1087">
        <f>総表!C15</f>
        <v>0</v>
      </c>
      <c r="J1" s="1088"/>
      <c r="K1" s="1088"/>
      <c r="L1" s="1089"/>
      <c r="Q1"/>
    </row>
    <row r="2" spans="1:42" ht="24">
      <c r="B2" s="1074" t="s">
        <v>157</v>
      </c>
      <c r="C2" s="1075"/>
      <c r="D2" s="1075"/>
      <c r="E2" s="1077"/>
      <c r="F2" s="1078" t="str">
        <f>総表!C50</f>
        <v>課税事業者</v>
      </c>
      <c r="G2" s="1079"/>
      <c r="H2" s="1079"/>
      <c r="I2" s="1080"/>
      <c r="J2" s="267"/>
      <c r="K2" s="268"/>
      <c r="L2" s="269"/>
      <c r="M2" s="269"/>
      <c r="N2" s="49"/>
      <c r="O2" s="49"/>
      <c r="P2" s="49"/>
    </row>
    <row r="3" spans="1:42" ht="12.75" customHeight="1" thickBot="1"/>
    <row r="4" spans="1:42" ht="33" customHeight="1">
      <c r="A4" s="4"/>
      <c r="B4" s="4"/>
      <c r="C4" s="242" t="s">
        <v>611</v>
      </c>
      <c r="D4" s="243"/>
      <c r="E4" s="243"/>
      <c r="F4" s="244"/>
      <c r="G4" s="245">
        <f>G5+G13</f>
        <v>0</v>
      </c>
      <c r="H4" s="40" t="s">
        <v>644</v>
      </c>
      <c r="I4" s="6"/>
      <c r="J4" s="137"/>
      <c r="K4" s="7"/>
      <c r="Q4"/>
    </row>
    <row r="5" spans="1:42" ht="19.5" customHeight="1">
      <c r="A5" s="4"/>
      <c r="B5" s="4"/>
      <c r="C5" s="246"/>
      <c r="D5" s="247" t="s">
        <v>139</v>
      </c>
      <c r="E5" s="248"/>
      <c r="F5" s="249"/>
      <c r="G5" s="250">
        <f>SUM(G6:G12)</f>
        <v>0</v>
      </c>
      <c r="H5" s="261">
        <f>SUM(H6:H8)</f>
        <v>0</v>
      </c>
      <c r="I5" s="9"/>
      <c r="J5" s="137"/>
      <c r="K5" s="7"/>
      <c r="Q5"/>
    </row>
    <row r="6" spans="1:42" ht="24">
      <c r="A6" s="4"/>
      <c r="B6" s="4"/>
      <c r="C6" s="246"/>
      <c r="D6" s="251"/>
      <c r="E6" s="1081" t="s">
        <v>64</v>
      </c>
      <c r="F6" s="1082"/>
      <c r="G6" s="252">
        <f>L19</f>
        <v>0</v>
      </c>
      <c r="H6" s="262">
        <f>N19</f>
        <v>0</v>
      </c>
      <c r="I6" s="9"/>
      <c r="J6" s="137"/>
      <c r="K6" s="7"/>
      <c r="Q6"/>
    </row>
    <row r="7" spans="1:42" ht="24">
      <c r="A7" s="4"/>
      <c r="B7" s="4"/>
      <c r="C7" s="246"/>
      <c r="D7" s="251"/>
      <c r="E7" s="1083" t="s">
        <v>75</v>
      </c>
      <c r="F7" s="1084"/>
      <c r="G7" s="252">
        <f>L30</f>
        <v>0</v>
      </c>
      <c r="H7" s="262">
        <f>N30</f>
        <v>0</v>
      </c>
      <c r="I7" s="9"/>
      <c r="J7" s="137"/>
      <c r="K7" s="7"/>
      <c r="Q7"/>
    </row>
    <row r="8" spans="1:42" ht="24">
      <c r="A8" s="4"/>
      <c r="B8" s="4"/>
      <c r="C8" s="246"/>
      <c r="D8" s="1090"/>
      <c r="E8" s="1085" t="s">
        <v>79</v>
      </c>
      <c r="F8" s="1086"/>
      <c r="G8" s="253">
        <f>L33</f>
        <v>0</v>
      </c>
      <c r="H8" s="263">
        <f>N33</f>
        <v>0</v>
      </c>
      <c r="I8" s="9"/>
      <c r="J8" s="137"/>
      <c r="K8" s="7"/>
      <c r="Q8"/>
    </row>
    <row r="9" spans="1:42" ht="24">
      <c r="A9" s="4"/>
      <c r="B9" s="4"/>
      <c r="C9" s="246"/>
      <c r="D9" s="1090"/>
      <c r="E9" s="254" t="s">
        <v>395</v>
      </c>
      <c r="F9" s="255"/>
      <c r="G9" s="256"/>
      <c r="H9" s="264">
        <f>IF($F$2="免税事業者及び簡易課税事業者","",ROUNDDOWN((H6-O18)*10/110,0))</f>
        <v>0</v>
      </c>
      <c r="I9" s="9"/>
      <c r="J9" s="137"/>
      <c r="K9" s="7"/>
      <c r="Q9"/>
    </row>
    <row r="10" spans="1:42" ht="24.75" thickBot="1">
      <c r="A10" s="4"/>
      <c r="B10" s="4"/>
      <c r="C10" s="246"/>
      <c r="D10" s="1090"/>
      <c r="E10" s="444" t="s">
        <v>396</v>
      </c>
      <c r="F10" s="255"/>
      <c r="G10" s="257"/>
      <c r="H10" s="265">
        <f>IF(F2="免税事業者及び簡易課税事業者",H5,(H5-H9))</f>
        <v>0</v>
      </c>
      <c r="I10" s="56" t="str">
        <f>IF(総表!D40&gt;H10,"←交付を受けようとする助成金の金額未満です。","")</f>
        <v/>
      </c>
      <c r="J10" s="138"/>
      <c r="K10" s="55"/>
      <c r="L10" s="55"/>
      <c r="Q10"/>
    </row>
    <row r="11" spans="1:42" ht="24">
      <c r="A11" s="4"/>
      <c r="B11" s="4"/>
      <c r="C11" s="246"/>
      <c r="D11" s="1090"/>
      <c r="E11" s="383" t="s">
        <v>140</v>
      </c>
      <c r="F11" s="384"/>
      <c r="G11" s="258">
        <f>L82</f>
        <v>0</v>
      </c>
      <c r="H11" s="162"/>
      <c r="I11" s="9"/>
      <c r="J11" s="137"/>
      <c r="K11" s="7"/>
      <c r="P11" s="649"/>
      <c r="Q11"/>
    </row>
    <row r="12" spans="1:42" ht="24">
      <c r="A12" s="4"/>
      <c r="B12" s="4"/>
      <c r="C12" s="246"/>
      <c r="D12" s="1091"/>
      <c r="E12" s="381" t="s">
        <v>57</v>
      </c>
      <c r="F12" s="382"/>
      <c r="G12" s="259">
        <f>L90</f>
        <v>0</v>
      </c>
      <c r="H12" s="163"/>
      <c r="I12" s="9"/>
      <c r="J12" s="137"/>
      <c r="K12" s="7"/>
      <c r="P12" s="649"/>
      <c r="Q12"/>
    </row>
    <row r="13" spans="1:42" ht="24.75" thickBot="1">
      <c r="A13" s="4"/>
      <c r="B13" s="4"/>
      <c r="C13" s="260"/>
      <c r="D13" s="1094" t="s">
        <v>547</v>
      </c>
      <c r="E13" s="1095"/>
      <c r="F13" s="1095"/>
      <c r="G13" s="541">
        <f>L97</f>
        <v>0</v>
      </c>
      <c r="H13" s="164"/>
      <c r="I13" s="9"/>
      <c r="J13" s="137"/>
      <c r="K13" s="7"/>
      <c r="P13" s="165"/>
      <c r="Q13"/>
    </row>
    <row r="14" spans="1:42" ht="23.45" customHeight="1" thickBot="1">
      <c r="A14" s="4"/>
      <c r="B14" s="21"/>
      <c r="C14" s="22"/>
      <c r="D14" s="22"/>
      <c r="E14" s="22"/>
      <c r="F14" s="23"/>
      <c r="G14" s="23"/>
      <c r="H14" s="23"/>
      <c r="I14" s="24"/>
      <c r="J14" s="24"/>
      <c r="K14"/>
      <c r="L14" s="36"/>
      <c r="M14"/>
      <c r="N14"/>
      <c r="O14"/>
      <c r="Q14" s="489" t="s">
        <v>473</v>
      </c>
    </row>
    <row r="15" spans="1:42" ht="108" customHeight="1" thickBot="1">
      <c r="B15" s="1047" t="s">
        <v>37</v>
      </c>
      <c r="C15" s="1048"/>
      <c r="D15" s="523" t="s">
        <v>38</v>
      </c>
      <c r="E15" s="524" t="s">
        <v>39</v>
      </c>
      <c r="F15" s="524" t="s">
        <v>40</v>
      </c>
      <c r="G15" s="524" t="s">
        <v>497</v>
      </c>
      <c r="H15" s="573" t="s">
        <v>496</v>
      </c>
      <c r="I15" s="525" t="s">
        <v>490</v>
      </c>
      <c r="J15" s="526" t="s">
        <v>646</v>
      </c>
      <c r="K15" s="527" t="s">
        <v>326</v>
      </c>
      <c r="L15" s="528" t="s">
        <v>606</v>
      </c>
      <c r="M15" s="1092" t="s">
        <v>619</v>
      </c>
      <c r="N15" s="513" t="s">
        <v>642</v>
      </c>
      <c r="O15" s="666" t="s">
        <v>326</v>
      </c>
      <c r="P15"/>
      <c r="Q15" s="469" t="s">
        <v>474</v>
      </c>
      <c r="S15" s="37" t="s">
        <v>64</v>
      </c>
      <c r="T15" s="37" t="s">
        <v>75</v>
      </c>
      <c r="U15" s="37" t="s">
        <v>137</v>
      </c>
      <c r="V15" s="37" t="s">
        <v>58</v>
      </c>
      <c r="W15" s="37" t="s">
        <v>65</v>
      </c>
      <c r="X15" s="37" t="s">
        <v>70</v>
      </c>
      <c r="Y15" s="37" t="s">
        <v>76</v>
      </c>
      <c r="Z15" s="37" t="s">
        <v>136</v>
      </c>
      <c r="AA15" s="37" t="s">
        <v>80</v>
      </c>
      <c r="AB15" s="37" t="s">
        <v>83</v>
      </c>
      <c r="AC15" s="37" t="s">
        <v>87</v>
      </c>
      <c r="AD15" s="37" t="s">
        <v>138</v>
      </c>
      <c r="AE15" s="37" t="s">
        <v>93</v>
      </c>
      <c r="AF15" s="37" t="s">
        <v>97</v>
      </c>
      <c r="AG15" s="37" t="s">
        <v>102</v>
      </c>
      <c r="AH15" s="37" t="s">
        <v>108</v>
      </c>
      <c r="AI15" s="11" t="s">
        <v>116</v>
      </c>
      <c r="AJ15" s="11" t="s">
        <v>121</v>
      </c>
      <c r="AK15" s="11" t="s">
        <v>125</v>
      </c>
      <c r="AL15" s="38" t="s">
        <v>128</v>
      </c>
      <c r="AM15" s="38" t="s">
        <v>129</v>
      </c>
      <c r="AN15" s="38" t="s">
        <v>130</v>
      </c>
      <c r="AO15" t="s">
        <v>131</v>
      </c>
      <c r="AP15" t="s">
        <v>60</v>
      </c>
    </row>
    <row r="16" spans="1:42" ht="34.5" customHeight="1" thickBot="1">
      <c r="B16" s="25" t="s">
        <v>141</v>
      </c>
      <c r="C16" s="26"/>
      <c r="D16" s="27"/>
      <c r="E16" s="27"/>
      <c r="F16" s="27"/>
      <c r="G16" s="27"/>
      <c r="H16" s="27"/>
      <c r="I16" s="28"/>
      <c r="J16" s="28"/>
      <c r="K16" s="28"/>
      <c r="L16" s="29">
        <f>SUM(L17,L97)</f>
        <v>0</v>
      </c>
      <c r="M16" s="1093"/>
      <c r="N16" s="161" t="s">
        <v>605</v>
      </c>
      <c r="O16" s="668" t="s">
        <v>605</v>
      </c>
      <c r="P16" s="50"/>
      <c r="Q16" s="907" t="s">
        <v>643</v>
      </c>
      <c r="S16" t="s">
        <v>65</v>
      </c>
      <c r="T16" t="s">
        <v>76</v>
      </c>
      <c r="U16" t="s">
        <v>80</v>
      </c>
      <c r="V16" t="s">
        <v>131</v>
      </c>
      <c r="W16" s="19" t="s">
        <v>66</v>
      </c>
      <c r="X16" s="19" t="s">
        <v>72</v>
      </c>
      <c r="Y16" s="19" t="s">
        <v>77</v>
      </c>
      <c r="Z16" s="19" t="s">
        <v>77</v>
      </c>
      <c r="AA16" s="19" t="s">
        <v>81</v>
      </c>
      <c r="AB16" s="39" t="s">
        <v>84</v>
      </c>
      <c r="AC16" s="39" t="s">
        <v>88</v>
      </c>
      <c r="AD16" s="39" t="s">
        <v>72</v>
      </c>
      <c r="AE16" s="39" t="s">
        <v>72</v>
      </c>
      <c r="AF16" s="39" t="s">
        <v>98</v>
      </c>
      <c r="AG16" s="39" t="s">
        <v>103</v>
      </c>
      <c r="AH16" s="39" t="s">
        <v>109</v>
      </c>
      <c r="AI16" s="39" t="s">
        <v>115</v>
      </c>
      <c r="AJ16" s="39" t="s">
        <v>122</v>
      </c>
      <c r="AK16" s="39" t="s">
        <v>126</v>
      </c>
      <c r="AL16" s="11"/>
      <c r="AM16" s="11"/>
      <c r="AN16" s="11"/>
      <c r="AO16" s="39" t="s">
        <v>132</v>
      </c>
      <c r="AP16" s="39" t="s">
        <v>134</v>
      </c>
    </row>
    <row r="17" spans="1:42" ht="39.950000000000003" customHeight="1" thickBot="1">
      <c r="B17" s="30"/>
      <c r="C17" s="31" t="s">
        <v>59</v>
      </c>
      <c r="D17" s="32"/>
      <c r="E17" s="32"/>
      <c r="F17" s="32"/>
      <c r="G17" s="32"/>
      <c r="H17" s="32"/>
      <c r="I17" s="32"/>
      <c r="J17" s="32"/>
      <c r="K17" s="32"/>
      <c r="L17" s="139">
        <f>SUM(L19,L30,L33,L82,L90)</f>
        <v>0</v>
      </c>
      <c r="M17" s="48">
        <f>SUM(M19:M80)</f>
        <v>0</v>
      </c>
      <c r="N17" s="139">
        <f>SUM(N19,N33,N30)</f>
        <v>0</v>
      </c>
      <c r="O17" s="667">
        <f>SUM(O19:O80)</f>
        <v>0</v>
      </c>
      <c r="P17" s="50"/>
      <c r="Q17" s="907"/>
      <c r="S17" t="s">
        <v>71</v>
      </c>
      <c r="T17" t="s">
        <v>78</v>
      </c>
      <c r="U17" t="s">
        <v>83</v>
      </c>
      <c r="V17" t="s">
        <v>60</v>
      </c>
      <c r="W17" s="19" t="s">
        <v>67</v>
      </c>
      <c r="X17" s="19" t="s">
        <v>73</v>
      </c>
      <c r="AA17" s="19" t="s">
        <v>82</v>
      </c>
      <c r="AB17" s="39" t="s">
        <v>85</v>
      </c>
      <c r="AC17" s="39" t="s">
        <v>89</v>
      </c>
      <c r="AD17" s="39" t="s">
        <v>73</v>
      </c>
      <c r="AE17" s="39" t="s">
        <v>73</v>
      </c>
      <c r="AF17" s="39" t="s">
        <v>99</v>
      </c>
      <c r="AG17" s="39" t="s">
        <v>104</v>
      </c>
      <c r="AH17" s="39" t="s">
        <v>110</v>
      </c>
      <c r="AI17" s="39" t="s">
        <v>117</v>
      </c>
      <c r="AJ17" s="39" t="s">
        <v>123</v>
      </c>
      <c r="AK17" s="39" t="s">
        <v>127</v>
      </c>
      <c r="AL17" s="11"/>
      <c r="AM17" s="11"/>
      <c r="AN17" s="11"/>
      <c r="AO17" s="39" t="s">
        <v>133</v>
      </c>
      <c r="AP17" s="39" t="s">
        <v>135</v>
      </c>
    </row>
    <row r="18" spans="1:42" ht="30" customHeight="1">
      <c r="B18" s="30"/>
      <c r="C18" s="33"/>
      <c r="D18" s="241" t="s">
        <v>64</v>
      </c>
      <c r="E18" s="34"/>
      <c r="F18" s="522"/>
      <c r="G18" s="522"/>
      <c r="H18" s="522"/>
      <c r="I18" s="34"/>
      <c r="J18" s="34"/>
      <c r="K18" s="34"/>
      <c r="L18" s="140"/>
      <c r="M18" s="47"/>
      <c r="N18" s="141"/>
      <c r="O18" s="663"/>
      <c r="P18" s="51"/>
      <c r="Q18" s="907"/>
      <c r="U18" t="s">
        <v>87</v>
      </c>
      <c r="W18" s="19" t="s">
        <v>68</v>
      </c>
      <c r="X18" s="19" t="s">
        <v>61</v>
      </c>
      <c r="AA18" s="19"/>
      <c r="AB18" s="39" t="s">
        <v>86</v>
      </c>
      <c r="AC18" s="39" t="s">
        <v>86</v>
      </c>
      <c r="AD18" s="39" t="s">
        <v>74</v>
      </c>
      <c r="AE18" s="39" t="s">
        <v>74</v>
      </c>
      <c r="AF18" s="39" t="s">
        <v>100</v>
      </c>
      <c r="AG18" s="39" t="s">
        <v>105</v>
      </c>
      <c r="AH18" s="39" t="s">
        <v>111</v>
      </c>
      <c r="AI18" s="39" t="s">
        <v>118</v>
      </c>
      <c r="AJ18" s="39" t="s">
        <v>124</v>
      </c>
      <c r="AK18" s="470" t="s">
        <v>699</v>
      </c>
      <c r="AL18" s="11"/>
      <c r="AM18" s="11"/>
      <c r="AN18" s="11"/>
      <c r="AO18" s="39"/>
      <c r="AP18" s="39"/>
    </row>
    <row r="19" spans="1:42" ht="27.75" customHeight="1">
      <c r="A19">
        <v>1</v>
      </c>
      <c r="B19" s="30"/>
      <c r="C19" s="33"/>
      <c r="D19" s="386" t="s">
        <v>378</v>
      </c>
      <c r="E19" s="226"/>
      <c r="F19" s="518"/>
      <c r="G19" s="545"/>
      <c r="H19" s="521"/>
      <c r="I19" s="227"/>
      <c r="J19" s="650"/>
      <c r="K19" s="228"/>
      <c r="L19" s="1059">
        <f>SUM(I19:I28)</f>
        <v>0</v>
      </c>
      <c r="M19" s="655">
        <f>J19</f>
        <v>0</v>
      </c>
      <c r="N19" s="1061">
        <f>SUM(M19:M28)</f>
        <v>0</v>
      </c>
      <c r="O19" s="664" t="str">
        <f>IF(K19="○",IF(K19="○",J19,""),"")</f>
        <v/>
      </c>
      <c r="P19" s="52"/>
      <c r="Q19" s="907"/>
      <c r="U19" t="s">
        <v>90</v>
      </c>
      <c r="W19" s="19" t="s">
        <v>69</v>
      </c>
      <c r="X19" s="19" t="s">
        <v>62</v>
      </c>
      <c r="AB19" s="39"/>
      <c r="AC19" s="39"/>
      <c r="AD19" s="39" t="s">
        <v>62</v>
      </c>
      <c r="AE19" s="39" t="s">
        <v>62</v>
      </c>
      <c r="AF19" s="39" t="s">
        <v>101</v>
      </c>
      <c r="AG19" s="39" t="s">
        <v>106</v>
      </c>
      <c r="AH19" s="39" t="s">
        <v>112</v>
      </c>
      <c r="AI19" s="39" t="s">
        <v>119</v>
      </c>
      <c r="AJ19" s="39"/>
      <c r="AK19" s="470"/>
      <c r="AL19" s="11"/>
      <c r="AM19" s="11"/>
      <c r="AN19" s="11"/>
      <c r="AO19" s="11"/>
      <c r="AP19" s="11"/>
    </row>
    <row r="20" spans="1:42" ht="27.95" customHeight="1">
      <c r="A20">
        <v>2</v>
      </c>
      <c r="B20" s="30"/>
      <c r="C20" s="33"/>
      <c r="D20" s="387" t="str">
        <f t="shared" ref="D20:D28" si="0">IF(E20="","",".")</f>
        <v/>
      </c>
      <c r="E20" s="229"/>
      <c r="F20" s="519"/>
      <c r="G20" s="546"/>
      <c r="H20" s="543"/>
      <c r="I20" s="230"/>
      <c r="J20" s="230"/>
      <c r="K20" s="231"/>
      <c r="L20" s="1060"/>
      <c r="M20" s="656">
        <f t="shared" ref="M20:M28" si="1">J20</f>
        <v>0</v>
      </c>
      <c r="N20" s="1062"/>
      <c r="O20" s="664" t="str">
        <f t="shared" ref="O20:O28" si="2">IF(K20="○",IF(K20="○",J20,""),"")</f>
        <v/>
      </c>
      <c r="P20" s="53"/>
      <c r="Q20" s="907"/>
      <c r="U20" t="s">
        <v>93</v>
      </c>
      <c r="W20" s="19"/>
      <c r="X20" s="19"/>
      <c r="AD20" s="39" t="s">
        <v>91</v>
      </c>
      <c r="AE20" s="39" t="s">
        <v>94</v>
      </c>
      <c r="AF20" s="39"/>
      <c r="AG20" s="39" t="s">
        <v>107</v>
      </c>
      <c r="AH20" s="39" t="s">
        <v>113</v>
      </c>
      <c r="AI20" s="39" t="s">
        <v>120</v>
      </c>
      <c r="AJ20" s="11"/>
      <c r="AK20" s="39"/>
      <c r="AL20" s="11"/>
      <c r="AM20" s="11"/>
      <c r="AN20" s="11"/>
      <c r="AO20" s="11"/>
      <c r="AP20" s="11"/>
    </row>
    <row r="21" spans="1:42" ht="27.95" customHeight="1">
      <c r="A21">
        <v>3</v>
      </c>
      <c r="B21" s="30"/>
      <c r="C21" s="33"/>
      <c r="D21" s="387" t="str">
        <f t="shared" si="0"/>
        <v/>
      </c>
      <c r="E21" s="229"/>
      <c r="F21" s="519"/>
      <c r="G21" s="546"/>
      <c r="H21" s="543"/>
      <c r="I21" s="230"/>
      <c r="J21" s="230"/>
      <c r="K21" s="231"/>
      <c r="L21" s="1060"/>
      <c r="M21" s="656">
        <f t="shared" si="1"/>
        <v>0</v>
      </c>
      <c r="N21" s="1062"/>
      <c r="O21" s="664" t="str">
        <f t="shared" si="2"/>
        <v/>
      </c>
      <c r="P21" s="53"/>
      <c r="Q21" s="907"/>
      <c r="U21" t="s">
        <v>97</v>
      </c>
      <c r="AD21" s="39" t="s">
        <v>92</v>
      </c>
      <c r="AE21" s="39" t="s">
        <v>95</v>
      </c>
      <c r="AG21" s="39"/>
      <c r="AH21" s="39" t="s">
        <v>114</v>
      </c>
      <c r="AI21" s="39"/>
      <c r="AJ21" s="11"/>
      <c r="AK21" s="11"/>
      <c r="AL21" s="11"/>
      <c r="AM21" s="11"/>
      <c r="AN21" s="11"/>
      <c r="AO21" s="11"/>
      <c r="AP21" s="11"/>
    </row>
    <row r="22" spans="1:42" ht="27.95" customHeight="1">
      <c r="A22">
        <v>4</v>
      </c>
      <c r="B22" s="30"/>
      <c r="C22" s="33"/>
      <c r="D22" s="387" t="str">
        <f t="shared" si="0"/>
        <v/>
      </c>
      <c r="E22" s="229"/>
      <c r="F22" s="519"/>
      <c r="G22" s="546"/>
      <c r="H22" s="543"/>
      <c r="I22" s="230"/>
      <c r="J22" s="230"/>
      <c r="K22" s="231"/>
      <c r="L22" s="1060"/>
      <c r="M22" s="656">
        <f t="shared" si="1"/>
        <v>0</v>
      </c>
      <c r="N22" s="1062"/>
      <c r="O22" s="664" t="str">
        <f t="shared" si="2"/>
        <v/>
      </c>
      <c r="P22" s="53"/>
      <c r="Q22" s="907"/>
      <c r="U22" t="s">
        <v>102</v>
      </c>
      <c r="AD22" s="39"/>
      <c r="AE22" s="39" t="s">
        <v>92</v>
      </c>
      <c r="AH22" s="39" t="s">
        <v>115</v>
      </c>
      <c r="AI22" s="11"/>
      <c r="AJ22" s="11"/>
      <c r="AK22" s="11"/>
      <c r="AL22" s="11"/>
      <c r="AM22" s="11"/>
      <c r="AN22" s="11"/>
      <c r="AO22" s="11"/>
      <c r="AP22" s="11"/>
    </row>
    <row r="23" spans="1:42" ht="27.95" customHeight="1">
      <c r="A23">
        <v>5</v>
      </c>
      <c r="B23" s="30"/>
      <c r="C23" s="33"/>
      <c r="D23" s="387" t="str">
        <f t="shared" si="0"/>
        <v/>
      </c>
      <c r="E23" s="229"/>
      <c r="F23" s="519"/>
      <c r="G23" s="546"/>
      <c r="H23" s="543"/>
      <c r="I23" s="230"/>
      <c r="J23" s="230"/>
      <c r="K23" s="231"/>
      <c r="L23" s="1060"/>
      <c r="M23" s="656">
        <f t="shared" si="1"/>
        <v>0</v>
      </c>
      <c r="N23" s="1062"/>
      <c r="O23" s="664" t="str">
        <f t="shared" si="2"/>
        <v/>
      </c>
      <c r="P23" s="53"/>
      <c r="Q23" s="907"/>
      <c r="U23" t="s">
        <v>108</v>
      </c>
      <c r="AE23" s="39" t="s">
        <v>96</v>
      </c>
      <c r="AH23" s="39"/>
      <c r="AI23" s="11"/>
      <c r="AJ23" s="11"/>
      <c r="AK23" s="11"/>
      <c r="AL23" s="11"/>
      <c r="AM23" s="11"/>
      <c r="AN23" s="11"/>
      <c r="AO23" s="11"/>
      <c r="AP23" s="11"/>
    </row>
    <row r="24" spans="1:42" ht="27.95" customHeight="1">
      <c r="A24">
        <v>6</v>
      </c>
      <c r="B24" s="30"/>
      <c r="C24" s="33"/>
      <c r="D24" s="387" t="str">
        <f t="shared" si="0"/>
        <v/>
      </c>
      <c r="E24" s="229"/>
      <c r="F24" s="519"/>
      <c r="G24" s="546"/>
      <c r="H24" s="543"/>
      <c r="I24" s="230"/>
      <c r="J24" s="230"/>
      <c r="K24" s="231"/>
      <c r="L24" s="1060"/>
      <c r="M24" s="656">
        <f t="shared" si="1"/>
        <v>0</v>
      </c>
      <c r="N24" s="1062"/>
      <c r="O24" s="664" t="str">
        <f t="shared" si="2"/>
        <v/>
      </c>
      <c r="P24" s="53"/>
      <c r="Q24" s="907"/>
      <c r="U24" t="s">
        <v>116</v>
      </c>
      <c r="AE24" s="39"/>
      <c r="AI24" s="11"/>
      <c r="AJ24" s="11"/>
      <c r="AK24" s="11"/>
      <c r="AL24" s="11"/>
      <c r="AM24" s="11"/>
      <c r="AN24" s="11"/>
      <c r="AO24" s="11"/>
      <c r="AP24" s="11"/>
    </row>
    <row r="25" spans="1:42" ht="27.95" customHeight="1">
      <c r="A25">
        <v>7</v>
      </c>
      <c r="B25" s="30"/>
      <c r="C25" s="33"/>
      <c r="D25" s="387" t="str">
        <f t="shared" si="0"/>
        <v/>
      </c>
      <c r="E25" s="229"/>
      <c r="F25" s="519"/>
      <c r="G25" s="546"/>
      <c r="H25" s="543"/>
      <c r="I25" s="230"/>
      <c r="J25" s="230"/>
      <c r="K25" s="231"/>
      <c r="L25" s="1060"/>
      <c r="M25" s="656">
        <f t="shared" si="1"/>
        <v>0</v>
      </c>
      <c r="N25" s="1062"/>
      <c r="O25" s="664" t="str">
        <f t="shared" si="2"/>
        <v/>
      </c>
      <c r="P25" s="53"/>
      <c r="Q25" s="907"/>
      <c r="U25" t="s">
        <v>121</v>
      </c>
      <c r="AI25" s="11"/>
      <c r="AJ25" s="11"/>
      <c r="AK25" s="11"/>
      <c r="AL25" s="11"/>
      <c r="AM25" s="11"/>
      <c r="AN25" s="11"/>
      <c r="AO25" s="11"/>
      <c r="AP25" s="11"/>
    </row>
    <row r="26" spans="1:42" ht="27.95" customHeight="1">
      <c r="A26">
        <v>8</v>
      </c>
      <c r="B26" s="30"/>
      <c r="C26" s="33"/>
      <c r="D26" s="387" t="str">
        <f t="shared" si="0"/>
        <v/>
      </c>
      <c r="E26" s="229"/>
      <c r="F26" s="519"/>
      <c r="G26" s="546"/>
      <c r="H26" s="543"/>
      <c r="I26" s="230"/>
      <c r="J26" s="230"/>
      <c r="K26" s="231"/>
      <c r="L26" s="1060"/>
      <c r="M26" s="656">
        <f t="shared" si="1"/>
        <v>0</v>
      </c>
      <c r="N26" s="1062"/>
      <c r="O26" s="664" t="str">
        <f t="shared" si="2"/>
        <v/>
      </c>
      <c r="P26" s="53"/>
      <c r="Q26" s="907"/>
      <c r="U26" t="s">
        <v>125</v>
      </c>
      <c r="AI26" s="11"/>
      <c r="AJ26" s="11"/>
      <c r="AK26" s="11"/>
      <c r="AL26" s="11"/>
      <c r="AM26" s="11"/>
      <c r="AN26" s="11"/>
      <c r="AO26" s="11"/>
      <c r="AP26" s="11"/>
    </row>
    <row r="27" spans="1:42" ht="27.95" customHeight="1">
      <c r="A27">
        <v>9</v>
      </c>
      <c r="B27" s="30"/>
      <c r="C27" s="33"/>
      <c r="D27" s="387" t="str">
        <f t="shared" si="0"/>
        <v/>
      </c>
      <c r="E27" s="229"/>
      <c r="F27" s="519"/>
      <c r="G27" s="546"/>
      <c r="H27" s="543"/>
      <c r="I27" s="230"/>
      <c r="J27" s="230"/>
      <c r="K27" s="231"/>
      <c r="L27" s="1060"/>
      <c r="M27" s="656">
        <f t="shared" si="1"/>
        <v>0</v>
      </c>
      <c r="N27" s="1062"/>
      <c r="O27" s="664" t="str">
        <f t="shared" si="2"/>
        <v/>
      </c>
      <c r="P27" s="53"/>
      <c r="Q27" s="907"/>
      <c r="U27" t="s">
        <v>696</v>
      </c>
      <c r="AI27" s="11"/>
      <c r="AJ27" s="11"/>
      <c r="AK27" s="11"/>
      <c r="AL27" s="11"/>
      <c r="AM27" s="11"/>
      <c r="AN27" s="11"/>
      <c r="AO27" s="11"/>
      <c r="AP27" s="11"/>
    </row>
    <row r="28" spans="1:42" ht="27.95" customHeight="1">
      <c r="A28">
        <v>10</v>
      </c>
      <c r="B28" s="30"/>
      <c r="C28" s="33"/>
      <c r="D28" s="387" t="str">
        <f t="shared" si="0"/>
        <v/>
      </c>
      <c r="E28" s="232"/>
      <c r="F28" s="520"/>
      <c r="G28" s="547"/>
      <c r="H28" s="544"/>
      <c r="I28" s="230"/>
      <c r="J28" s="652"/>
      <c r="K28" s="233"/>
      <c r="L28" s="1064"/>
      <c r="M28" s="657">
        <f t="shared" si="1"/>
        <v>0</v>
      </c>
      <c r="N28" s="1063"/>
      <c r="O28" s="664" t="str">
        <f t="shared" si="2"/>
        <v/>
      </c>
      <c r="P28" s="53"/>
      <c r="Q28" s="907"/>
      <c r="U28" t="s">
        <v>129</v>
      </c>
      <c r="AI28" s="11"/>
      <c r="AJ28" s="11"/>
      <c r="AK28" s="11"/>
      <c r="AL28" s="11"/>
      <c r="AM28" s="11"/>
      <c r="AN28" s="11"/>
      <c r="AO28" s="11"/>
      <c r="AP28" s="11"/>
    </row>
    <row r="29" spans="1:42" ht="30" customHeight="1">
      <c r="B29" s="30"/>
      <c r="C29" s="33"/>
      <c r="D29" s="241" t="s">
        <v>75</v>
      </c>
      <c r="E29" s="234"/>
      <c r="F29" s="234"/>
      <c r="G29" s="234"/>
      <c r="H29" s="234"/>
      <c r="I29" s="234"/>
      <c r="J29" s="234"/>
      <c r="K29" s="234"/>
      <c r="L29" s="235"/>
      <c r="M29" s="236"/>
      <c r="N29" s="237"/>
      <c r="O29" s="665"/>
      <c r="P29" s="53"/>
      <c r="Q29" s="1076" t="s">
        <v>475</v>
      </c>
      <c r="U29" t="s">
        <v>130</v>
      </c>
      <c r="AI29" s="11"/>
      <c r="AJ29" s="11"/>
      <c r="AK29" s="11"/>
      <c r="AL29" s="11"/>
      <c r="AM29" s="11"/>
      <c r="AN29" s="11"/>
      <c r="AO29" s="11"/>
      <c r="AP29" s="11"/>
    </row>
    <row r="30" spans="1:42" ht="27.95" customHeight="1">
      <c r="A30">
        <v>11</v>
      </c>
      <c r="B30" s="30"/>
      <c r="C30" s="33"/>
      <c r="D30" s="386" t="s">
        <v>378</v>
      </c>
      <c r="E30" s="447" t="s">
        <v>76</v>
      </c>
      <c r="F30" s="1069" t="s">
        <v>77</v>
      </c>
      <c r="G30" s="1070"/>
      <c r="H30" s="1071"/>
      <c r="I30" s="563">
        <f>スタッフ費内訳!I54</f>
        <v>0</v>
      </c>
      <c r="J30" s="653">
        <f>スタッフ費内訳!J54</f>
        <v>0</v>
      </c>
      <c r="K30" s="228" t="s">
        <v>49</v>
      </c>
      <c r="L30" s="1059">
        <f>SUM(I30:I31)</f>
        <v>0</v>
      </c>
      <c r="M30" s="655">
        <f t="shared" ref="M30:M31" si="3">J30</f>
        <v>0</v>
      </c>
      <c r="N30" s="1061">
        <f>SUM(M30:M31)</f>
        <v>0</v>
      </c>
      <c r="O30" s="664" t="str">
        <f>IF(K30="○",IF(K30="○",J30,""),"")</f>
        <v/>
      </c>
      <c r="P30" s="52"/>
      <c r="Q30" s="1076"/>
      <c r="S30" s="7" t="s">
        <v>63</v>
      </c>
      <c r="AI30" s="11"/>
      <c r="AJ30" s="11"/>
      <c r="AK30" s="11"/>
      <c r="AL30" s="11"/>
      <c r="AM30" s="11"/>
      <c r="AN30" s="11"/>
      <c r="AO30" s="11"/>
      <c r="AP30" s="11"/>
    </row>
    <row r="31" spans="1:42" ht="27.95" customHeight="1">
      <c r="A31">
        <v>12</v>
      </c>
      <c r="B31" s="30"/>
      <c r="C31" s="33"/>
      <c r="D31" s="386" t="s">
        <v>378</v>
      </c>
      <c r="E31" s="229" t="s">
        <v>78</v>
      </c>
      <c r="F31" s="1052" t="s">
        <v>77</v>
      </c>
      <c r="G31" s="1053"/>
      <c r="H31" s="1054"/>
      <c r="I31" s="564">
        <f>キャスト費内訳!I43</f>
        <v>0</v>
      </c>
      <c r="J31" s="654">
        <f>キャスト費内訳!J43</f>
        <v>0</v>
      </c>
      <c r="K31" s="231" t="s">
        <v>49</v>
      </c>
      <c r="L31" s="1060"/>
      <c r="M31" s="657">
        <f t="shared" si="3"/>
        <v>0</v>
      </c>
      <c r="N31" s="1062"/>
      <c r="O31" s="664" t="str">
        <f>IF(K31="○",IF(K31="○",J31,""),"")</f>
        <v/>
      </c>
      <c r="P31" s="53"/>
      <c r="Q31" s="469"/>
      <c r="AK31" s="11"/>
    </row>
    <row r="32" spans="1:42" ht="30" customHeight="1">
      <c r="B32" s="30"/>
      <c r="C32" s="35"/>
      <c r="D32" s="241" t="s">
        <v>79</v>
      </c>
      <c r="E32" s="234"/>
      <c r="F32" s="234"/>
      <c r="G32" s="234"/>
      <c r="H32" s="234"/>
      <c r="I32" s="234"/>
      <c r="J32" s="234"/>
      <c r="K32" s="234"/>
      <c r="L32" s="235"/>
      <c r="M32" s="236"/>
      <c r="N32" s="237"/>
      <c r="O32" s="665"/>
      <c r="P32" s="53"/>
      <c r="Q32" s="488"/>
    </row>
    <row r="33" spans="1:17" ht="27.95" customHeight="1">
      <c r="A33">
        <v>13</v>
      </c>
      <c r="B33" s="30"/>
      <c r="C33" s="33"/>
      <c r="D33" s="386" t="s">
        <v>378</v>
      </c>
      <c r="E33" s="226"/>
      <c r="F33" s="518"/>
      <c r="G33" s="545"/>
      <c r="H33" s="521"/>
      <c r="I33" s="227"/>
      <c r="J33" s="650"/>
      <c r="K33" s="228"/>
      <c r="L33" s="1059">
        <f>SUM(I33:I80)</f>
        <v>0</v>
      </c>
      <c r="M33" s="655">
        <f t="shared" ref="M33:M80" si="4">J33</f>
        <v>0</v>
      </c>
      <c r="N33" s="1061">
        <f>SUM(M33:M80)</f>
        <v>0</v>
      </c>
      <c r="O33" s="664" t="str">
        <f>IF(K33="○",IF(K33="○",J33,""),"")</f>
        <v/>
      </c>
      <c r="P33" s="52"/>
      <c r="Q33" s="488"/>
    </row>
    <row r="34" spans="1:17" ht="27.95" customHeight="1">
      <c r="A34">
        <v>14</v>
      </c>
      <c r="B34" s="30"/>
      <c r="C34" s="33"/>
      <c r="D34" s="387" t="str">
        <f>IF(E34="","",".")</f>
        <v/>
      </c>
      <c r="E34" s="229"/>
      <c r="F34" s="519"/>
      <c r="G34" s="546"/>
      <c r="H34" s="543"/>
      <c r="I34" s="230"/>
      <c r="J34" s="651"/>
      <c r="K34" s="231"/>
      <c r="L34" s="1060"/>
      <c r="M34" s="656">
        <f t="shared" si="4"/>
        <v>0</v>
      </c>
      <c r="N34" s="1062"/>
      <c r="O34" s="664" t="str">
        <f t="shared" ref="O34:O80" si="5">IF(K34="○",IF(K34="○",J34,""),"")</f>
        <v/>
      </c>
      <c r="P34" s="53"/>
      <c r="Q34" s="488"/>
    </row>
    <row r="35" spans="1:17" ht="27.95" customHeight="1">
      <c r="A35">
        <v>15</v>
      </c>
      <c r="B35" s="30"/>
      <c r="C35" s="33"/>
      <c r="D35" s="387" t="str">
        <f t="shared" ref="D35:D80" si="6">IF(E35="","",".")</f>
        <v/>
      </c>
      <c r="E35" s="229"/>
      <c r="F35" s="519"/>
      <c r="G35" s="546"/>
      <c r="H35" s="543"/>
      <c r="I35" s="230"/>
      <c r="J35" s="651"/>
      <c r="K35" s="231"/>
      <c r="L35" s="1060"/>
      <c r="M35" s="656">
        <f t="shared" si="4"/>
        <v>0</v>
      </c>
      <c r="N35" s="1062"/>
      <c r="O35" s="664" t="str">
        <f t="shared" si="5"/>
        <v/>
      </c>
      <c r="P35" s="53"/>
      <c r="Q35" s="488"/>
    </row>
    <row r="36" spans="1:17" ht="27.95" customHeight="1">
      <c r="A36">
        <v>16</v>
      </c>
      <c r="B36" s="30"/>
      <c r="C36" s="33"/>
      <c r="D36" s="387"/>
      <c r="E36" s="229"/>
      <c r="F36" s="519"/>
      <c r="G36" s="546"/>
      <c r="H36" s="543"/>
      <c r="I36" s="230"/>
      <c r="J36" s="651"/>
      <c r="K36" s="231"/>
      <c r="L36" s="1060"/>
      <c r="M36" s="656">
        <f t="shared" si="4"/>
        <v>0</v>
      </c>
      <c r="N36" s="1062"/>
      <c r="O36" s="664" t="str">
        <f t="shared" si="5"/>
        <v/>
      </c>
      <c r="P36" s="53"/>
      <c r="Q36" s="488"/>
    </row>
    <row r="37" spans="1:17" ht="27.95" customHeight="1">
      <c r="A37">
        <v>17</v>
      </c>
      <c r="B37" s="30"/>
      <c r="C37" s="33"/>
      <c r="D37" s="387" t="str">
        <f t="shared" si="6"/>
        <v/>
      </c>
      <c r="E37" s="229"/>
      <c r="F37" s="519"/>
      <c r="G37" s="546"/>
      <c r="H37" s="543"/>
      <c r="I37" s="230"/>
      <c r="J37" s="651"/>
      <c r="K37" s="231"/>
      <c r="L37" s="1060"/>
      <c r="M37" s="656">
        <f t="shared" si="4"/>
        <v>0</v>
      </c>
      <c r="N37" s="1062"/>
      <c r="O37" s="664" t="str">
        <f t="shared" si="5"/>
        <v/>
      </c>
      <c r="P37" s="53"/>
      <c r="Q37" s="488"/>
    </row>
    <row r="38" spans="1:17" ht="27.95" customHeight="1">
      <c r="A38">
        <v>18</v>
      </c>
      <c r="B38" s="30"/>
      <c r="C38" s="33"/>
      <c r="D38" s="387" t="str">
        <f t="shared" si="6"/>
        <v/>
      </c>
      <c r="E38" s="229"/>
      <c r="F38" s="519"/>
      <c r="G38" s="546"/>
      <c r="H38" s="543"/>
      <c r="I38" s="230"/>
      <c r="J38" s="651"/>
      <c r="K38" s="231"/>
      <c r="L38" s="1060"/>
      <c r="M38" s="656">
        <f t="shared" si="4"/>
        <v>0</v>
      </c>
      <c r="N38" s="1062"/>
      <c r="O38" s="664" t="str">
        <f t="shared" si="5"/>
        <v/>
      </c>
      <c r="P38" s="53"/>
      <c r="Q38" s="488"/>
    </row>
    <row r="39" spans="1:17" ht="27.95" customHeight="1">
      <c r="A39">
        <v>19</v>
      </c>
      <c r="B39" s="30"/>
      <c r="C39" s="33"/>
      <c r="D39" s="387" t="str">
        <f t="shared" si="6"/>
        <v/>
      </c>
      <c r="E39" s="229"/>
      <c r="F39" s="519"/>
      <c r="G39" s="546"/>
      <c r="H39" s="543"/>
      <c r="I39" s="230"/>
      <c r="J39" s="651"/>
      <c r="K39" s="231"/>
      <c r="L39" s="1060"/>
      <c r="M39" s="656">
        <f t="shared" si="4"/>
        <v>0</v>
      </c>
      <c r="N39" s="1062"/>
      <c r="O39" s="664" t="str">
        <f t="shared" si="5"/>
        <v/>
      </c>
      <c r="P39" s="53"/>
      <c r="Q39" s="488"/>
    </row>
    <row r="40" spans="1:17" ht="27.95" customHeight="1">
      <c r="A40">
        <v>20</v>
      </c>
      <c r="B40" s="30"/>
      <c r="C40" s="33"/>
      <c r="D40" s="387" t="str">
        <f t="shared" si="6"/>
        <v/>
      </c>
      <c r="E40" s="229"/>
      <c r="F40" s="519"/>
      <c r="G40" s="546"/>
      <c r="H40" s="543"/>
      <c r="I40" s="230"/>
      <c r="J40" s="651"/>
      <c r="K40" s="231"/>
      <c r="L40" s="1060"/>
      <c r="M40" s="656">
        <f t="shared" si="4"/>
        <v>0</v>
      </c>
      <c r="N40" s="1062"/>
      <c r="O40" s="664" t="str">
        <f t="shared" si="5"/>
        <v/>
      </c>
      <c r="P40" s="53"/>
      <c r="Q40" s="488"/>
    </row>
    <row r="41" spans="1:17" ht="27.95" customHeight="1">
      <c r="A41">
        <v>21</v>
      </c>
      <c r="B41" s="30"/>
      <c r="C41" s="33"/>
      <c r="D41" s="387" t="str">
        <f t="shared" si="6"/>
        <v/>
      </c>
      <c r="E41" s="229"/>
      <c r="F41" s="519"/>
      <c r="G41" s="546"/>
      <c r="H41" s="543"/>
      <c r="I41" s="230"/>
      <c r="J41" s="651"/>
      <c r="K41" s="231"/>
      <c r="L41" s="1060"/>
      <c r="M41" s="656">
        <f t="shared" si="4"/>
        <v>0</v>
      </c>
      <c r="N41" s="1062"/>
      <c r="O41" s="664" t="str">
        <f t="shared" si="5"/>
        <v/>
      </c>
      <c r="P41" s="53"/>
      <c r="Q41" s="488"/>
    </row>
    <row r="42" spans="1:17" ht="27.95" customHeight="1">
      <c r="A42">
        <v>22</v>
      </c>
      <c r="B42" s="30"/>
      <c r="C42" s="33"/>
      <c r="D42" s="387" t="str">
        <f t="shared" si="6"/>
        <v/>
      </c>
      <c r="E42" s="229"/>
      <c r="F42" s="519"/>
      <c r="G42" s="546"/>
      <c r="H42" s="543"/>
      <c r="I42" s="230"/>
      <c r="J42" s="651"/>
      <c r="K42" s="231"/>
      <c r="L42" s="1060"/>
      <c r="M42" s="656">
        <f t="shared" si="4"/>
        <v>0</v>
      </c>
      <c r="N42" s="1062"/>
      <c r="O42" s="664" t="str">
        <f t="shared" si="5"/>
        <v/>
      </c>
      <c r="P42" s="53"/>
      <c r="Q42" s="488"/>
    </row>
    <row r="43" spans="1:17" ht="27.95" customHeight="1">
      <c r="A43">
        <v>23</v>
      </c>
      <c r="B43" s="30"/>
      <c r="C43" s="33"/>
      <c r="D43" s="387" t="str">
        <f t="shared" si="6"/>
        <v/>
      </c>
      <c r="E43" s="229"/>
      <c r="F43" s="519"/>
      <c r="G43" s="546"/>
      <c r="H43" s="543"/>
      <c r="I43" s="230"/>
      <c r="J43" s="651"/>
      <c r="K43" s="231"/>
      <c r="L43" s="1060"/>
      <c r="M43" s="656">
        <f t="shared" si="4"/>
        <v>0</v>
      </c>
      <c r="N43" s="1062"/>
      <c r="O43" s="664" t="str">
        <f t="shared" si="5"/>
        <v/>
      </c>
      <c r="P43" s="53"/>
      <c r="Q43" s="488"/>
    </row>
    <row r="44" spans="1:17" ht="27.95" customHeight="1">
      <c r="A44">
        <v>24</v>
      </c>
      <c r="B44" s="30"/>
      <c r="C44" s="33"/>
      <c r="D44" s="387" t="str">
        <f t="shared" si="6"/>
        <v/>
      </c>
      <c r="E44" s="229"/>
      <c r="F44" s="519"/>
      <c r="G44" s="546"/>
      <c r="H44" s="543"/>
      <c r="I44" s="230"/>
      <c r="J44" s="651"/>
      <c r="K44" s="231"/>
      <c r="L44" s="1060"/>
      <c r="M44" s="656">
        <f t="shared" si="4"/>
        <v>0</v>
      </c>
      <c r="N44" s="1062"/>
      <c r="O44" s="664" t="str">
        <f t="shared" si="5"/>
        <v/>
      </c>
      <c r="P44" s="53"/>
      <c r="Q44" s="488"/>
    </row>
    <row r="45" spans="1:17" ht="27.95" customHeight="1">
      <c r="A45">
        <v>25</v>
      </c>
      <c r="B45" s="30"/>
      <c r="C45" s="33"/>
      <c r="D45" s="387" t="str">
        <f t="shared" si="6"/>
        <v/>
      </c>
      <c r="E45" s="229"/>
      <c r="F45" s="519"/>
      <c r="G45" s="546"/>
      <c r="H45" s="543"/>
      <c r="I45" s="230"/>
      <c r="J45" s="651"/>
      <c r="K45" s="231"/>
      <c r="L45" s="1060"/>
      <c r="M45" s="656">
        <f t="shared" si="4"/>
        <v>0</v>
      </c>
      <c r="N45" s="1062"/>
      <c r="O45" s="664" t="str">
        <f t="shared" si="5"/>
        <v/>
      </c>
      <c r="P45" s="53"/>
      <c r="Q45" s="488"/>
    </row>
    <row r="46" spans="1:17" ht="27.95" customHeight="1">
      <c r="A46">
        <v>26</v>
      </c>
      <c r="B46" s="30"/>
      <c r="C46" s="33"/>
      <c r="D46" s="387" t="str">
        <f t="shared" si="6"/>
        <v/>
      </c>
      <c r="E46" s="229"/>
      <c r="F46" s="519"/>
      <c r="G46" s="546"/>
      <c r="H46" s="543"/>
      <c r="I46" s="230"/>
      <c r="J46" s="651"/>
      <c r="K46" s="231"/>
      <c r="L46" s="1060"/>
      <c r="M46" s="656">
        <f t="shared" si="4"/>
        <v>0</v>
      </c>
      <c r="N46" s="1062"/>
      <c r="O46" s="664" t="str">
        <f t="shared" si="5"/>
        <v/>
      </c>
      <c r="P46" s="53"/>
      <c r="Q46" s="488"/>
    </row>
    <row r="47" spans="1:17" ht="27.95" customHeight="1">
      <c r="A47">
        <v>27</v>
      </c>
      <c r="B47" s="30"/>
      <c r="C47" s="33"/>
      <c r="D47" s="387" t="str">
        <f t="shared" si="6"/>
        <v/>
      </c>
      <c r="E47" s="229"/>
      <c r="F47" s="519"/>
      <c r="G47" s="546"/>
      <c r="H47" s="543"/>
      <c r="I47" s="230"/>
      <c r="J47" s="651"/>
      <c r="K47" s="231"/>
      <c r="L47" s="1060"/>
      <c r="M47" s="656">
        <f t="shared" si="4"/>
        <v>0</v>
      </c>
      <c r="N47" s="1062"/>
      <c r="O47" s="664" t="str">
        <f t="shared" si="5"/>
        <v/>
      </c>
      <c r="P47" s="53"/>
      <c r="Q47" s="488"/>
    </row>
    <row r="48" spans="1:17" ht="27.95" customHeight="1">
      <c r="A48">
        <v>28</v>
      </c>
      <c r="B48" s="30"/>
      <c r="C48" s="33"/>
      <c r="D48" s="387" t="str">
        <f t="shared" si="6"/>
        <v/>
      </c>
      <c r="E48" s="229"/>
      <c r="F48" s="519"/>
      <c r="G48" s="546"/>
      <c r="H48" s="543"/>
      <c r="I48" s="230"/>
      <c r="J48" s="651"/>
      <c r="K48" s="231"/>
      <c r="L48" s="1060"/>
      <c r="M48" s="656">
        <f t="shared" si="4"/>
        <v>0</v>
      </c>
      <c r="N48" s="1062"/>
      <c r="O48" s="664" t="str">
        <f t="shared" si="5"/>
        <v/>
      </c>
      <c r="P48" s="53"/>
      <c r="Q48" s="488"/>
    </row>
    <row r="49" spans="1:17" ht="27.95" customHeight="1">
      <c r="A49">
        <v>29</v>
      </c>
      <c r="B49" s="30"/>
      <c r="C49" s="33"/>
      <c r="D49" s="387" t="str">
        <f t="shared" si="6"/>
        <v/>
      </c>
      <c r="E49" s="229"/>
      <c r="F49" s="519"/>
      <c r="G49" s="546"/>
      <c r="H49" s="543"/>
      <c r="I49" s="230"/>
      <c r="J49" s="651"/>
      <c r="K49" s="231"/>
      <c r="L49" s="1060"/>
      <c r="M49" s="656">
        <f t="shared" si="4"/>
        <v>0</v>
      </c>
      <c r="N49" s="1062"/>
      <c r="O49" s="664" t="str">
        <f t="shared" si="5"/>
        <v/>
      </c>
      <c r="P49" s="53"/>
      <c r="Q49" s="488"/>
    </row>
    <row r="50" spans="1:17" ht="27.95" customHeight="1">
      <c r="A50">
        <v>30</v>
      </c>
      <c r="B50" s="30"/>
      <c r="C50" s="33"/>
      <c r="D50" s="387" t="str">
        <f t="shared" si="6"/>
        <v/>
      </c>
      <c r="E50" s="229"/>
      <c r="F50" s="519"/>
      <c r="G50" s="546"/>
      <c r="H50" s="543"/>
      <c r="I50" s="230"/>
      <c r="J50" s="651"/>
      <c r="K50" s="231"/>
      <c r="L50" s="1060"/>
      <c r="M50" s="656">
        <f t="shared" si="4"/>
        <v>0</v>
      </c>
      <c r="N50" s="1062"/>
      <c r="O50" s="664" t="str">
        <f t="shared" si="5"/>
        <v/>
      </c>
      <c r="P50" s="53"/>
      <c r="Q50" s="488"/>
    </row>
    <row r="51" spans="1:17" ht="27.95" customHeight="1">
      <c r="A51">
        <v>31</v>
      </c>
      <c r="B51" s="30"/>
      <c r="C51" s="33"/>
      <c r="D51" s="387" t="str">
        <f t="shared" si="6"/>
        <v/>
      </c>
      <c r="E51" s="229"/>
      <c r="F51" s="519"/>
      <c r="G51" s="546"/>
      <c r="H51" s="543"/>
      <c r="I51" s="230"/>
      <c r="J51" s="651"/>
      <c r="K51" s="231"/>
      <c r="L51" s="1060"/>
      <c r="M51" s="656">
        <f t="shared" si="4"/>
        <v>0</v>
      </c>
      <c r="N51" s="1062"/>
      <c r="O51" s="664" t="str">
        <f t="shared" si="5"/>
        <v/>
      </c>
      <c r="P51" s="53"/>
      <c r="Q51" s="488"/>
    </row>
    <row r="52" spans="1:17" ht="27.95" customHeight="1">
      <c r="A52">
        <v>32</v>
      </c>
      <c r="B52" s="30"/>
      <c r="C52" s="33"/>
      <c r="D52" s="387" t="str">
        <f t="shared" si="6"/>
        <v/>
      </c>
      <c r="E52" s="229"/>
      <c r="F52" s="519"/>
      <c r="G52" s="546"/>
      <c r="H52" s="543"/>
      <c r="I52" s="230"/>
      <c r="J52" s="651"/>
      <c r="K52" s="231"/>
      <c r="L52" s="1060"/>
      <c r="M52" s="656">
        <f t="shared" si="4"/>
        <v>0</v>
      </c>
      <c r="N52" s="1062"/>
      <c r="O52" s="664" t="str">
        <f t="shared" si="5"/>
        <v/>
      </c>
      <c r="P52" s="53"/>
      <c r="Q52" s="488"/>
    </row>
    <row r="53" spans="1:17" ht="27.95" customHeight="1">
      <c r="A53">
        <v>33</v>
      </c>
      <c r="B53" s="30"/>
      <c r="C53" s="33"/>
      <c r="D53" s="387" t="str">
        <f t="shared" si="6"/>
        <v/>
      </c>
      <c r="E53" s="229"/>
      <c r="F53" s="519"/>
      <c r="G53" s="546"/>
      <c r="H53" s="543"/>
      <c r="I53" s="230"/>
      <c r="J53" s="651"/>
      <c r="K53" s="231"/>
      <c r="L53" s="1060"/>
      <c r="M53" s="656">
        <f t="shared" si="4"/>
        <v>0</v>
      </c>
      <c r="N53" s="1062"/>
      <c r="O53" s="664" t="str">
        <f t="shared" si="5"/>
        <v/>
      </c>
      <c r="P53" s="53"/>
      <c r="Q53" s="488"/>
    </row>
    <row r="54" spans="1:17" ht="27.95" customHeight="1">
      <c r="A54">
        <v>34</v>
      </c>
      <c r="B54" s="30"/>
      <c r="C54" s="33"/>
      <c r="D54" s="387" t="str">
        <f t="shared" si="6"/>
        <v/>
      </c>
      <c r="E54" s="229"/>
      <c r="F54" s="519"/>
      <c r="G54" s="546"/>
      <c r="H54" s="543"/>
      <c r="I54" s="230"/>
      <c r="J54" s="651"/>
      <c r="K54" s="231"/>
      <c r="L54" s="1060"/>
      <c r="M54" s="656">
        <f t="shared" si="4"/>
        <v>0</v>
      </c>
      <c r="N54" s="1062"/>
      <c r="O54" s="664" t="str">
        <f t="shared" si="5"/>
        <v/>
      </c>
      <c r="P54" s="53"/>
      <c r="Q54" s="488"/>
    </row>
    <row r="55" spans="1:17" ht="27.95" customHeight="1">
      <c r="A55">
        <v>35</v>
      </c>
      <c r="B55" s="30"/>
      <c r="C55" s="33"/>
      <c r="D55" s="387" t="str">
        <f t="shared" si="6"/>
        <v/>
      </c>
      <c r="E55" s="229"/>
      <c r="F55" s="519"/>
      <c r="G55" s="546"/>
      <c r="H55" s="543"/>
      <c r="I55" s="230"/>
      <c r="J55" s="651"/>
      <c r="K55" s="231"/>
      <c r="L55" s="1060"/>
      <c r="M55" s="656">
        <f t="shared" si="4"/>
        <v>0</v>
      </c>
      <c r="N55" s="1062"/>
      <c r="O55" s="664" t="str">
        <f t="shared" si="5"/>
        <v/>
      </c>
      <c r="P55" s="53"/>
      <c r="Q55" s="488"/>
    </row>
    <row r="56" spans="1:17" ht="27.95" customHeight="1">
      <c r="A56">
        <v>36</v>
      </c>
      <c r="B56" s="30"/>
      <c r="C56" s="33"/>
      <c r="D56" s="387" t="str">
        <f t="shared" si="6"/>
        <v/>
      </c>
      <c r="E56" s="229"/>
      <c r="F56" s="519"/>
      <c r="G56" s="546"/>
      <c r="H56" s="543"/>
      <c r="I56" s="230"/>
      <c r="J56" s="651"/>
      <c r="K56" s="231"/>
      <c r="L56" s="1060"/>
      <c r="M56" s="656">
        <f t="shared" si="4"/>
        <v>0</v>
      </c>
      <c r="N56" s="1062"/>
      <c r="O56" s="664" t="str">
        <f t="shared" si="5"/>
        <v/>
      </c>
      <c r="P56" s="53"/>
      <c r="Q56" s="488"/>
    </row>
    <row r="57" spans="1:17" ht="27.95" customHeight="1">
      <c r="A57">
        <v>37</v>
      </c>
      <c r="B57" s="30"/>
      <c r="C57" s="33"/>
      <c r="D57" s="387" t="str">
        <f t="shared" si="6"/>
        <v/>
      </c>
      <c r="E57" s="229"/>
      <c r="F57" s="519"/>
      <c r="G57" s="546"/>
      <c r="H57" s="543"/>
      <c r="I57" s="230"/>
      <c r="J57" s="651"/>
      <c r="K57" s="231"/>
      <c r="L57" s="1060"/>
      <c r="M57" s="656">
        <f t="shared" si="4"/>
        <v>0</v>
      </c>
      <c r="N57" s="1062"/>
      <c r="O57" s="664" t="str">
        <f t="shared" si="5"/>
        <v/>
      </c>
      <c r="P57" s="53"/>
      <c r="Q57" s="488"/>
    </row>
    <row r="58" spans="1:17" ht="27.95" customHeight="1">
      <c r="A58">
        <v>38</v>
      </c>
      <c r="B58" s="30"/>
      <c r="C58" s="33"/>
      <c r="D58" s="387" t="str">
        <f t="shared" si="6"/>
        <v/>
      </c>
      <c r="E58" s="229"/>
      <c r="F58" s="519"/>
      <c r="G58" s="546"/>
      <c r="H58" s="543"/>
      <c r="I58" s="230"/>
      <c r="J58" s="651"/>
      <c r="K58" s="231"/>
      <c r="L58" s="1060"/>
      <c r="M58" s="656">
        <f t="shared" si="4"/>
        <v>0</v>
      </c>
      <c r="N58" s="1062"/>
      <c r="O58" s="664" t="str">
        <f t="shared" si="5"/>
        <v/>
      </c>
      <c r="P58" s="53"/>
      <c r="Q58" s="488"/>
    </row>
    <row r="59" spans="1:17" ht="27.95" customHeight="1">
      <c r="A59">
        <v>39</v>
      </c>
      <c r="B59" s="30"/>
      <c r="C59" s="33"/>
      <c r="D59" s="387" t="str">
        <f t="shared" si="6"/>
        <v/>
      </c>
      <c r="E59" s="229"/>
      <c r="F59" s="519"/>
      <c r="G59" s="546"/>
      <c r="H59" s="543"/>
      <c r="I59" s="230"/>
      <c r="J59" s="651"/>
      <c r="K59" s="231"/>
      <c r="L59" s="1060"/>
      <c r="M59" s="656">
        <f t="shared" si="4"/>
        <v>0</v>
      </c>
      <c r="N59" s="1062"/>
      <c r="O59" s="664" t="str">
        <f t="shared" si="5"/>
        <v/>
      </c>
      <c r="P59" s="53"/>
      <c r="Q59" s="488"/>
    </row>
    <row r="60" spans="1:17" ht="27.95" customHeight="1">
      <c r="A60">
        <v>40</v>
      </c>
      <c r="B60" s="30"/>
      <c r="C60" s="33"/>
      <c r="D60" s="387" t="str">
        <f t="shared" si="6"/>
        <v/>
      </c>
      <c r="E60" s="229"/>
      <c r="F60" s="519"/>
      <c r="G60" s="546"/>
      <c r="H60" s="543"/>
      <c r="I60" s="230"/>
      <c r="J60" s="651"/>
      <c r="K60" s="231"/>
      <c r="L60" s="1060"/>
      <c r="M60" s="656">
        <f t="shared" si="4"/>
        <v>0</v>
      </c>
      <c r="N60" s="1062"/>
      <c r="O60" s="664" t="str">
        <f t="shared" si="5"/>
        <v/>
      </c>
      <c r="P60" s="53"/>
      <c r="Q60" s="488"/>
    </row>
    <row r="61" spans="1:17" ht="27.95" customHeight="1">
      <c r="A61">
        <v>41</v>
      </c>
      <c r="B61" s="30"/>
      <c r="C61" s="33"/>
      <c r="D61" s="387" t="str">
        <f t="shared" si="6"/>
        <v/>
      </c>
      <c r="E61" s="229"/>
      <c r="F61" s="519"/>
      <c r="G61" s="546"/>
      <c r="H61" s="543"/>
      <c r="I61" s="230"/>
      <c r="J61" s="651"/>
      <c r="K61" s="231"/>
      <c r="L61" s="1060"/>
      <c r="M61" s="656">
        <f t="shared" si="4"/>
        <v>0</v>
      </c>
      <c r="N61" s="1062"/>
      <c r="O61" s="664" t="str">
        <f t="shared" si="5"/>
        <v/>
      </c>
      <c r="P61" s="53"/>
      <c r="Q61" s="488"/>
    </row>
    <row r="62" spans="1:17" ht="27.95" customHeight="1">
      <c r="A62">
        <v>42</v>
      </c>
      <c r="B62" s="30"/>
      <c r="C62" s="33"/>
      <c r="D62" s="387" t="str">
        <f t="shared" si="6"/>
        <v/>
      </c>
      <c r="E62" s="229"/>
      <c r="F62" s="519"/>
      <c r="G62" s="546"/>
      <c r="H62" s="543"/>
      <c r="I62" s="230"/>
      <c r="J62" s="651"/>
      <c r="K62" s="231"/>
      <c r="L62" s="1060"/>
      <c r="M62" s="656">
        <f t="shared" si="4"/>
        <v>0</v>
      </c>
      <c r="N62" s="1062"/>
      <c r="O62" s="664" t="str">
        <f t="shared" si="5"/>
        <v/>
      </c>
      <c r="P62" s="53"/>
      <c r="Q62" s="488"/>
    </row>
    <row r="63" spans="1:17" ht="27.95" customHeight="1">
      <c r="A63">
        <v>43</v>
      </c>
      <c r="B63" s="30"/>
      <c r="C63" s="33"/>
      <c r="D63" s="387" t="str">
        <f t="shared" si="6"/>
        <v/>
      </c>
      <c r="E63" s="229"/>
      <c r="F63" s="519"/>
      <c r="G63" s="546"/>
      <c r="H63" s="543"/>
      <c r="I63" s="230"/>
      <c r="J63" s="651"/>
      <c r="K63" s="231"/>
      <c r="L63" s="1060"/>
      <c r="M63" s="656">
        <f t="shared" si="4"/>
        <v>0</v>
      </c>
      <c r="N63" s="1062"/>
      <c r="O63" s="664" t="str">
        <f t="shared" si="5"/>
        <v/>
      </c>
      <c r="P63" s="53"/>
      <c r="Q63" s="488"/>
    </row>
    <row r="64" spans="1:17" ht="27.95" customHeight="1">
      <c r="A64">
        <v>44</v>
      </c>
      <c r="B64" s="30"/>
      <c r="C64" s="33"/>
      <c r="D64" s="387" t="str">
        <f t="shared" si="6"/>
        <v/>
      </c>
      <c r="E64" s="229"/>
      <c r="F64" s="519"/>
      <c r="G64" s="546"/>
      <c r="H64" s="543"/>
      <c r="I64" s="230"/>
      <c r="J64" s="651"/>
      <c r="K64" s="231"/>
      <c r="L64" s="1060"/>
      <c r="M64" s="656">
        <f t="shared" si="4"/>
        <v>0</v>
      </c>
      <c r="N64" s="1062"/>
      <c r="O64" s="664" t="str">
        <f t="shared" si="5"/>
        <v/>
      </c>
      <c r="P64" s="53"/>
      <c r="Q64" s="488"/>
    </row>
    <row r="65" spans="1:17" ht="27.95" customHeight="1">
      <c r="A65">
        <v>45</v>
      </c>
      <c r="B65" s="30"/>
      <c r="C65" s="33"/>
      <c r="D65" s="387" t="str">
        <f t="shared" si="6"/>
        <v/>
      </c>
      <c r="E65" s="229"/>
      <c r="F65" s="519"/>
      <c r="G65" s="546"/>
      <c r="H65" s="543"/>
      <c r="I65" s="230"/>
      <c r="J65" s="651"/>
      <c r="K65" s="231"/>
      <c r="L65" s="1060"/>
      <c r="M65" s="656">
        <f t="shared" si="4"/>
        <v>0</v>
      </c>
      <c r="N65" s="1062"/>
      <c r="O65" s="664" t="str">
        <f t="shared" si="5"/>
        <v/>
      </c>
      <c r="P65" s="53"/>
      <c r="Q65" s="488"/>
    </row>
    <row r="66" spans="1:17" ht="27.95" customHeight="1">
      <c r="A66">
        <v>46</v>
      </c>
      <c r="B66" s="30"/>
      <c r="C66" s="33"/>
      <c r="D66" s="387" t="str">
        <f t="shared" si="6"/>
        <v/>
      </c>
      <c r="E66" s="229"/>
      <c r="F66" s="519"/>
      <c r="G66" s="546"/>
      <c r="H66" s="543"/>
      <c r="I66" s="230"/>
      <c r="J66" s="651"/>
      <c r="K66" s="231"/>
      <c r="L66" s="1060"/>
      <c r="M66" s="656">
        <f t="shared" si="4"/>
        <v>0</v>
      </c>
      <c r="N66" s="1062"/>
      <c r="O66" s="664" t="str">
        <f t="shared" si="5"/>
        <v/>
      </c>
      <c r="P66" s="53"/>
      <c r="Q66" s="488"/>
    </row>
    <row r="67" spans="1:17" ht="27.95" customHeight="1">
      <c r="A67">
        <v>47</v>
      </c>
      <c r="B67" s="30"/>
      <c r="C67" s="33"/>
      <c r="D67" s="387" t="str">
        <f t="shared" si="6"/>
        <v/>
      </c>
      <c r="E67" s="229"/>
      <c r="F67" s="519"/>
      <c r="G67" s="546"/>
      <c r="H67" s="543"/>
      <c r="I67" s="230"/>
      <c r="J67" s="651"/>
      <c r="K67" s="231"/>
      <c r="L67" s="1060"/>
      <c r="M67" s="656">
        <f t="shared" si="4"/>
        <v>0</v>
      </c>
      <c r="N67" s="1062"/>
      <c r="O67" s="664" t="str">
        <f t="shared" si="5"/>
        <v/>
      </c>
      <c r="P67" s="53"/>
      <c r="Q67" s="488"/>
    </row>
    <row r="68" spans="1:17" ht="27.95" customHeight="1">
      <c r="A68">
        <v>48</v>
      </c>
      <c r="B68" s="30"/>
      <c r="C68" s="33"/>
      <c r="D68" s="387" t="str">
        <f t="shared" si="6"/>
        <v/>
      </c>
      <c r="E68" s="229"/>
      <c r="F68" s="519"/>
      <c r="G68" s="546"/>
      <c r="H68" s="543"/>
      <c r="I68" s="230"/>
      <c r="J68" s="651"/>
      <c r="K68" s="231"/>
      <c r="L68" s="1060"/>
      <c r="M68" s="656">
        <f t="shared" si="4"/>
        <v>0</v>
      </c>
      <c r="N68" s="1062"/>
      <c r="O68" s="664" t="str">
        <f t="shared" si="5"/>
        <v/>
      </c>
      <c r="P68" s="53"/>
      <c r="Q68" s="488"/>
    </row>
    <row r="69" spans="1:17" ht="27.95" customHeight="1">
      <c r="A69">
        <v>49</v>
      </c>
      <c r="B69" s="30"/>
      <c r="C69" s="33"/>
      <c r="D69" s="387" t="str">
        <f t="shared" si="6"/>
        <v/>
      </c>
      <c r="E69" s="229"/>
      <c r="F69" s="519"/>
      <c r="G69" s="546"/>
      <c r="H69" s="543"/>
      <c r="I69" s="230"/>
      <c r="J69" s="651"/>
      <c r="K69" s="231"/>
      <c r="L69" s="1060"/>
      <c r="M69" s="656">
        <f t="shared" si="4"/>
        <v>0</v>
      </c>
      <c r="N69" s="1062"/>
      <c r="O69" s="664" t="str">
        <f t="shared" si="5"/>
        <v/>
      </c>
      <c r="P69" s="53"/>
      <c r="Q69" s="488"/>
    </row>
    <row r="70" spans="1:17" ht="27.95" customHeight="1">
      <c r="A70">
        <v>50</v>
      </c>
      <c r="B70" s="30"/>
      <c r="C70" s="33"/>
      <c r="D70" s="387" t="str">
        <f t="shared" si="6"/>
        <v/>
      </c>
      <c r="E70" s="229"/>
      <c r="F70" s="519"/>
      <c r="G70" s="546"/>
      <c r="H70" s="543"/>
      <c r="I70" s="230"/>
      <c r="J70" s="651"/>
      <c r="K70" s="231"/>
      <c r="L70" s="1060"/>
      <c r="M70" s="656">
        <f t="shared" si="4"/>
        <v>0</v>
      </c>
      <c r="N70" s="1062"/>
      <c r="O70" s="664" t="str">
        <f t="shared" si="5"/>
        <v/>
      </c>
      <c r="P70" s="53"/>
      <c r="Q70" s="488"/>
    </row>
    <row r="71" spans="1:17" ht="27.95" customHeight="1">
      <c r="A71">
        <v>51</v>
      </c>
      <c r="B71" s="30"/>
      <c r="C71" s="33"/>
      <c r="D71" s="387" t="str">
        <f t="shared" si="6"/>
        <v/>
      </c>
      <c r="E71" s="229"/>
      <c r="F71" s="519"/>
      <c r="G71" s="546"/>
      <c r="H71" s="543"/>
      <c r="I71" s="230"/>
      <c r="J71" s="651"/>
      <c r="K71" s="231"/>
      <c r="L71" s="1060"/>
      <c r="M71" s="656">
        <f t="shared" si="4"/>
        <v>0</v>
      </c>
      <c r="N71" s="1062"/>
      <c r="O71" s="664" t="str">
        <f t="shared" si="5"/>
        <v/>
      </c>
      <c r="P71" s="53"/>
      <c r="Q71" s="488"/>
    </row>
    <row r="72" spans="1:17" ht="27.95" customHeight="1">
      <c r="A72">
        <v>52</v>
      </c>
      <c r="B72" s="30"/>
      <c r="C72" s="33"/>
      <c r="D72" s="387" t="str">
        <f t="shared" si="6"/>
        <v/>
      </c>
      <c r="E72" s="229"/>
      <c r="F72" s="519"/>
      <c r="G72" s="546"/>
      <c r="H72" s="543"/>
      <c r="I72" s="230"/>
      <c r="J72" s="651"/>
      <c r="K72" s="231"/>
      <c r="L72" s="1060"/>
      <c r="M72" s="656">
        <f t="shared" si="4"/>
        <v>0</v>
      </c>
      <c r="N72" s="1062"/>
      <c r="O72" s="664" t="str">
        <f t="shared" si="5"/>
        <v/>
      </c>
      <c r="P72" s="53"/>
      <c r="Q72" s="488"/>
    </row>
    <row r="73" spans="1:17" ht="27.95" customHeight="1">
      <c r="A73">
        <v>53</v>
      </c>
      <c r="B73" s="30"/>
      <c r="C73" s="33"/>
      <c r="D73" s="387" t="str">
        <f t="shared" si="6"/>
        <v/>
      </c>
      <c r="E73" s="229"/>
      <c r="F73" s="519"/>
      <c r="G73" s="546"/>
      <c r="H73" s="543"/>
      <c r="I73" s="230"/>
      <c r="J73" s="651"/>
      <c r="K73" s="231"/>
      <c r="L73" s="1060"/>
      <c r="M73" s="656">
        <f t="shared" si="4"/>
        <v>0</v>
      </c>
      <c r="N73" s="1062"/>
      <c r="O73" s="664" t="str">
        <f t="shared" si="5"/>
        <v/>
      </c>
      <c r="P73" s="53"/>
      <c r="Q73" s="488"/>
    </row>
    <row r="74" spans="1:17" ht="27.95" customHeight="1">
      <c r="A74">
        <v>54</v>
      </c>
      <c r="B74" s="30"/>
      <c r="C74" s="33"/>
      <c r="D74" s="387" t="str">
        <f t="shared" si="6"/>
        <v/>
      </c>
      <c r="E74" s="229"/>
      <c r="F74" s="519"/>
      <c r="G74" s="546"/>
      <c r="H74" s="543"/>
      <c r="I74" s="230"/>
      <c r="J74" s="651"/>
      <c r="K74" s="231"/>
      <c r="L74" s="1060"/>
      <c r="M74" s="656">
        <f t="shared" si="4"/>
        <v>0</v>
      </c>
      <c r="N74" s="1062"/>
      <c r="O74" s="664" t="str">
        <f t="shared" si="5"/>
        <v/>
      </c>
      <c r="P74" s="53"/>
      <c r="Q74" s="488"/>
    </row>
    <row r="75" spans="1:17" ht="27.95" customHeight="1">
      <c r="A75">
        <v>55</v>
      </c>
      <c r="B75" s="30"/>
      <c r="C75" s="33"/>
      <c r="D75" s="387" t="str">
        <f t="shared" si="6"/>
        <v/>
      </c>
      <c r="E75" s="229"/>
      <c r="F75" s="519"/>
      <c r="G75" s="546"/>
      <c r="H75" s="543"/>
      <c r="I75" s="230"/>
      <c r="J75" s="651"/>
      <c r="K75" s="231"/>
      <c r="L75" s="1060"/>
      <c r="M75" s="656">
        <f t="shared" si="4"/>
        <v>0</v>
      </c>
      <c r="N75" s="1062"/>
      <c r="O75" s="664" t="str">
        <f t="shared" si="5"/>
        <v/>
      </c>
      <c r="P75" s="53"/>
      <c r="Q75" s="488"/>
    </row>
    <row r="76" spans="1:17" ht="27.95" customHeight="1">
      <c r="A76">
        <v>56</v>
      </c>
      <c r="B76" s="30"/>
      <c r="C76" s="33"/>
      <c r="D76" s="387" t="str">
        <f t="shared" si="6"/>
        <v/>
      </c>
      <c r="E76" s="229"/>
      <c r="F76" s="519"/>
      <c r="G76" s="546"/>
      <c r="H76" s="543"/>
      <c r="I76" s="230"/>
      <c r="J76" s="651"/>
      <c r="K76" s="231"/>
      <c r="L76" s="1060"/>
      <c r="M76" s="656">
        <f t="shared" si="4"/>
        <v>0</v>
      </c>
      <c r="N76" s="1062"/>
      <c r="O76" s="664" t="str">
        <f t="shared" si="5"/>
        <v/>
      </c>
      <c r="P76" s="53"/>
      <c r="Q76" s="488"/>
    </row>
    <row r="77" spans="1:17" ht="27.95" customHeight="1">
      <c r="A77">
        <v>57</v>
      </c>
      <c r="B77" s="30"/>
      <c r="C77" s="33"/>
      <c r="D77" s="387" t="str">
        <f t="shared" si="6"/>
        <v/>
      </c>
      <c r="E77" s="229"/>
      <c r="F77" s="519"/>
      <c r="G77" s="546"/>
      <c r="H77" s="543"/>
      <c r="I77" s="230"/>
      <c r="J77" s="651"/>
      <c r="K77" s="231"/>
      <c r="L77" s="1060"/>
      <c r="M77" s="656">
        <f t="shared" si="4"/>
        <v>0</v>
      </c>
      <c r="N77" s="1062"/>
      <c r="O77" s="664" t="str">
        <f t="shared" si="5"/>
        <v/>
      </c>
      <c r="P77" s="53"/>
      <c r="Q77" s="488"/>
    </row>
    <row r="78" spans="1:17" ht="27.95" customHeight="1">
      <c r="A78">
        <v>58</v>
      </c>
      <c r="B78" s="30"/>
      <c r="C78" s="33"/>
      <c r="D78" s="387" t="str">
        <f t="shared" si="6"/>
        <v/>
      </c>
      <c r="E78" s="229"/>
      <c r="F78" s="519"/>
      <c r="G78" s="546"/>
      <c r="H78" s="543"/>
      <c r="I78" s="230"/>
      <c r="J78" s="651"/>
      <c r="K78" s="231"/>
      <c r="L78" s="1060"/>
      <c r="M78" s="656">
        <f t="shared" si="4"/>
        <v>0</v>
      </c>
      <c r="N78" s="1062"/>
      <c r="O78" s="664" t="str">
        <f t="shared" si="5"/>
        <v/>
      </c>
      <c r="P78" s="53"/>
      <c r="Q78" s="488"/>
    </row>
    <row r="79" spans="1:17" ht="27.95" customHeight="1">
      <c r="A79">
        <v>59</v>
      </c>
      <c r="B79" s="30"/>
      <c r="C79" s="33"/>
      <c r="D79" s="387" t="str">
        <f t="shared" si="6"/>
        <v/>
      </c>
      <c r="E79" s="229"/>
      <c r="F79" s="519"/>
      <c r="G79" s="546"/>
      <c r="H79" s="543"/>
      <c r="I79" s="230"/>
      <c r="J79" s="651"/>
      <c r="K79" s="231"/>
      <c r="L79" s="1060"/>
      <c r="M79" s="656">
        <f t="shared" si="4"/>
        <v>0</v>
      </c>
      <c r="N79" s="1062"/>
      <c r="O79" s="664" t="str">
        <f t="shared" si="5"/>
        <v/>
      </c>
      <c r="P79" s="53"/>
      <c r="Q79" s="488"/>
    </row>
    <row r="80" spans="1:17" ht="27.95" customHeight="1">
      <c r="A80">
        <v>60</v>
      </c>
      <c r="B80" s="30"/>
      <c r="C80" s="35"/>
      <c r="D80" s="387" t="str">
        <f t="shared" si="6"/>
        <v/>
      </c>
      <c r="E80" s="375"/>
      <c r="F80" s="520"/>
      <c r="G80" s="547"/>
      <c r="H80" s="544"/>
      <c r="I80" s="376"/>
      <c r="J80" s="652"/>
      <c r="K80" s="377"/>
      <c r="L80" s="1060"/>
      <c r="M80" s="657">
        <f t="shared" si="4"/>
        <v>0</v>
      </c>
      <c r="N80" s="1063"/>
      <c r="O80" s="664" t="str">
        <f t="shared" si="5"/>
        <v/>
      </c>
      <c r="P80" s="53"/>
      <c r="Q80" s="488"/>
    </row>
    <row r="81" spans="1:17" ht="30" customHeight="1">
      <c r="B81" s="30"/>
      <c r="C81" s="35"/>
      <c r="D81" s="241" t="s">
        <v>492</v>
      </c>
      <c r="E81" s="378"/>
      <c r="F81" s="378"/>
      <c r="G81" s="378"/>
      <c r="H81" s="378"/>
      <c r="I81" s="378"/>
      <c r="J81" s="378"/>
      <c r="K81" s="378"/>
      <c r="L81" s="380"/>
      <c r="M81" s="1065"/>
      <c r="N81" s="1057"/>
      <c r="O81" s="661"/>
      <c r="P81" s="53"/>
      <c r="Q81" s="488"/>
    </row>
    <row r="82" spans="1:17" ht="27.75" customHeight="1">
      <c r="A82">
        <v>61</v>
      </c>
      <c r="B82" s="30"/>
      <c r="C82" s="35"/>
      <c r="D82" s="379" t="str">
        <f t="shared" ref="D82:D88" si="7">IF(F82="","",".")</f>
        <v/>
      </c>
      <c r="E82" s="1045"/>
      <c r="F82" s="1046"/>
      <c r="G82" s="551"/>
      <c r="H82" s="550"/>
      <c r="I82" s="227"/>
      <c r="J82" s="240"/>
      <c r="K82" s="238"/>
      <c r="L82" s="1059">
        <f>SUM(I82:I88)</f>
        <v>0</v>
      </c>
      <c r="M82" s="1066"/>
      <c r="N82" s="1058"/>
      <c r="O82" s="662"/>
      <c r="P82" s="54"/>
      <c r="Q82" s="488"/>
    </row>
    <row r="83" spans="1:17" ht="27.95" customHeight="1">
      <c r="A83">
        <v>62</v>
      </c>
      <c r="B83" s="30"/>
      <c r="C83" s="35"/>
      <c r="D83" s="379" t="str">
        <f t="shared" si="7"/>
        <v/>
      </c>
      <c r="E83" s="1049"/>
      <c r="F83" s="897"/>
      <c r="G83" s="552"/>
      <c r="H83" s="548"/>
      <c r="I83" s="376"/>
      <c r="J83" s="514"/>
      <c r="K83" s="514"/>
      <c r="L83" s="1060"/>
      <c r="M83" s="1066"/>
      <c r="N83" s="1058"/>
      <c r="O83" s="662"/>
      <c r="P83" s="54"/>
      <c r="Q83" s="488"/>
    </row>
    <row r="84" spans="1:17" ht="27.95" customHeight="1">
      <c r="A84">
        <v>63</v>
      </c>
      <c r="B84" s="30"/>
      <c r="C84" s="35"/>
      <c r="D84" s="379" t="str">
        <f t="shared" si="7"/>
        <v/>
      </c>
      <c r="E84" s="1049"/>
      <c r="F84" s="897"/>
      <c r="G84" s="552"/>
      <c r="H84" s="548"/>
      <c r="I84" s="230"/>
      <c r="J84" s="239"/>
      <c r="K84" s="516"/>
      <c r="L84" s="1060"/>
      <c r="M84" s="1066"/>
      <c r="N84" s="1058"/>
      <c r="O84" s="662"/>
      <c r="P84" s="54"/>
      <c r="Q84" s="488"/>
    </row>
    <row r="85" spans="1:17" ht="27.95" customHeight="1">
      <c r="A85">
        <v>64</v>
      </c>
      <c r="B85" s="30"/>
      <c r="C85" s="35"/>
      <c r="D85" s="379" t="str">
        <f t="shared" si="7"/>
        <v/>
      </c>
      <c r="E85" s="1049"/>
      <c r="F85" s="897"/>
      <c r="G85" s="552"/>
      <c r="H85" s="548"/>
      <c r="I85" s="376"/>
      <c r="J85" s="514"/>
      <c r="K85" s="514"/>
      <c r="L85" s="1060"/>
      <c r="M85" s="1066"/>
      <c r="N85" s="1058"/>
      <c r="O85" s="662"/>
      <c r="P85" s="54"/>
      <c r="Q85" s="488"/>
    </row>
    <row r="86" spans="1:17" ht="27.95" customHeight="1">
      <c r="A86">
        <v>65</v>
      </c>
      <c r="B86" s="30"/>
      <c r="C86" s="35"/>
      <c r="D86" s="379" t="str">
        <f t="shared" si="7"/>
        <v/>
      </c>
      <c r="E86" s="1049"/>
      <c r="F86" s="897"/>
      <c r="G86" s="552"/>
      <c r="H86" s="548"/>
      <c r="I86" s="376"/>
      <c r="J86" s="239"/>
      <c r="K86" s="516"/>
      <c r="L86" s="1060"/>
      <c r="M86" s="1066"/>
      <c r="N86" s="1058"/>
      <c r="O86" s="662"/>
      <c r="P86" s="54"/>
      <c r="Q86" s="488"/>
    </row>
    <row r="87" spans="1:17" ht="27.95" customHeight="1">
      <c r="A87">
        <v>66</v>
      </c>
      <c r="B87" s="30"/>
      <c r="C87" s="35"/>
      <c r="D87" s="379" t="str">
        <f t="shared" si="7"/>
        <v/>
      </c>
      <c r="E87" s="1049"/>
      <c r="F87" s="897"/>
      <c r="G87" s="552"/>
      <c r="H87" s="548"/>
      <c r="I87" s="230"/>
      <c r="J87" s="239"/>
      <c r="K87" s="516"/>
      <c r="L87" s="1060"/>
      <c r="M87" s="1066"/>
      <c r="N87" s="1058"/>
      <c r="O87" s="662"/>
      <c r="P87" s="54"/>
      <c r="Q87" s="488"/>
    </row>
    <row r="88" spans="1:17" ht="27.95" customHeight="1">
      <c r="A88">
        <v>67</v>
      </c>
      <c r="B88" s="30"/>
      <c r="C88" s="35"/>
      <c r="D88" s="379" t="str">
        <f t="shared" si="7"/>
        <v/>
      </c>
      <c r="E88" s="1050"/>
      <c r="F88" s="1051"/>
      <c r="G88" s="553"/>
      <c r="H88" s="549"/>
      <c r="I88" s="376"/>
      <c r="J88" s="515"/>
      <c r="K88" s="515"/>
      <c r="L88" s="1064"/>
      <c r="M88" s="1066"/>
      <c r="N88" s="1058"/>
      <c r="O88" s="662"/>
      <c r="P88" s="54"/>
      <c r="Q88" s="488"/>
    </row>
    <row r="89" spans="1:17" ht="30" customHeight="1">
      <c r="B89" s="30"/>
      <c r="C89" s="35"/>
      <c r="D89" s="241" t="s">
        <v>491</v>
      </c>
      <c r="E89" s="378"/>
      <c r="F89" s="378"/>
      <c r="G89" s="378"/>
      <c r="H89" s="378"/>
      <c r="I89" s="378"/>
      <c r="J89" s="378"/>
      <c r="K89" s="378"/>
      <c r="L89" s="380"/>
      <c r="M89" s="1066"/>
      <c r="N89" s="1058"/>
      <c r="O89" s="662"/>
      <c r="P89" s="54"/>
      <c r="Q89" s="488"/>
    </row>
    <row r="90" spans="1:17" ht="27.95" customHeight="1">
      <c r="A90">
        <v>68</v>
      </c>
      <c r="B90" s="30"/>
      <c r="C90" s="35"/>
      <c r="D90" s="379" t="str">
        <f t="shared" ref="D90:D96" si="8">IF(F90="","",".")</f>
        <v/>
      </c>
      <c r="E90" s="1045"/>
      <c r="F90" s="1046"/>
      <c r="G90" s="551"/>
      <c r="H90" s="550"/>
      <c r="I90" s="227"/>
      <c r="J90" s="240"/>
      <c r="K90" s="238"/>
      <c r="L90" s="1059">
        <f>SUM(I90:I96)</f>
        <v>0</v>
      </c>
      <c r="M90" s="1066"/>
      <c r="N90" s="1058"/>
      <c r="O90" s="662"/>
      <c r="P90" s="54"/>
      <c r="Q90" s="488"/>
    </row>
    <row r="91" spans="1:17" ht="27.95" customHeight="1">
      <c r="A91">
        <v>69</v>
      </c>
      <c r="B91" s="30"/>
      <c r="C91" s="35"/>
      <c r="D91" s="379" t="str">
        <f t="shared" si="8"/>
        <v/>
      </c>
      <c r="E91" s="1049"/>
      <c r="F91" s="897"/>
      <c r="G91" s="552"/>
      <c r="H91" s="548"/>
      <c r="I91" s="376"/>
      <c r="J91" s="514"/>
      <c r="K91" s="514" t="s">
        <v>49</v>
      </c>
      <c r="L91" s="1060"/>
      <c r="M91" s="1066"/>
      <c r="N91" s="1058"/>
      <c r="O91" s="662"/>
      <c r="P91" s="54"/>
      <c r="Q91" s="488"/>
    </row>
    <row r="92" spans="1:17" ht="27.95" customHeight="1">
      <c r="A92">
        <v>70</v>
      </c>
      <c r="B92" s="30"/>
      <c r="C92" s="35"/>
      <c r="D92" s="379" t="str">
        <f t="shared" si="8"/>
        <v/>
      </c>
      <c r="E92" s="1049"/>
      <c r="F92" s="897"/>
      <c r="G92" s="552"/>
      <c r="H92" s="548"/>
      <c r="I92" s="230"/>
      <c r="J92" s="239"/>
      <c r="K92" s="516" t="s">
        <v>49</v>
      </c>
      <c r="L92" s="1060"/>
      <c r="M92" s="1066"/>
      <c r="N92" s="1058"/>
      <c r="O92" s="662"/>
      <c r="P92" s="54"/>
      <c r="Q92" s="488"/>
    </row>
    <row r="93" spans="1:17" ht="27.95" customHeight="1">
      <c r="A93">
        <v>71</v>
      </c>
      <c r="B93" s="30"/>
      <c r="C93" s="35"/>
      <c r="D93" s="379" t="str">
        <f t="shared" si="8"/>
        <v/>
      </c>
      <c r="E93" s="1049"/>
      <c r="F93" s="897"/>
      <c r="G93" s="552"/>
      <c r="H93" s="548"/>
      <c r="I93" s="376"/>
      <c r="J93" s="514"/>
      <c r="K93" s="514" t="s">
        <v>49</v>
      </c>
      <c r="L93" s="1060"/>
      <c r="M93" s="1066"/>
      <c r="N93" s="1058"/>
      <c r="O93" s="54"/>
      <c r="P93" s="54"/>
      <c r="Q93" s="488"/>
    </row>
    <row r="94" spans="1:17" ht="27.95" customHeight="1">
      <c r="A94">
        <v>72</v>
      </c>
      <c r="B94" s="30"/>
      <c r="C94" s="35"/>
      <c r="D94" s="379" t="str">
        <f t="shared" si="8"/>
        <v/>
      </c>
      <c r="E94" s="1049"/>
      <c r="F94" s="897"/>
      <c r="G94" s="552"/>
      <c r="H94" s="548"/>
      <c r="I94" s="230"/>
      <c r="J94" s="239"/>
      <c r="K94" s="516" t="s">
        <v>49</v>
      </c>
      <c r="L94" s="1060"/>
      <c r="M94" s="1066"/>
      <c r="N94" s="1058"/>
      <c r="O94" s="662"/>
      <c r="P94" s="54"/>
      <c r="Q94" s="488"/>
    </row>
    <row r="95" spans="1:17" ht="27.95" customHeight="1">
      <c r="A95">
        <v>73</v>
      </c>
      <c r="B95" s="30"/>
      <c r="C95" s="35"/>
      <c r="D95" s="379" t="str">
        <f t="shared" si="8"/>
        <v/>
      </c>
      <c r="E95" s="1049"/>
      <c r="F95" s="897"/>
      <c r="G95" s="552"/>
      <c r="H95" s="548"/>
      <c r="I95" s="230"/>
      <c r="J95" s="239"/>
      <c r="K95" s="516" t="s">
        <v>49</v>
      </c>
      <c r="L95" s="1060"/>
      <c r="M95" s="1066"/>
      <c r="N95" s="1058"/>
      <c r="O95" s="662"/>
      <c r="P95" s="54"/>
      <c r="Q95" s="488"/>
    </row>
    <row r="96" spans="1:17" ht="27.95" customHeight="1" thickBot="1">
      <c r="A96">
        <v>74</v>
      </c>
      <c r="B96" s="30"/>
      <c r="C96" s="35"/>
      <c r="D96" s="379" t="str">
        <f t="shared" si="8"/>
        <v/>
      </c>
      <c r="E96" s="1072"/>
      <c r="F96" s="1073"/>
      <c r="G96" s="559"/>
      <c r="H96" s="560"/>
      <c r="I96" s="561"/>
      <c r="J96" s="562"/>
      <c r="K96" s="562" t="s">
        <v>49</v>
      </c>
      <c r="L96" s="1060"/>
      <c r="M96" s="1066"/>
      <c r="N96" s="1058"/>
      <c r="O96" s="662"/>
      <c r="P96" s="54"/>
      <c r="Q96" s="488"/>
    </row>
    <row r="97" spans="1:17" ht="39.950000000000003" customHeight="1" thickBot="1">
      <c r="B97" s="603"/>
      <c r="C97" s="604" t="s">
        <v>546</v>
      </c>
      <c r="D97" s="605"/>
      <c r="E97" s="605"/>
      <c r="F97" s="605"/>
      <c r="G97" s="605"/>
      <c r="H97" s="605"/>
      <c r="I97" s="605"/>
      <c r="J97" s="605"/>
      <c r="K97" s="605"/>
      <c r="L97" s="645">
        <f>L98</f>
        <v>0</v>
      </c>
      <c r="M97" s="1066"/>
      <c r="N97" s="1058"/>
      <c r="O97" s="54"/>
      <c r="P97" s="54"/>
      <c r="Q97" s="488"/>
    </row>
    <row r="98" spans="1:17" ht="27.95" customHeight="1">
      <c r="A98">
        <v>75</v>
      </c>
      <c r="B98" s="603"/>
      <c r="C98" s="35"/>
      <c r="D98" s="379" t="str">
        <f t="shared" ref="D98:D101" si="9">IF(F98="","",".")</f>
        <v/>
      </c>
      <c r="E98" s="606"/>
      <c r="F98" s="607"/>
      <c r="G98" s="552"/>
      <c r="H98" s="548"/>
      <c r="I98" s="227"/>
      <c r="J98" s="514"/>
      <c r="K98" s="514" t="s">
        <v>49</v>
      </c>
      <c r="L98" s="608">
        <f>SUM(I98:I101)</f>
        <v>0</v>
      </c>
      <c r="M98" s="1066"/>
      <c r="N98" s="1058"/>
      <c r="O98" s="54"/>
      <c r="Q98" s="488"/>
    </row>
    <row r="99" spans="1:17" ht="27.95" customHeight="1">
      <c r="A99">
        <v>76</v>
      </c>
      <c r="B99" s="30"/>
      <c r="C99" s="35"/>
      <c r="D99" s="379"/>
      <c r="E99" s="229"/>
      <c r="F99" s="607"/>
      <c r="G99" s="552"/>
      <c r="H99" s="548"/>
      <c r="I99" s="376"/>
      <c r="J99" s="514"/>
      <c r="K99" s="609"/>
      <c r="L99" s="610"/>
      <c r="M99" s="1066"/>
      <c r="N99" s="1058"/>
      <c r="O99" s="54"/>
      <c r="Q99" s="488"/>
    </row>
    <row r="100" spans="1:17" ht="27.95" customHeight="1">
      <c r="A100">
        <v>77</v>
      </c>
      <c r="B100" s="30"/>
      <c r="C100" s="35"/>
      <c r="D100" s="379"/>
      <c r="E100" s="229"/>
      <c r="F100" s="607"/>
      <c r="G100" s="552"/>
      <c r="H100" s="548"/>
      <c r="I100" s="376"/>
      <c r="J100" s="514"/>
      <c r="K100" s="609"/>
      <c r="L100" s="610"/>
      <c r="M100" s="1066"/>
      <c r="N100" s="1058"/>
      <c r="O100" s="54"/>
      <c r="Q100" s="488"/>
    </row>
    <row r="101" spans="1:17" ht="27.95" customHeight="1" thickBot="1">
      <c r="A101">
        <v>78</v>
      </c>
      <c r="B101" s="30"/>
      <c r="C101" s="35"/>
      <c r="D101" s="379" t="str">
        <f t="shared" si="9"/>
        <v/>
      </c>
      <c r="E101" s="611"/>
      <c r="F101" s="607"/>
      <c r="G101" s="552"/>
      <c r="H101" s="548"/>
      <c r="I101" s="230"/>
      <c r="J101" s="239"/>
      <c r="K101" s="516" t="s">
        <v>49</v>
      </c>
      <c r="L101" s="612"/>
      <c r="M101" s="1066"/>
      <c r="N101" s="1058"/>
      <c r="O101" s="54"/>
      <c r="Q101" s="613"/>
    </row>
    <row r="102" spans="1:17" ht="27.75" customHeight="1" thickBot="1">
      <c r="B102" s="1055"/>
      <c r="C102" s="1055"/>
      <c r="D102" s="1055"/>
      <c r="E102" s="1055"/>
      <c r="F102" s="1055"/>
      <c r="G102" s="1055"/>
      <c r="H102" s="1056"/>
      <c r="I102" s="60" t="s">
        <v>160</v>
      </c>
      <c r="J102" s="1067">
        <f>総表!J50</f>
        <v>0</v>
      </c>
      <c r="K102" s="1068"/>
      <c r="L102" s="1068"/>
      <c r="M102" s="512"/>
      <c r="N102" s="517"/>
    </row>
  </sheetData>
  <sheetProtection algorithmName="SHA-512" hashValue="WVp4vBN2uYQwh0KkQ+X4C6s1t7MucVxewQvQc2gZjJK479VJd3xhWARELndhw0mlPHai+tDi0qAHj+g/JaEovQ==" saltValue="hlehTDq8pF+6wcUY4/p0fg==" spinCount="100000" sheet="1" formatCells="0"/>
  <autoFilter ref="A18:AP80" xr:uid="{00000000-0009-0000-0000-000008000000}"/>
  <mergeCells count="42">
    <mergeCell ref="E1:G1"/>
    <mergeCell ref="Q29:Q30"/>
    <mergeCell ref="B1:D1"/>
    <mergeCell ref="B2:E2"/>
    <mergeCell ref="F2:I2"/>
    <mergeCell ref="E6:F6"/>
    <mergeCell ref="E7:F7"/>
    <mergeCell ref="E8:F8"/>
    <mergeCell ref="I1:L1"/>
    <mergeCell ref="D8:D12"/>
    <mergeCell ref="L19:L28"/>
    <mergeCell ref="N19:N28"/>
    <mergeCell ref="M15:M16"/>
    <mergeCell ref="D13:F13"/>
    <mergeCell ref="Q16:Q28"/>
    <mergeCell ref="E95:F95"/>
    <mergeCell ref="B102:H102"/>
    <mergeCell ref="N81:N101"/>
    <mergeCell ref="L30:L31"/>
    <mergeCell ref="L33:L80"/>
    <mergeCell ref="L90:L96"/>
    <mergeCell ref="N30:N31"/>
    <mergeCell ref="N33:N80"/>
    <mergeCell ref="L82:L88"/>
    <mergeCell ref="M81:M101"/>
    <mergeCell ref="J102:L102"/>
    <mergeCell ref="F30:H30"/>
    <mergeCell ref="E96:F96"/>
    <mergeCell ref="E90:F90"/>
    <mergeCell ref="E91:F91"/>
    <mergeCell ref="E92:F92"/>
    <mergeCell ref="E82:F82"/>
    <mergeCell ref="B15:C15"/>
    <mergeCell ref="E87:F87"/>
    <mergeCell ref="E94:F94"/>
    <mergeCell ref="E88:F88"/>
    <mergeCell ref="F31:H31"/>
    <mergeCell ref="E93:F93"/>
    <mergeCell ref="E83:F83"/>
    <mergeCell ref="E84:F84"/>
    <mergeCell ref="E85:F85"/>
    <mergeCell ref="E86:F86"/>
  </mergeCells>
  <phoneticPr fontId="9"/>
  <dataValidations count="11">
    <dataValidation type="list" allowBlank="1" showInputMessage="1" showErrorMessage="1" sqref="F98:F101 F30" xr:uid="{BAC102A6-B643-4F85-A83D-F7EB40F41BB1}">
      <formula1>INDIRECT($E30)</formula1>
    </dataValidation>
    <dataValidation imeMode="halfAlpha" allowBlank="1" showInputMessage="1" showErrorMessage="1" sqref="I102:I65523 G103:H65523" xr:uid="{4BD3B5A9-186A-436B-9DD7-6A943AF84BC9}"/>
    <dataValidation type="list" allowBlank="1" showInputMessage="1" sqref="F31 F19:F28 F33:F80" xr:uid="{76F76A96-954B-45D0-9E39-A47DD078C3BA}">
      <formula1>INDIRECT($E19)</formula1>
    </dataValidation>
    <dataValidation type="whole" imeMode="halfAlpha" operator="greaterThanOrEqual" allowBlank="1" showInputMessage="1" showErrorMessage="1" sqref="J16:J18 J29 J32 I16:I80 I98:I101 J20:J27 I90:I96 I82:I88" xr:uid="{857EF508-34A7-4E6D-8974-9C87CAA52C3F}">
      <formula1>0</formula1>
    </dataValidation>
    <dataValidation imeMode="halfAlpha" operator="greaterThanOrEqual" allowBlank="1" showInputMessage="1" showErrorMessage="1" sqref="J15 J30:J31" xr:uid="{489E5055-8105-4D3D-8FCE-C7EDC66FD82D}"/>
    <dataValidation type="list" imeMode="halfAlpha" operator="greaterThanOrEqual" allowBlank="1" showInputMessage="1" showErrorMessage="1" sqref="K98:K101 K19:K28 K82:K88 K90:K96 K33:K80 K30:K31" xr:uid="{A6E758DD-A689-411F-B1C8-BF2F62881C21}">
      <formula1>"○,　"</formula1>
    </dataValidation>
    <dataValidation type="list" allowBlank="1" showInputMessage="1" showErrorMessage="1" sqref="E98:E101" xr:uid="{834FA9D9-E6F6-47F2-807D-A5AF87F0AA3A}">
      <formula1>助成対象外経費</formula1>
    </dataValidation>
    <dataValidation type="whole" imeMode="halfAlpha" operator="lessThanOrEqual" allowBlank="1" showInputMessage="1" showErrorMessage="1" sqref="J33:J80 J19 J28" xr:uid="{2927891A-67C6-43FE-AED9-645D76C49F18}">
      <formula1>I19</formula1>
    </dataValidation>
    <dataValidation type="list" allowBlank="1" showInputMessage="1" showErrorMessage="1" sqref="E19:E28" xr:uid="{89F1DBC8-02E7-478C-A1C6-D933AA5B43C3}">
      <formula1>INDIRECT($S$15)</formula1>
    </dataValidation>
    <dataValidation type="list" allowBlank="1" showInputMessage="1" showErrorMessage="1" sqref="E30:E31" xr:uid="{C25D4DA0-D02A-4763-9341-641B84182C9D}">
      <formula1>スタッフ費・キャスト費</formula1>
    </dataValidation>
    <dataValidation type="list" allowBlank="1" showInputMessage="1" showErrorMessage="1" sqref="E33:E80" xr:uid="{4E5D5AEE-36A5-42A1-BB52-A0B4AD71585B}">
      <formula1>$U$16:$U$27</formula1>
    </dataValidation>
  </dataValidations>
  <printOptions horizontalCentered="1"/>
  <pageMargins left="0.74803149606299213" right="0.74803149606299213" top="0.55118110236220474" bottom="0.55118110236220474" header="0.31496062992125984" footer="0.31496062992125984"/>
  <pageSetup paperSize="9" scale="47"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L58"/>
  <sheetViews>
    <sheetView view="pageBreakPreview" zoomScale="80" zoomScaleNormal="70" zoomScaleSheetLayoutView="80" workbookViewId="0">
      <selection sqref="A1:B1"/>
    </sheetView>
  </sheetViews>
  <sheetFormatPr defaultColWidth="13" defaultRowHeight="19.5"/>
  <cols>
    <col min="1" max="1" width="22.375" style="43" customWidth="1"/>
    <col min="2" max="2" width="17.75" style="43" customWidth="1"/>
    <col min="3" max="3" width="14.5" style="43" customWidth="1"/>
    <col min="4" max="4" width="15.75" style="43" customWidth="1"/>
    <col min="5" max="5" width="4.375" style="43" customWidth="1"/>
    <col min="6" max="6" width="10" style="45" customWidth="1"/>
    <col min="7" max="8" width="9" style="43" customWidth="1"/>
    <col min="9" max="9" width="12.5" style="43" customWidth="1"/>
    <col min="10" max="10" width="17" style="43" customWidth="1"/>
    <col min="11" max="11" width="4" style="43" customWidth="1"/>
    <col min="12" max="12" width="54.875" style="43" customWidth="1"/>
    <col min="13" max="16384" width="13" style="43"/>
  </cols>
  <sheetData>
    <row r="1" spans="1:12" ht="41.1" customHeight="1" thickBot="1">
      <c r="A1" s="1110" t="s">
        <v>142</v>
      </c>
      <c r="B1" s="1110"/>
      <c r="C1" s="41" t="s">
        <v>612</v>
      </c>
      <c r="D1" s="42"/>
      <c r="E1" s="42"/>
      <c r="F1" s="44"/>
      <c r="G1" s="1103" t="s">
        <v>143</v>
      </c>
      <c r="H1" s="1104"/>
      <c r="I1" s="1099">
        <f>総表!C27</f>
        <v>0</v>
      </c>
      <c r="J1" s="1099"/>
    </row>
    <row r="2" spans="1:12" ht="54" customHeight="1" thickBot="1">
      <c r="A2" s="166" t="s">
        <v>144</v>
      </c>
      <c r="B2" s="529" t="s">
        <v>145</v>
      </c>
      <c r="C2" s="529" t="s">
        <v>498</v>
      </c>
      <c r="D2" s="167" t="s">
        <v>499</v>
      </c>
      <c r="E2" s="1100" t="s">
        <v>146</v>
      </c>
      <c r="F2" s="1101"/>
      <c r="G2" s="405" t="s">
        <v>390</v>
      </c>
      <c r="H2" s="445" t="s">
        <v>389</v>
      </c>
      <c r="I2" s="168" t="s">
        <v>147</v>
      </c>
      <c r="J2" s="367" t="s">
        <v>645</v>
      </c>
      <c r="L2" s="489" t="s">
        <v>473</v>
      </c>
    </row>
    <row r="3" spans="1:12" s="134" customFormat="1" ht="18.75" customHeight="1">
      <c r="A3" s="169"/>
      <c r="B3" s="170"/>
      <c r="C3" s="554"/>
      <c r="D3" s="565"/>
      <c r="E3" s="171" t="s">
        <v>148</v>
      </c>
      <c r="F3" s="172"/>
      <c r="G3" s="406"/>
      <c r="H3" s="401"/>
      <c r="I3" s="173">
        <f>IF(G3="",F3,F3*G3)</f>
        <v>0</v>
      </c>
      <c r="J3" s="174"/>
      <c r="K3" s="400"/>
      <c r="L3" s="1096" t="s">
        <v>501</v>
      </c>
    </row>
    <row r="4" spans="1:12" s="134" customFormat="1" ht="18.75" customHeight="1">
      <c r="A4" s="175"/>
      <c r="B4" s="176"/>
      <c r="C4" s="176"/>
      <c r="D4" s="566"/>
      <c r="E4" s="177" t="s">
        <v>148</v>
      </c>
      <c r="F4" s="178"/>
      <c r="G4" s="407"/>
      <c r="H4" s="402"/>
      <c r="I4" s="179">
        <f t="shared" ref="I4:I53" si="0">IF(G4="",F4,F4*G4)</f>
        <v>0</v>
      </c>
      <c r="J4" s="180"/>
      <c r="L4" s="1097"/>
    </row>
    <row r="5" spans="1:12" s="134" customFormat="1" ht="18.75" customHeight="1">
      <c r="A5" s="175"/>
      <c r="B5" s="176"/>
      <c r="C5" s="176"/>
      <c r="D5" s="566"/>
      <c r="E5" s="177" t="s">
        <v>148</v>
      </c>
      <c r="F5" s="178"/>
      <c r="G5" s="407"/>
      <c r="H5" s="402"/>
      <c r="I5" s="179">
        <f t="shared" si="0"/>
        <v>0</v>
      </c>
      <c r="J5" s="180"/>
      <c r="L5" s="1097"/>
    </row>
    <row r="6" spans="1:12" s="134" customFormat="1" ht="18.75" customHeight="1">
      <c r="A6" s="175"/>
      <c r="B6" s="176"/>
      <c r="C6" s="176"/>
      <c r="D6" s="566"/>
      <c r="E6" s="177" t="s">
        <v>148</v>
      </c>
      <c r="F6" s="178"/>
      <c r="G6" s="407"/>
      <c r="H6" s="402"/>
      <c r="I6" s="179">
        <f t="shared" si="0"/>
        <v>0</v>
      </c>
      <c r="J6" s="180"/>
      <c r="L6" s="1097"/>
    </row>
    <row r="7" spans="1:12" s="134" customFormat="1" ht="18.75" customHeight="1">
      <c r="A7" s="175"/>
      <c r="B7" s="176"/>
      <c r="C7" s="176"/>
      <c r="D7" s="566"/>
      <c r="E7" s="177" t="s">
        <v>148</v>
      </c>
      <c r="F7" s="178"/>
      <c r="G7" s="407"/>
      <c r="H7" s="402"/>
      <c r="I7" s="179">
        <f t="shared" si="0"/>
        <v>0</v>
      </c>
      <c r="J7" s="180"/>
      <c r="L7" s="1097"/>
    </row>
    <row r="8" spans="1:12" s="134" customFormat="1" ht="18.75" customHeight="1">
      <c r="A8" s="175"/>
      <c r="B8" s="176"/>
      <c r="C8" s="176"/>
      <c r="D8" s="566"/>
      <c r="E8" s="177" t="s">
        <v>148</v>
      </c>
      <c r="F8" s="178"/>
      <c r="G8" s="407"/>
      <c r="H8" s="402"/>
      <c r="I8" s="179">
        <f t="shared" si="0"/>
        <v>0</v>
      </c>
      <c r="J8" s="180"/>
      <c r="L8" s="1097"/>
    </row>
    <row r="9" spans="1:12" s="134" customFormat="1" ht="18.75" customHeight="1">
      <c r="A9" s="175"/>
      <c r="B9" s="176"/>
      <c r="C9" s="176"/>
      <c r="D9" s="566"/>
      <c r="E9" s="177" t="s">
        <v>148</v>
      </c>
      <c r="F9" s="178"/>
      <c r="G9" s="407"/>
      <c r="H9" s="402"/>
      <c r="I9" s="179">
        <f t="shared" si="0"/>
        <v>0</v>
      </c>
      <c r="J9" s="180"/>
      <c r="L9" s="1097"/>
    </row>
    <row r="10" spans="1:12" s="134" customFormat="1" ht="18.75" customHeight="1">
      <c r="A10" s="175"/>
      <c r="B10" s="176"/>
      <c r="C10" s="176"/>
      <c r="D10" s="566"/>
      <c r="E10" s="177" t="s">
        <v>148</v>
      </c>
      <c r="F10" s="178"/>
      <c r="G10" s="407"/>
      <c r="H10" s="402"/>
      <c r="I10" s="179">
        <f t="shared" ref="I10:I20" si="1">IF(G10="",F10,F10*G10)</f>
        <v>0</v>
      </c>
      <c r="J10" s="180"/>
      <c r="L10" s="1097"/>
    </row>
    <row r="11" spans="1:12" s="134" customFormat="1" ht="18.75" customHeight="1">
      <c r="A11" s="175"/>
      <c r="B11" s="176"/>
      <c r="C11" s="176"/>
      <c r="D11" s="566"/>
      <c r="E11" s="177" t="s">
        <v>148</v>
      </c>
      <c r="F11" s="178"/>
      <c r="G11" s="407"/>
      <c r="H11" s="402"/>
      <c r="I11" s="179">
        <f t="shared" si="1"/>
        <v>0</v>
      </c>
      <c r="J11" s="180"/>
      <c r="L11" s="1097"/>
    </row>
    <row r="12" spans="1:12" s="134" customFormat="1" ht="18.75" customHeight="1">
      <c r="A12" s="175"/>
      <c r="B12" s="176"/>
      <c r="C12" s="176"/>
      <c r="D12" s="566"/>
      <c r="E12" s="177" t="s">
        <v>148</v>
      </c>
      <c r="F12" s="178"/>
      <c r="G12" s="407"/>
      <c r="H12" s="402"/>
      <c r="I12" s="179">
        <f t="shared" si="1"/>
        <v>0</v>
      </c>
      <c r="J12" s="180"/>
      <c r="L12" s="1097"/>
    </row>
    <row r="13" spans="1:12" s="134" customFormat="1" ht="18.75" customHeight="1">
      <c r="A13" s="175"/>
      <c r="B13" s="176"/>
      <c r="C13" s="176"/>
      <c r="D13" s="566"/>
      <c r="E13" s="177" t="s">
        <v>148</v>
      </c>
      <c r="F13" s="178"/>
      <c r="G13" s="407"/>
      <c r="H13" s="402"/>
      <c r="I13" s="179">
        <f t="shared" si="1"/>
        <v>0</v>
      </c>
      <c r="J13" s="180"/>
      <c r="L13" s="1097"/>
    </row>
    <row r="14" spans="1:12" s="134" customFormat="1" ht="18.75" customHeight="1">
      <c r="A14" s="370"/>
      <c r="B14" s="176"/>
      <c r="C14" s="176"/>
      <c r="D14" s="566"/>
      <c r="E14" s="177" t="s">
        <v>148</v>
      </c>
      <c r="F14" s="178"/>
      <c r="G14" s="407"/>
      <c r="H14" s="402"/>
      <c r="I14" s="179">
        <f t="shared" si="1"/>
        <v>0</v>
      </c>
      <c r="J14" s="180"/>
      <c r="L14" s="1097"/>
    </row>
    <row r="15" spans="1:12" s="134" customFormat="1" ht="18.75" customHeight="1">
      <c r="A15" s="370"/>
      <c r="B15" s="176"/>
      <c r="C15" s="176"/>
      <c r="D15" s="566"/>
      <c r="E15" s="177" t="s">
        <v>148</v>
      </c>
      <c r="F15" s="178"/>
      <c r="G15" s="407"/>
      <c r="H15" s="402"/>
      <c r="I15" s="179">
        <f t="shared" si="1"/>
        <v>0</v>
      </c>
      <c r="J15" s="180"/>
      <c r="L15" s="1097"/>
    </row>
    <row r="16" spans="1:12" s="134" customFormat="1" ht="18.75" customHeight="1">
      <c r="A16" s="175"/>
      <c r="B16" s="176"/>
      <c r="C16" s="176"/>
      <c r="D16" s="566"/>
      <c r="E16" s="177" t="s">
        <v>148</v>
      </c>
      <c r="F16" s="178"/>
      <c r="G16" s="407"/>
      <c r="H16" s="402"/>
      <c r="I16" s="179">
        <f t="shared" si="1"/>
        <v>0</v>
      </c>
      <c r="J16" s="180"/>
      <c r="L16" s="1097"/>
    </row>
    <row r="17" spans="1:12" s="134" customFormat="1" ht="18.75" customHeight="1">
      <c r="A17" s="175"/>
      <c r="B17" s="176"/>
      <c r="C17" s="176"/>
      <c r="D17" s="566"/>
      <c r="E17" s="177" t="s">
        <v>148</v>
      </c>
      <c r="F17" s="178"/>
      <c r="G17" s="407"/>
      <c r="H17" s="402"/>
      <c r="I17" s="179">
        <f t="shared" si="1"/>
        <v>0</v>
      </c>
      <c r="J17" s="180"/>
      <c r="L17" s="1097"/>
    </row>
    <row r="18" spans="1:12" s="134" customFormat="1" ht="18.75" customHeight="1">
      <c r="A18" s="175"/>
      <c r="B18" s="176"/>
      <c r="C18" s="176"/>
      <c r="D18" s="566"/>
      <c r="E18" s="177" t="s">
        <v>148</v>
      </c>
      <c r="F18" s="178"/>
      <c r="G18" s="407"/>
      <c r="H18" s="402"/>
      <c r="I18" s="179">
        <f t="shared" si="1"/>
        <v>0</v>
      </c>
      <c r="J18" s="180"/>
      <c r="L18" s="1097"/>
    </row>
    <row r="19" spans="1:12" s="134" customFormat="1" ht="18.75" customHeight="1">
      <c r="A19" s="175"/>
      <c r="B19" s="176"/>
      <c r="C19" s="176"/>
      <c r="D19" s="566"/>
      <c r="E19" s="177" t="s">
        <v>148</v>
      </c>
      <c r="F19" s="178"/>
      <c r="G19" s="407"/>
      <c r="H19" s="402"/>
      <c r="I19" s="179">
        <f t="shared" si="1"/>
        <v>0</v>
      </c>
      <c r="J19" s="180"/>
      <c r="L19" s="1097"/>
    </row>
    <row r="20" spans="1:12" s="134" customFormat="1" ht="18.75" customHeight="1">
      <c r="A20" s="175"/>
      <c r="B20" s="176"/>
      <c r="C20" s="176"/>
      <c r="D20" s="566"/>
      <c r="E20" s="177" t="s">
        <v>148</v>
      </c>
      <c r="F20" s="178"/>
      <c r="G20" s="407"/>
      <c r="H20" s="402"/>
      <c r="I20" s="179">
        <f t="shared" si="1"/>
        <v>0</v>
      </c>
      <c r="J20" s="180"/>
      <c r="L20" s="1097"/>
    </row>
    <row r="21" spans="1:12" s="134" customFormat="1" ht="18.75" customHeight="1">
      <c r="A21" s="175"/>
      <c r="B21" s="176"/>
      <c r="C21" s="176"/>
      <c r="D21" s="566"/>
      <c r="E21" s="177" t="s">
        <v>148</v>
      </c>
      <c r="F21" s="178"/>
      <c r="G21" s="407"/>
      <c r="H21" s="402"/>
      <c r="I21" s="179">
        <f t="shared" si="0"/>
        <v>0</v>
      </c>
      <c r="J21" s="180"/>
      <c r="L21" s="1097"/>
    </row>
    <row r="22" spans="1:12" s="134" customFormat="1" ht="18.75" customHeight="1">
      <c r="A22" s="175"/>
      <c r="B22" s="176"/>
      <c r="C22" s="176"/>
      <c r="D22" s="566"/>
      <c r="E22" s="177" t="s">
        <v>148</v>
      </c>
      <c r="F22" s="178"/>
      <c r="G22" s="407"/>
      <c r="H22" s="402"/>
      <c r="I22" s="179">
        <f t="shared" si="0"/>
        <v>0</v>
      </c>
      <c r="J22" s="180"/>
      <c r="L22" s="1097"/>
    </row>
    <row r="23" spans="1:12" s="134" customFormat="1" ht="18.75" customHeight="1">
      <c r="A23" s="175"/>
      <c r="B23" s="176"/>
      <c r="C23" s="176"/>
      <c r="D23" s="566"/>
      <c r="E23" s="177" t="s">
        <v>148</v>
      </c>
      <c r="F23" s="178"/>
      <c r="G23" s="407"/>
      <c r="H23" s="402"/>
      <c r="I23" s="179">
        <f t="shared" si="0"/>
        <v>0</v>
      </c>
      <c r="J23" s="180"/>
      <c r="L23" s="1097"/>
    </row>
    <row r="24" spans="1:12" s="134" customFormat="1" ht="18.75" customHeight="1">
      <c r="A24" s="175"/>
      <c r="B24" s="176"/>
      <c r="C24" s="176"/>
      <c r="D24" s="566"/>
      <c r="E24" s="177" t="s">
        <v>148</v>
      </c>
      <c r="F24" s="178"/>
      <c r="G24" s="407"/>
      <c r="H24" s="402"/>
      <c r="I24" s="179">
        <f t="shared" si="0"/>
        <v>0</v>
      </c>
      <c r="J24" s="180"/>
      <c r="L24" s="1097"/>
    </row>
    <row r="25" spans="1:12" s="134" customFormat="1" ht="18.75" customHeight="1">
      <c r="A25" s="370"/>
      <c r="B25" s="176"/>
      <c r="C25" s="176"/>
      <c r="D25" s="566"/>
      <c r="E25" s="177" t="s">
        <v>148</v>
      </c>
      <c r="F25" s="178"/>
      <c r="G25" s="407"/>
      <c r="H25" s="402"/>
      <c r="I25" s="179">
        <f t="shared" si="0"/>
        <v>0</v>
      </c>
      <c r="J25" s="180"/>
      <c r="L25" s="1097"/>
    </row>
    <row r="26" spans="1:12" s="134" customFormat="1" ht="18.75" customHeight="1">
      <c r="A26" s="370"/>
      <c r="B26" s="176"/>
      <c r="C26" s="176"/>
      <c r="D26" s="566"/>
      <c r="E26" s="177" t="s">
        <v>148</v>
      </c>
      <c r="F26" s="178"/>
      <c r="G26" s="407"/>
      <c r="H26" s="402"/>
      <c r="I26" s="179">
        <f t="shared" si="0"/>
        <v>0</v>
      </c>
      <c r="J26" s="180"/>
      <c r="L26" s="1097"/>
    </row>
    <row r="27" spans="1:12" s="134" customFormat="1" ht="18.75" customHeight="1">
      <c r="A27" s="175"/>
      <c r="B27" s="176"/>
      <c r="C27" s="176"/>
      <c r="D27" s="566"/>
      <c r="E27" s="177" t="s">
        <v>148</v>
      </c>
      <c r="F27" s="178"/>
      <c r="G27" s="407"/>
      <c r="H27" s="402"/>
      <c r="I27" s="179">
        <f t="shared" si="0"/>
        <v>0</v>
      </c>
      <c r="J27" s="180"/>
      <c r="L27" s="1097"/>
    </row>
    <row r="28" spans="1:12" s="134" customFormat="1" ht="18.75" customHeight="1">
      <c r="A28" s="175"/>
      <c r="B28" s="176"/>
      <c r="C28" s="176"/>
      <c r="D28" s="566"/>
      <c r="E28" s="177" t="s">
        <v>148</v>
      </c>
      <c r="F28" s="178"/>
      <c r="G28" s="407"/>
      <c r="H28" s="402"/>
      <c r="I28" s="179">
        <f t="shared" si="0"/>
        <v>0</v>
      </c>
      <c r="J28" s="180"/>
      <c r="L28" s="1097"/>
    </row>
    <row r="29" spans="1:12" s="134" customFormat="1" ht="18.75" customHeight="1">
      <c r="A29" s="175"/>
      <c r="B29" s="176"/>
      <c r="C29" s="176"/>
      <c r="D29" s="566"/>
      <c r="E29" s="177" t="s">
        <v>148</v>
      </c>
      <c r="F29" s="178"/>
      <c r="G29" s="407"/>
      <c r="H29" s="402"/>
      <c r="I29" s="179">
        <f t="shared" si="0"/>
        <v>0</v>
      </c>
      <c r="J29" s="180"/>
      <c r="L29" s="1097"/>
    </row>
    <row r="30" spans="1:12" s="134" customFormat="1" ht="18.75" customHeight="1">
      <c r="A30" s="175"/>
      <c r="B30" s="176"/>
      <c r="C30" s="176"/>
      <c r="D30" s="566"/>
      <c r="E30" s="177" t="s">
        <v>148</v>
      </c>
      <c r="F30" s="178"/>
      <c r="G30" s="407"/>
      <c r="H30" s="402"/>
      <c r="I30" s="179">
        <f t="shared" si="0"/>
        <v>0</v>
      </c>
      <c r="J30" s="180"/>
      <c r="L30" s="1097"/>
    </row>
    <row r="31" spans="1:12" s="134" customFormat="1" ht="18.75" customHeight="1">
      <c r="A31" s="175"/>
      <c r="B31" s="176"/>
      <c r="C31" s="176"/>
      <c r="D31" s="566"/>
      <c r="E31" s="177" t="s">
        <v>148</v>
      </c>
      <c r="F31" s="178"/>
      <c r="G31" s="407"/>
      <c r="H31" s="402"/>
      <c r="I31" s="179">
        <f t="shared" si="0"/>
        <v>0</v>
      </c>
      <c r="J31" s="180"/>
      <c r="L31" s="1097"/>
    </row>
    <row r="32" spans="1:12" s="134" customFormat="1" ht="18.75" customHeight="1">
      <c r="A32" s="175"/>
      <c r="B32" s="176"/>
      <c r="C32" s="176"/>
      <c r="D32" s="566"/>
      <c r="E32" s="177" t="s">
        <v>148</v>
      </c>
      <c r="F32" s="178"/>
      <c r="G32" s="407"/>
      <c r="H32" s="402"/>
      <c r="I32" s="179">
        <f t="shared" si="0"/>
        <v>0</v>
      </c>
      <c r="J32" s="180"/>
      <c r="L32" s="1097"/>
    </row>
    <row r="33" spans="1:12" s="134" customFormat="1" ht="18.75" customHeight="1">
      <c r="A33" s="175"/>
      <c r="B33" s="176"/>
      <c r="C33" s="176"/>
      <c r="D33" s="566"/>
      <c r="E33" s="177" t="s">
        <v>148</v>
      </c>
      <c r="F33" s="178"/>
      <c r="G33" s="407"/>
      <c r="H33" s="402"/>
      <c r="I33" s="179">
        <f t="shared" si="0"/>
        <v>0</v>
      </c>
      <c r="J33" s="180"/>
      <c r="L33" s="1097"/>
    </row>
    <row r="34" spans="1:12" s="134" customFormat="1" ht="18.75" customHeight="1">
      <c r="A34" s="175"/>
      <c r="B34" s="176"/>
      <c r="C34" s="176"/>
      <c r="D34" s="566"/>
      <c r="E34" s="177" t="s">
        <v>148</v>
      </c>
      <c r="F34" s="178"/>
      <c r="G34" s="407"/>
      <c r="H34" s="402"/>
      <c r="I34" s="179">
        <f t="shared" si="0"/>
        <v>0</v>
      </c>
      <c r="J34" s="180"/>
      <c r="L34" s="1097"/>
    </row>
    <row r="35" spans="1:12" s="134" customFormat="1" ht="18.75" customHeight="1">
      <c r="A35" s="175"/>
      <c r="B35" s="176"/>
      <c r="C35" s="176"/>
      <c r="D35" s="566"/>
      <c r="E35" s="177" t="s">
        <v>148</v>
      </c>
      <c r="F35" s="178"/>
      <c r="G35" s="407"/>
      <c r="H35" s="402"/>
      <c r="I35" s="179">
        <f t="shared" si="0"/>
        <v>0</v>
      </c>
      <c r="J35" s="180"/>
      <c r="L35" s="1097"/>
    </row>
    <row r="36" spans="1:12" s="134" customFormat="1" ht="18.75" customHeight="1">
      <c r="A36" s="175"/>
      <c r="B36" s="176"/>
      <c r="C36" s="176"/>
      <c r="D36" s="566"/>
      <c r="E36" s="177" t="s">
        <v>148</v>
      </c>
      <c r="F36" s="178"/>
      <c r="G36" s="407"/>
      <c r="H36" s="402"/>
      <c r="I36" s="179">
        <f t="shared" si="0"/>
        <v>0</v>
      </c>
      <c r="J36" s="180"/>
      <c r="L36" s="1097"/>
    </row>
    <row r="37" spans="1:12" s="134" customFormat="1" ht="18.75" customHeight="1">
      <c r="A37" s="175"/>
      <c r="B37" s="176"/>
      <c r="C37" s="176"/>
      <c r="D37" s="566"/>
      <c r="E37" s="177" t="s">
        <v>148</v>
      </c>
      <c r="F37" s="178"/>
      <c r="G37" s="407"/>
      <c r="H37" s="402"/>
      <c r="I37" s="179">
        <f t="shared" si="0"/>
        <v>0</v>
      </c>
      <c r="J37" s="180"/>
      <c r="L37" s="1097"/>
    </row>
    <row r="38" spans="1:12" s="134" customFormat="1" ht="18.75" customHeight="1">
      <c r="A38" s="175"/>
      <c r="B38" s="176"/>
      <c r="C38" s="176"/>
      <c r="D38" s="566"/>
      <c r="E38" s="177" t="s">
        <v>148</v>
      </c>
      <c r="F38" s="178"/>
      <c r="G38" s="407"/>
      <c r="H38" s="402"/>
      <c r="I38" s="179">
        <f t="shared" si="0"/>
        <v>0</v>
      </c>
      <c r="J38" s="180"/>
      <c r="L38" s="1097"/>
    </row>
    <row r="39" spans="1:12" s="134" customFormat="1" ht="18.75" customHeight="1">
      <c r="A39" s="175"/>
      <c r="B39" s="176"/>
      <c r="C39" s="176"/>
      <c r="D39" s="566"/>
      <c r="E39" s="177" t="s">
        <v>148</v>
      </c>
      <c r="F39" s="178"/>
      <c r="G39" s="407"/>
      <c r="H39" s="402"/>
      <c r="I39" s="179">
        <f t="shared" si="0"/>
        <v>0</v>
      </c>
      <c r="J39" s="180"/>
      <c r="L39" s="1097"/>
    </row>
    <row r="40" spans="1:12" s="134" customFormat="1" ht="18.75" customHeight="1">
      <c r="A40" s="175"/>
      <c r="B40" s="176"/>
      <c r="C40" s="176"/>
      <c r="D40" s="566"/>
      <c r="E40" s="177" t="s">
        <v>148</v>
      </c>
      <c r="F40" s="178"/>
      <c r="G40" s="407"/>
      <c r="H40" s="402"/>
      <c r="I40" s="179">
        <f t="shared" si="0"/>
        <v>0</v>
      </c>
      <c r="J40" s="180"/>
      <c r="L40" s="1097"/>
    </row>
    <row r="41" spans="1:12" s="134" customFormat="1" ht="18.75" customHeight="1">
      <c r="A41" s="175"/>
      <c r="B41" s="176"/>
      <c r="C41" s="176"/>
      <c r="D41" s="566"/>
      <c r="E41" s="177" t="s">
        <v>148</v>
      </c>
      <c r="F41" s="178"/>
      <c r="G41" s="407"/>
      <c r="H41" s="402"/>
      <c r="I41" s="179">
        <f t="shared" si="0"/>
        <v>0</v>
      </c>
      <c r="J41" s="180"/>
      <c r="L41" s="1097"/>
    </row>
    <row r="42" spans="1:12" s="134" customFormat="1" ht="18.75" customHeight="1">
      <c r="A42" s="175"/>
      <c r="B42" s="176"/>
      <c r="C42" s="176"/>
      <c r="D42" s="566"/>
      <c r="E42" s="177" t="s">
        <v>148</v>
      </c>
      <c r="F42" s="178"/>
      <c r="G42" s="407"/>
      <c r="H42" s="402"/>
      <c r="I42" s="179">
        <f t="shared" si="0"/>
        <v>0</v>
      </c>
      <c r="J42" s="180"/>
      <c r="L42" s="1097"/>
    </row>
    <row r="43" spans="1:12" s="134" customFormat="1" ht="18.75" customHeight="1">
      <c r="A43" s="371"/>
      <c r="B43" s="176"/>
      <c r="C43" s="176"/>
      <c r="D43" s="566"/>
      <c r="E43" s="177" t="s">
        <v>148</v>
      </c>
      <c r="F43" s="178"/>
      <c r="G43" s="407"/>
      <c r="H43" s="402"/>
      <c r="I43" s="179">
        <f t="shared" si="0"/>
        <v>0</v>
      </c>
      <c r="J43" s="180"/>
      <c r="L43" s="1097"/>
    </row>
    <row r="44" spans="1:12" s="134" customFormat="1" ht="18.75" customHeight="1">
      <c r="A44" s="175"/>
      <c r="B44" s="181"/>
      <c r="C44" s="181"/>
      <c r="D44" s="566"/>
      <c r="E44" s="177" t="s">
        <v>148</v>
      </c>
      <c r="F44" s="178"/>
      <c r="G44" s="408"/>
      <c r="H44" s="403"/>
      <c r="I44" s="179">
        <f t="shared" si="0"/>
        <v>0</v>
      </c>
      <c r="J44" s="180"/>
      <c r="L44" s="1097"/>
    </row>
    <row r="45" spans="1:12" s="134" customFormat="1" ht="18.75" customHeight="1">
      <c r="A45" s="175"/>
      <c r="B45" s="181"/>
      <c r="C45" s="181"/>
      <c r="D45" s="566"/>
      <c r="E45" s="177" t="s">
        <v>148</v>
      </c>
      <c r="F45" s="178"/>
      <c r="G45" s="408"/>
      <c r="H45" s="403"/>
      <c r="I45" s="179">
        <f t="shared" si="0"/>
        <v>0</v>
      </c>
      <c r="J45" s="180"/>
      <c r="L45" s="1097"/>
    </row>
    <row r="46" spans="1:12" s="134" customFormat="1" ht="18.75" customHeight="1">
      <c r="A46" s="175"/>
      <c r="B46" s="181"/>
      <c r="C46" s="181"/>
      <c r="D46" s="566"/>
      <c r="E46" s="177" t="s">
        <v>148</v>
      </c>
      <c r="F46" s="178"/>
      <c r="G46" s="408"/>
      <c r="H46" s="403"/>
      <c r="I46" s="179">
        <f t="shared" si="0"/>
        <v>0</v>
      </c>
      <c r="J46" s="180"/>
      <c r="L46" s="1097"/>
    </row>
    <row r="47" spans="1:12" s="134" customFormat="1" ht="18.75" customHeight="1">
      <c r="A47" s="175"/>
      <c r="B47" s="181"/>
      <c r="C47" s="181"/>
      <c r="D47" s="566"/>
      <c r="E47" s="177" t="s">
        <v>148</v>
      </c>
      <c r="F47" s="178"/>
      <c r="G47" s="408"/>
      <c r="H47" s="403"/>
      <c r="I47" s="179">
        <f t="shared" si="0"/>
        <v>0</v>
      </c>
      <c r="J47" s="180"/>
      <c r="L47" s="1097"/>
    </row>
    <row r="48" spans="1:12" s="134" customFormat="1" ht="18.75" customHeight="1">
      <c r="A48" s="175"/>
      <c r="B48" s="181"/>
      <c r="C48" s="181"/>
      <c r="D48" s="566"/>
      <c r="E48" s="177" t="s">
        <v>148</v>
      </c>
      <c r="F48" s="178"/>
      <c r="G48" s="408"/>
      <c r="H48" s="403"/>
      <c r="I48" s="179">
        <f t="shared" si="0"/>
        <v>0</v>
      </c>
      <c r="J48" s="180"/>
      <c r="L48" s="1097"/>
    </row>
    <row r="49" spans="1:12" s="134" customFormat="1" ht="18.75" customHeight="1">
      <c r="A49" s="175"/>
      <c r="B49" s="181"/>
      <c r="C49" s="181"/>
      <c r="D49" s="566"/>
      <c r="E49" s="177" t="s">
        <v>148</v>
      </c>
      <c r="F49" s="178"/>
      <c r="G49" s="408"/>
      <c r="H49" s="403"/>
      <c r="I49" s="179">
        <f t="shared" si="0"/>
        <v>0</v>
      </c>
      <c r="J49" s="180"/>
      <c r="L49" s="1097"/>
    </row>
    <row r="50" spans="1:12" s="134" customFormat="1" ht="18.75" customHeight="1">
      <c r="A50" s="175"/>
      <c r="B50" s="176"/>
      <c r="C50" s="176"/>
      <c r="D50" s="566"/>
      <c r="E50" s="177" t="s">
        <v>148</v>
      </c>
      <c r="F50" s="178"/>
      <c r="G50" s="407"/>
      <c r="H50" s="402"/>
      <c r="I50" s="179">
        <f t="shared" si="0"/>
        <v>0</v>
      </c>
      <c r="J50" s="180"/>
      <c r="L50" s="1097"/>
    </row>
    <row r="51" spans="1:12" s="134" customFormat="1" ht="18.75" customHeight="1">
      <c r="A51" s="175"/>
      <c r="B51" s="181"/>
      <c r="C51" s="181"/>
      <c r="D51" s="566"/>
      <c r="E51" s="177" t="s">
        <v>148</v>
      </c>
      <c r="F51" s="178"/>
      <c r="G51" s="408"/>
      <c r="H51" s="403"/>
      <c r="I51" s="179">
        <f t="shared" si="0"/>
        <v>0</v>
      </c>
      <c r="J51" s="180"/>
      <c r="L51" s="1097"/>
    </row>
    <row r="52" spans="1:12" s="134" customFormat="1" ht="18.75" customHeight="1">
      <c r="A52" s="175"/>
      <c r="B52" s="181"/>
      <c r="C52" s="555"/>
      <c r="D52" s="567"/>
      <c r="E52" s="182" t="s">
        <v>148</v>
      </c>
      <c r="F52" s="183"/>
      <c r="G52" s="408"/>
      <c r="H52" s="403"/>
      <c r="I52" s="179">
        <f t="shared" si="0"/>
        <v>0</v>
      </c>
      <c r="J52" s="180"/>
      <c r="L52" s="1097"/>
    </row>
    <row r="53" spans="1:12" s="134" customFormat="1" ht="18.75" customHeight="1">
      <c r="A53" s="184"/>
      <c r="B53" s="185"/>
      <c r="C53" s="185"/>
      <c r="D53" s="568"/>
      <c r="E53" s="186" t="s">
        <v>148</v>
      </c>
      <c r="F53" s="187"/>
      <c r="G53" s="409"/>
      <c r="H53" s="404"/>
      <c r="I53" s="188">
        <f t="shared" si="0"/>
        <v>0</v>
      </c>
      <c r="J53" s="189"/>
      <c r="L53" s="1097"/>
    </row>
    <row r="54" spans="1:12" s="134" customFormat="1" ht="18.75" customHeight="1" thickBot="1">
      <c r="A54" s="1105" t="s">
        <v>149</v>
      </c>
      <c r="B54" s="1106"/>
      <c r="C54" s="1106"/>
      <c r="D54" s="1106"/>
      <c r="E54" s="1106"/>
      <c r="F54" s="1106"/>
      <c r="G54" s="1106"/>
      <c r="H54" s="1107"/>
      <c r="I54" s="190">
        <f>SUM(I3:I53)</f>
        <v>0</v>
      </c>
      <c r="J54" s="190">
        <f>SUM(J3:J53)</f>
        <v>0</v>
      </c>
      <c r="L54" s="1098"/>
    </row>
    <row r="55" spans="1:12">
      <c r="G55" s="1108" t="s">
        <v>174</v>
      </c>
      <c r="H55" s="1109"/>
      <c r="I55" s="1102">
        <f>総表!J50</f>
        <v>0</v>
      </c>
      <c r="J55" s="1102"/>
    </row>
    <row r="57" spans="1:12">
      <c r="I57" s="537" t="s">
        <v>476</v>
      </c>
    </row>
    <row r="58" spans="1:12">
      <c r="I58" s="59">
        <f>I54-J54</f>
        <v>0</v>
      </c>
    </row>
  </sheetData>
  <sheetProtection insertRows="0" deleteRows="0"/>
  <mergeCells count="8">
    <mergeCell ref="L3:L54"/>
    <mergeCell ref="I1:J1"/>
    <mergeCell ref="E2:F2"/>
    <mergeCell ref="I55:J55"/>
    <mergeCell ref="G1:H1"/>
    <mergeCell ref="A54:H54"/>
    <mergeCell ref="G55:H55"/>
    <mergeCell ref="A1:B1"/>
  </mergeCells>
  <phoneticPr fontId="12"/>
  <dataValidations count="1">
    <dataValidation type="whole" operator="lessThanOrEqual" allowBlank="1" showInputMessage="1" showErrorMessage="1" sqref="J3:J53" xr:uid="{00000000-0002-0000-0900-000000000000}">
      <formula1>I3</formula1>
    </dataValidation>
  </dataValidations>
  <printOptions horizontalCentered="1"/>
  <pageMargins left="0.74803149606299213" right="0.74803149606299213" top="0.55118110236220474" bottom="0.55118110236220474" header="0.31496062992125984" footer="0.31496062992125984"/>
  <pageSetup paperSize="9" scale="6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54</vt:i4>
      </vt:variant>
    </vt:vector>
  </HeadingPairs>
  <TitlesOfParts>
    <vt:vector size="68"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上映・配給、頒布計画書</vt:lpstr>
      <vt:lpstr>変更理由書</vt:lpstr>
      <vt:lpstr>誓約書</vt:lpstr>
      <vt:lpstr>支払申請書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《不明要件》</vt:lpstr>
      <vt:lpstr>'《非表示》チェック表(アニメ映画)'!Print_Area</vt:lpstr>
      <vt:lpstr>'《非表示》チェック表(記録映画)'!Print_Area</vt:lpstr>
      <vt:lpstr>'《非表示》チェック表(劇映画)'!Print_Area</vt:lpstr>
      <vt:lpstr>キャスト費内訳!Print_Area</vt:lpstr>
      <vt:lpstr>スタッフ費内訳!Print_Area</vt:lpstr>
      <vt:lpstr>個表!Print_Area</vt:lpstr>
      <vt:lpstr>支出!Print_Area</vt:lpstr>
      <vt:lpstr>支払申請書!Print_Area</vt:lpstr>
      <vt:lpstr>収入!Print_Area</vt:lpstr>
      <vt:lpstr>'上映・配給、頒布計画書'!Print_Area</vt:lpstr>
      <vt:lpstr>誓約書!Print_Area</vt:lpstr>
      <vt:lpstr>総表!Print_Area</vt:lpstr>
      <vt:lpstr>変更理由書!Print_Area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ohara erika</cp:lastModifiedBy>
  <cp:lastPrinted>2026-06-05T03:39:48Z</cp:lastPrinted>
  <dcterms:created xsi:type="dcterms:W3CDTF">2020-08-12T01:57:30Z</dcterms:created>
  <dcterms:modified xsi:type="dcterms:W3CDTF">2026-06-24T07:47:02Z</dcterms:modified>
</cp:coreProperties>
</file>