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drawings/drawing2.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3.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K:\企画部\基金・助成事務局\事務局共通\ダウンロード用様式格納庫\ダウンロード用様式（映画）\R8年度\映画製作\01_要望書（様式第1号）\第１回\"/>
    </mc:Choice>
  </mc:AlternateContent>
  <xr:revisionPtr revIDLastSave="0" documentId="8_{6FE67999-BF41-431F-9FC1-BD5195809FAD}" xr6:coauthVersionLast="47" xr6:coauthVersionMax="47" xr10:uidLastSave="{00000000-0000-0000-0000-000000000000}"/>
  <bookViews>
    <workbookView xWindow="28680" yWindow="-120" windowWidth="29040" windowHeight="15840" tabRatio="844" firstSheet="4" activeTab="4" xr2:uid="{00000000-000D-0000-FFFF-FFFF00000000}"/>
  </bookViews>
  <sheets>
    <sheet name="《非表示》チェック表(劇映画)" sheetId="43" state="hidden" r:id="rId1"/>
    <sheet name="《非表示》チェック表(記録映画)" sheetId="44" state="hidden" r:id="rId2"/>
    <sheet name="《非表示》チェック表(アニメ映画)" sheetId="45" state="hidden" r:id="rId3"/>
    <sheet name="datas" sheetId="47" state="hidden" r:id="rId4"/>
    <sheet name="総表" sheetId="12" r:id="rId5"/>
    <sheet name="個表" sheetId="34" r:id="rId6"/>
    <sheet name="収入" sheetId="35" r:id="rId7"/>
    <sheet name="支出" sheetId="36" r:id="rId8"/>
    <sheet name="スタッフ費内訳" sheetId="39" r:id="rId9"/>
    <sheet name="キャスト費内訳" sheetId="40" r:id="rId10"/>
    <sheet name="団体概要" sheetId="28" r:id="rId11"/>
    <sheet name="個人略歴（監督）" sheetId="50" r:id="rId12"/>
    <sheet name="個人略歴（脚本）" sheetId="55" r:id="rId13"/>
    <sheet name="個人略歴（撮影）" sheetId="56" r:id="rId14"/>
    <sheet name="個人略歴（プロデューサー）" sheetId="57" r:id="rId15"/>
    <sheet name="個人略歴（チーフアニメーター）" sheetId="58" r:id="rId16"/>
    <sheet name="応募要件確認書" sheetId="48" r:id="rId17"/>
    <sheet name="【劇映画のみ】申告書" sheetId="59" r:id="rId18"/>
    <sheet name="自己申告書" sheetId="60" r:id="rId19"/>
  </sheets>
  <externalReferences>
    <externalReference r:id="rId20"/>
    <externalReference r:id="rId21"/>
    <externalReference r:id="rId22"/>
  </externalReferences>
  <definedNames>
    <definedName name="_xlnm._FilterDatabase" localSheetId="7" hidden="1">支出!$S$16:$AQ$29</definedName>
    <definedName name="_xlnm._FilterDatabase" localSheetId="6" hidden="1">収入!$A$14:$N$14</definedName>
    <definedName name="《不適合理由》" localSheetId="2">'《非表示》チェック表(アニメ映画)'!$P$6:$P$32</definedName>
    <definedName name="《不適合理由》" localSheetId="1">'《非表示》チェック表(記録映画)'!$P$6:$P$29</definedName>
    <definedName name="《不適合理由》" localSheetId="0">'《非表示》チェック表(劇映画)'!$P$6:$P$30</definedName>
    <definedName name="《不明要件》" localSheetId="2">'《非表示》チェック表(アニメ映画)'!$O$6:$O$15</definedName>
    <definedName name="《不明要件》" localSheetId="1">'《非表示》チェック表(記録映画)'!$O$6:$O$15</definedName>
    <definedName name="《不明要件》">'《非表示》チェック表(劇映画)'!$O$6:$O$15</definedName>
    <definedName name="_xlnm.Print_Area" localSheetId="2">'《非表示》チェック表(アニメ映画)'!$A$1:$N$51</definedName>
    <definedName name="_xlnm.Print_Area" localSheetId="1">'《非表示》チェック表(記録映画)'!$A$1:$N$53</definedName>
    <definedName name="_xlnm.Print_Area" localSheetId="0">'《非表示》チェック表(劇映画)'!$A$1:$N$55</definedName>
    <definedName name="_xlnm.Print_Area" localSheetId="17">【劇映画のみ】申告書!$A$1:$D$17</definedName>
    <definedName name="_xlnm.Print_Area" localSheetId="9">キャスト費内訳!$A$1:$J$47</definedName>
    <definedName name="_xlnm.Print_Area" localSheetId="8">スタッフ費内訳!$A$1:$J$58</definedName>
    <definedName name="_xlnm.Print_Area" localSheetId="16">応募要件確認書!$A$1:$F$72</definedName>
    <definedName name="_xlnm.Print_Area" localSheetId="15">'個人略歴（チーフアニメーター）'!$A$1:$P$51</definedName>
    <definedName name="_xlnm.Print_Area" localSheetId="14">'個人略歴（プロデューサー）'!$A$1:$P$51</definedName>
    <definedName name="_xlnm.Print_Area" localSheetId="11">'個人略歴（監督）'!$A$1:$P$51</definedName>
    <definedName name="_xlnm.Print_Area" localSheetId="12">'個人略歴（脚本）'!$A$1:$P$51</definedName>
    <definedName name="_xlnm.Print_Area" localSheetId="13">'個人略歴（撮影）'!$A$1:$P$51</definedName>
    <definedName name="_xlnm.Print_Area" localSheetId="5">個表!$B$1:$P$118</definedName>
    <definedName name="_xlnm.Print_Area" localSheetId="7">支出!$B$1:$N$98</definedName>
    <definedName name="_xlnm.Print_Area" localSheetId="18">自己申告書!$A$1:$K$123</definedName>
    <definedName name="_xlnm.Print_Area" localSheetId="6">収入!$A$1:$G$45</definedName>
    <definedName name="_xlnm.Print_Area" localSheetId="4">総表!$A$1:$J$49</definedName>
    <definedName name="_xlnm.Print_Area" localSheetId="10">団体概要!$A$1:$N$32</definedName>
    <definedName name="_xlnm.Print_Titles" localSheetId="2">'《非表示》チェック表(アニメ映画)'!$1:$3</definedName>
    <definedName name="_xlnm.Print_Titles" localSheetId="1">'《非表示》チェック表(記録映画)'!$1:$3</definedName>
    <definedName name="_xlnm.Print_Titles" localSheetId="0">'《非表示》チェック表(劇映画)'!$1:$3</definedName>
    <definedName name="_xlnm.Print_Titles" localSheetId="9">キャスト費内訳!$1:$2</definedName>
    <definedName name="_xlnm.Print_Titles" localSheetId="8">スタッフ費内訳!$1:$2</definedName>
    <definedName name="_xlnm.Print_Titles" localSheetId="7">支出!$16:$16</definedName>
    <definedName name="キャスト人件費">支出!$Z$17</definedName>
    <definedName name="シナリオハンティング費">支出!$X$17:$X$21</definedName>
    <definedName name="スタッフ人件費">支出!$Y$17</definedName>
    <definedName name="スタッフ費・キャスト費" localSheetId="17">[1]支出!$V$17:$V$18</definedName>
    <definedName name="スタッフ費・キャスト費">支出!$T$17:$T$18</definedName>
    <definedName name="バリアフリー字幕制作費">支出!$AM$16</definedName>
    <definedName name="ロケーションハンティング費">支出!$AD$17:$AD$23</definedName>
    <definedName name="ロケーション費">支出!$AE$17:$AE$25</definedName>
    <definedName name="映像媒体費">支出!$AA$17:$AA$19</definedName>
    <definedName name="応募分野" localSheetId="18">[2]【非表示】分野・ジャンル!$A$1:$E$1</definedName>
    <definedName name="応募分野">[3]【非表示】分野・ジャンル!$A$1:$E$1</definedName>
    <definedName name="音楽費">支出!$AH$17:$AH$24</definedName>
    <definedName name="音声ガイド制作費">支出!$AN$16</definedName>
    <definedName name="会場費">[3]【非表示】経費一覧!$C$183:$C$184</definedName>
    <definedName name="感染症対策経費">[3]【非表示】経費一覧!$C$211:$C$215</definedName>
    <definedName name="企画脚本費">支出!$W$17:$W$21</definedName>
    <definedName name="記録映画">総表!$P$18:$U$18</definedName>
    <definedName name="稽古費">[3]【非表示】経費一覧!$C$2:$C$3</definedName>
    <definedName name="劇映画">総表!$P$15:$Q$15</definedName>
    <definedName name="原作使用料">支出!$W$18:$W$21</definedName>
    <definedName name="航空・列車運賃の特別料金">支出!$AP$17:$AP$19</definedName>
    <definedName name="撮影費">支出!$AB$17:$AB$20</definedName>
    <definedName name="仕上費">支出!$AK$17:$AK$21</definedName>
    <definedName name="助成対象外経費" localSheetId="17">[1]支出!$X$17:$X$18</definedName>
    <definedName name="助成対象外経費">支出!$V$17:$V$18</definedName>
    <definedName name="照明費">支出!$AC$17:$AC$20</definedName>
    <definedName name="新型コロナウイルス感染症対策経費">支出!$AL$16</definedName>
    <definedName name="製作企画費">支出!$S$17:$S$18</definedName>
    <definedName name="製作発表に係る経費">支出!$AO$17:$AO$19</definedName>
    <definedName name="製作費">支出!$U$17:$U$27</definedName>
    <definedName name="特殊撮影費">支出!$AG$17:$AG$22</definedName>
    <definedName name="美術費">支出!$AF$17:$AF$21</definedName>
    <definedName name="不適合理由" localSheetId="2">'《非表示》チェック表(アニメ映画)'!$P$6:$P$32</definedName>
    <definedName name="不適合理由" localSheetId="1">'《非表示》チェック表(記録映画)'!$P$6:$P$29</definedName>
    <definedName name="不適合理由" localSheetId="0">'《非表示》チェック表(劇映画)'!$P$6:$P$30</definedName>
    <definedName name="舞台費">[3]【非表示】経費一覧!$C$185:$C$203</definedName>
    <definedName name="編集費">支出!$AJ$17:$AJ$20</definedName>
    <definedName name="旅費">支出!$X$18:$X$21</definedName>
    <definedName name="録音費">支出!$AI$17:$AI$22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6" i="60" l="1"/>
  <c r="H5" i="60"/>
  <c r="D50" i="12" l="1"/>
  <c r="D13" i="35" l="1"/>
  <c r="J47" i="12"/>
  <c r="P35" i="36"/>
  <c r="P36" i="36"/>
  <c r="P37" i="36"/>
  <c r="P38" i="36"/>
  <c r="P39" i="36"/>
  <c r="P40" i="36"/>
  <c r="P41" i="36"/>
  <c r="P42" i="36"/>
  <c r="P43" i="36"/>
  <c r="P44" i="36"/>
  <c r="P45" i="36"/>
  <c r="P46" i="36"/>
  <c r="P47" i="36"/>
  <c r="P48" i="36"/>
  <c r="P49" i="36"/>
  <c r="P50" i="36"/>
  <c r="P51" i="36"/>
  <c r="P52" i="36"/>
  <c r="P53" i="36"/>
  <c r="P54" i="36"/>
  <c r="P55" i="36"/>
  <c r="P56" i="36"/>
  <c r="P57" i="36"/>
  <c r="P58" i="36"/>
  <c r="P59" i="36"/>
  <c r="P60" i="36"/>
  <c r="P61" i="36"/>
  <c r="P62" i="36"/>
  <c r="P63" i="36"/>
  <c r="P64" i="36"/>
  <c r="P65" i="36"/>
  <c r="P66" i="36"/>
  <c r="P67" i="36"/>
  <c r="P68" i="36"/>
  <c r="P69" i="36"/>
  <c r="P70" i="36"/>
  <c r="P71" i="36"/>
  <c r="P72" i="36"/>
  <c r="P73" i="36"/>
  <c r="P74" i="36"/>
  <c r="P75" i="36"/>
  <c r="P76" i="36"/>
  <c r="P77" i="36"/>
  <c r="P78" i="36"/>
  <c r="P79" i="36"/>
  <c r="P80" i="36"/>
  <c r="P81" i="36"/>
  <c r="P34" i="36"/>
  <c r="P32" i="36"/>
  <c r="P31" i="36"/>
  <c r="P21" i="36"/>
  <c r="P22" i="36"/>
  <c r="P23" i="36"/>
  <c r="P24" i="36"/>
  <c r="P25" i="36"/>
  <c r="P26" i="36"/>
  <c r="P27" i="36"/>
  <c r="P28" i="36"/>
  <c r="P29" i="36"/>
  <c r="P20" i="36"/>
  <c r="N51" i="58"/>
  <c r="N51" i="57"/>
  <c r="N51" i="56"/>
  <c r="N51" i="55"/>
  <c r="N51" i="50"/>
  <c r="G11" i="35"/>
  <c r="D8" i="47" a="1"/>
  <c r="D6" i="47" a="1"/>
  <c r="D8" i="47" l="1"/>
  <c r="D6" i="47"/>
  <c r="B4" i="59"/>
  <c r="B3" i="59"/>
  <c r="H6" i="12"/>
  <c r="H5" i="12"/>
  <c r="H4" i="12"/>
  <c r="D39" i="12" l="1"/>
  <c r="M81" i="36"/>
  <c r="M80" i="36"/>
  <c r="M79" i="36"/>
  <c r="M78" i="36"/>
  <c r="M77" i="36"/>
  <c r="M76" i="36"/>
  <c r="M75" i="36"/>
  <c r="M74" i="36"/>
  <c r="M73" i="36"/>
  <c r="M72" i="36"/>
  <c r="M71" i="36"/>
  <c r="M70" i="36"/>
  <c r="M69" i="36"/>
  <c r="M68" i="36"/>
  <c r="M67" i="36"/>
  <c r="M66" i="36"/>
  <c r="M65" i="36"/>
  <c r="M64" i="36"/>
  <c r="M63" i="36"/>
  <c r="M62" i="36"/>
  <c r="M61" i="36"/>
  <c r="M60" i="36"/>
  <c r="M59" i="36"/>
  <c r="M58" i="36"/>
  <c r="M57" i="36"/>
  <c r="M56" i="36"/>
  <c r="M55" i="36"/>
  <c r="M54" i="36"/>
  <c r="M53" i="36"/>
  <c r="M52" i="36"/>
  <c r="M51" i="36"/>
  <c r="M50" i="36"/>
  <c r="M49" i="36"/>
  <c r="M48" i="36"/>
  <c r="M47" i="36"/>
  <c r="M46" i="36"/>
  <c r="M45" i="36"/>
  <c r="M44" i="36"/>
  <c r="M43" i="36"/>
  <c r="M42" i="36"/>
  <c r="M41" i="36"/>
  <c r="M40" i="36"/>
  <c r="M39" i="36"/>
  <c r="M38" i="36"/>
  <c r="M37" i="36"/>
  <c r="M36" i="36"/>
  <c r="M35" i="36"/>
  <c r="M34" i="36"/>
  <c r="M21" i="36"/>
  <c r="M22" i="36"/>
  <c r="M23" i="36"/>
  <c r="M24" i="36"/>
  <c r="M25" i="36"/>
  <c r="M26" i="36"/>
  <c r="M27" i="36"/>
  <c r="M28" i="36"/>
  <c r="M29" i="36"/>
  <c r="M20" i="36"/>
  <c r="D11" i="47" a="1"/>
  <c r="D11" i="47" l="1"/>
  <c r="N34" i="36"/>
  <c r="L95" i="36"/>
  <c r="L94" i="36" s="1"/>
  <c r="G14" i="36" s="1"/>
  <c r="L89" i="36"/>
  <c r="P97" i="36"/>
  <c r="D97" i="36"/>
  <c r="P95" i="36"/>
  <c r="D95" i="36"/>
  <c r="L83" i="36"/>
  <c r="D29" i="12" l="1"/>
  <c r="G13" i="35"/>
  <c r="L20" i="36"/>
  <c r="G7" i="36" s="1"/>
  <c r="C3" i="43"/>
  <c r="I20" i="39"/>
  <c r="I19" i="39"/>
  <c r="I18" i="39"/>
  <c r="I17" i="39"/>
  <c r="I16" i="39"/>
  <c r="I15" i="39"/>
  <c r="I14" i="39"/>
  <c r="I13" i="39"/>
  <c r="I12" i="39"/>
  <c r="I11" i="39"/>
  <c r="I10" i="39"/>
  <c r="D13" i="47" a="1"/>
  <c r="E4" i="35" l="1"/>
  <c r="D13" i="47"/>
  <c r="G13" i="36"/>
  <c r="J40" i="12" s="1"/>
  <c r="G12" i="36"/>
  <c r="P91" i="36"/>
  <c r="D91" i="36"/>
  <c r="P90" i="36"/>
  <c r="D90" i="36"/>
  <c r="P85" i="36"/>
  <c r="D85" i="36"/>
  <c r="P84" i="36"/>
  <c r="D84" i="36"/>
  <c r="P93" i="36"/>
  <c r="D93" i="36"/>
  <c r="P87" i="36"/>
  <c r="D87" i="36"/>
  <c r="P92" i="36"/>
  <c r="D92" i="36"/>
  <c r="P86" i="36"/>
  <c r="D86" i="36"/>
  <c r="C2" i="43"/>
  <c r="D40" i="12" l="1"/>
  <c r="M3" i="58"/>
  <c r="M2" i="58"/>
  <c r="M3" i="57"/>
  <c r="M2" i="57"/>
  <c r="M3" i="56"/>
  <c r="M2" i="56"/>
  <c r="M3" i="55"/>
  <c r="M2" i="55"/>
  <c r="M3" i="50"/>
  <c r="M2" i="50"/>
  <c r="J54" i="39"/>
  <c r="J31" i="36" s="1"/>
  <c r="M31" i="36" s="1"/>
  <c r="E45" i="34" l="1"/>
  <c r="C4" i="48"/>
  <c r="J37" i="12"/>
  <c r="C3" i="45"/>
  <c r="C2" i="45"/>
  <c r="I15" i="40" l="1"/>
  <c r="I16" i="40"/>
  <c r="I17" i="40"/>
  <c r="I18" i="40"/>
  <c r="I19" i="40"/>
  <c r="I20" i="40"/>
  <c r="I26" i="39"/>
  <c r="I27" i="39"/>
  <c r="I28" i="39"/>
  <c r="I29" i="39"/>
  <c r="I30" i="39"/>
  <c r="I31" i="39"/>
  <c r="D21" i="36"/>
  <c r="G15" i="35"/>
  <c r="C3" i="48" l="1"/>
  <c r="D109" i="47" l="1" a="1"/>
  <c r="D109" i="47" s="1"/>
  <c r="D108" i="47" a="1"/>
  <c r="D108" i="47" s="1"/>
  <c r="D104" i="47" a="1"/>
  <c r="D104" i="47" s="1"/>
  <c r="D101" i="47" a="1"/>
  <c r="D101" i="47" s="1"/>
  <c r="D96" i="47" a="1"/>
  <c r="D96" i="47" s="1"/>
  <c r="D95" i="47" a="1"/>
  <c r="D95" i="47" s="1"/>
  <c r="D94" i="47" a="1"/>
  <c r="D94" i="47" s="1"/>
  <c r="D93" i="47" a="1"/>
  <c r="D93" i="47" s="1"/>
  <c r="D92" i="47"/>
  <c r="D91" i="47" a="1"/>
  <c r="D91" i="47" s="1"/>
  <c r="D89" i="47" a="1"/>
  <c r="D89" i="47" s="1"/>
  <c r="D88" i="47" a="1"/>
  <c r="D88" i="47" s="1"/>
  <c r="D87" i="47" a="1"/>
  <c r="D87" i="47" s="1"/>
  <c r="D77" i="47" a="1"/>
  <c r="D77" i="47" s="1"/>
  <c r="D76" i="47" a="1"/>
  <c r="D76" i="47" s="1"/>
  <c r="D75" i="47" a="1"/>
  <c r="D75" i="47" s="1"/>
  <c r="D74" i="47" a="1"/>
  <c r="D74" i="47" s="1"/>
  <c r="D73" i="47" a="1"/>
  <c r="D73" i="47" s="1"/>
  <c r="D72" i="47" a="1"/>
  <c r="D72" i="47" s="1"/>
  <c r="D71" i="47" a="1"/>
  <c r="D71" i="47" s="1"/>
  <c r="D70" i="47" a="1"/>
  <c r="D70" i="47" s="1"/>
  <c r="D69" i="47" a="1"/>
  <c r="D69" i="47" s="1"/>
  <c r="D68" i="47" a="1"/>
  <c r="D68" i="47" s="1"/>
  <c r="D67" i="47" a="1"/>
  <c r="D67" i="47" s="1"/>
  <c r="D66" i="47" a="1"/>
  <c r="D66" i="47" s="1"/>
  <c r="D65" i="47" a="1"/>
  <c r="D65" i="47" s="1"/>
  <c r="D64" i="47" a="1"/>
  <c r="D64" i="47" s="1"/>
  <c r="D63" i="47" a="1"/>
  <c r="D63" i="47" s="1"/>
  <c r="D62" i="47" a="1"/>
  <c r="D62" i="47" s="1"/>
  <c r="D61" i="47" a="1"/>
  <c r="D61" i="47" s="1"/>
  <c r="D60" i="47" a="1"/>
  <c r="D60" i="47" s="1"/>
  <c r="D59" i="47" a="1"/>
  <c r="D59" i="47" s="1"/>
  <c r="D58" i="47" a="1"/>
  <c r="D58" i="47" s="1"/>
  <c r="D57" i="47" a="1"/>
  <c r="D57" i="47" s="1"/>
  <c r="D56" i="47" a="1"/>
  <c r="D56" i="47" s="1"/>
  <c r="D55" i="47" a="1"/>
  <c r="D55" i="47" s="1"/>
  <c r="D54" i="47" a="1"/>
  <c r="D54" i="47" s="1"/>
  <c r="D53" i="47" a="1"/>
  <c r="D53" i="47" s="1"/>
  <c r="D52" i="47" a="1"/>
  <c r="D52" i="47" s="1"/>
  <c r="D51" i="47" a="1"/>
  <c r="D51" i="47" s="1"/>
  <c r="D50" i="47" a="1"/>
  <c r="D50" i="47" s="1"/>
  <c r="D49" i="47" a="1"/>
  <c r="D49" i="47" s="1"/>
  <c r="D48" i="47" a="1"/>
  <c r="D48" i="47" s="1"/>
  <c r="D47" i="47" a="1"/>
  <c r="D47" i="47" s="1"/>
  <c r="D46" i="47" a="1"/>
  <c r="D46" i="47" s="1"/>
  <c r="D45" i="47" a="1"/>
  <c r="D45" i="47" s="1"/>
  <c r="D44" i="47" a="1"/>
  <c r="D44" i="47" s="1"/>
  <c r="D43" i="47" a="1"/>
  <c r="D43" i="47" s="1"/>
  <c r="D42" i="47" a="1"/>
  <c r="D42" i="47" s="1"/>
  <c r="D41" i="47" a="1"/>
  <c r="D41" i="47" s="1"/>
  <c r="D40" i="47" a="1"/>
  <c r="D40" i="47" s="1"/>
  <c r="D39" i="47" a="1"/>
  <c r="D39" i="47" s="1"/>
  <c r="D38" i="47" a="1"/>
  <c r="D38" i="47" s="1"/>
  <c r="D37" i="47" a="1"/>
  <c r="D37" i="47" s="1"/>
  <c r="D36" i="47" a="1"/>
  <c r="D36" i="47" s="1"/>
  <c r="D35" i="47" a="1"/>
  <c r="D35" i="47" s="1"/>
  <c r="D34" i="47" a="1"/>
  <c r="D34" i="47" s="1"/>
  <c r="D33" i="47" a="1"/>
  <c r="D33" i="47" s="1"/>
  <c r="D32" i="47" a="1"/>
  <c r="D32" i="47" s="1"/>
  <c r="D27" i="47" a="1"/>
  <c r="D27" i="47" s="1"/>
  <c r="D26" i="47" a="1"/>
  <c r="D26" i="47" s="1"/>
  <c r="D25" i="47" a="1"/>
  <c r="D25" i="47" s="1"/>
  <c r="D5" i="47" a="1"/>
  <c r="D5" i="47" s="1"/>
  <c r="D35" i="36"/>
  <c r="D7" i="47" a="1"/>
  <c r="D30" i="47" a="1"/>
  <c r="D83" i="47" a="1"/>
  <c r="D85" i="47" a="1"/>
  <c r="D105" i="47" a="1"/>
  <c r="D31" i="47" a="1"/>
  <c r="D80" i="47" a="1"/>
  <c r="D14" i="47" a="1"/>
  <c r="D81" i="47" a="1"/>
  <c r="D103" i="47" a="1"/>
  <c r="D17" i="47" a="1"/>
  <c r="D29" i="47" a="1"/>
  <c r="D78" i="47" a="1"/>
  <c r="D84" i="47" a="1"/>
  <c r="D98" i="47" a="1"/>
  <c r="D97" i="47" a="1"/>
  <c r="D102" i="47" a="1"/>
  <c r="D79" i="47" a="1"/>
  <c r="D4" i="47" a="1"/>
  <c r="D99" i="47" a="1"/>
  <c r="D100" i="47" a="1"/>
  <c r="D86" i="47" a="1"/>
  <c r="D82" i="47" a="1"/>
  <c r="D90" i="47" a="1"/>
  <c r="D28" i="47" a="1"/>
  <c r="D42" i="12" l="1"/>
  <c r="D98" i="47"/>
  <c r="D102" i="47"/>
  <c r="D14" i="47"/>
  <c r="D78" i="47"/>
  <c r="D80" i="47"/>
  <c r="D82" i="47"/>
  <c r="D84" i="47"/>
  <c r="D86" i="47"/>
  <c r="D90" i="47"/>
  <c r="D7" i="47"/>
  <c r="D97" i="47"/>
  <c r="D99" i="47"/>
  <c r="D103" i="47"/>
  <c r="D105" i="47"/>
  <c r="D4" i="47"/>
  <c r="D100" i="47"/>
  <c r="D28" i="47"/>
  <c r="D30" i="47"/>
  <c r="D17" i="47"/>
  <c r="D29" i="47"/>
  <c r="D31" i="47"/>
  <c r="D79" i="47"/>
  <c r="D81" i="47"/>
  <c r="D83" i="47"/>
  <c r="D85" i="47"/>
  <c r="D89" i="36"/>
  <c r="D83" i="36"/>
  <c r="D36" i="36"/>
  <c r="D38" i="36"/>
  <c r="D39" i="36"/>
  <c r="D40" i="36"/>
  <c r="D41" i="36"/>
  <c r="D42" i="36"/>
  <c r="D43" i="36"/>
  <c r="D44" i="36"/>
  <c r="D45" i="36"/>
  <c r="D46" i="36"/>
  <c r="D47" i="36"/>
  <c r="D48" i="36"/>
  <c r="D49" i="36"/>
  <c r="D50" i="36"/>
  <c r="D51" i="36"/>
  <c r="D52" i="36"/>
  <c r="D53" i="36"/>
  <c r="D54" i="36"/>
  <c r="D55" i="36"/>
  <c r="D56" i="36"/>
  <c r="D57" i="36"/>
  <c r="D58" i="36"/>
  <c r="D59" i="36"/>
  <c r="D60" i="36"/>
  <c r="D61" i="36"/>
  <c r="D62" i="36"/>
  <c r="D63" i="36"/>
  <c r="D64" i="36"/>
  <c r="D65" i="36"/>
  <c r="D66" i="36"/>
  <c r="D67" i="36"/>
  <c r="D68" i="36"/>
  <c r="D69" i="36"/>
  <c r="D70" i="36"/>
  <c r="D71" i="36"/>
  <c r="D72" i="36"/>
  <c r="D73" i="36"/>
  <c r="D74" i="36"/>
  <c r="D75" i="36"/>
  <c r="D76" i="36"/>
  <c r="D77" i="36"/>
  <c r="D78" i="36"/>
  <c r="D79" i="36"/>
  <c r="D80" i="36"/>
  <c r="D81" i="36"/>
  <c r="D22" i="36"/>
  <c r="D23" i="36"/>
  <c r="D24" i="36"/>
  <c r="D25" i="36"/>
  <c r="D26" i="36"/>
  <c r="D27" i="36"/>
  <c r="D28" i="36"/>
  <c r="D29" i="36"/>
  <c r="D20" i="47" a="1"/>
  <c r="D20" i="47" l="1"/>
  <c r="G28" i="35"/>
  <c r="G34" i="35"/>
  <c r="G40" i="35"/>
  <c r="E8" i="35" s="1"/>
  <c r="D46" i="12" s="1"/>
  <c r="E3" i="35" l="1"/>
  <c r="C2" i="28"/>
  <c r="D18" i="47" a="1"/>
  <c r="D22" i="47" a="1"/>
  <c r="D19" i="47" a="1"/>
  <c r="D21" i="47" a="1"/>
  <c r="D19" i="47" l="1"/>
  <c r="D18" i="47"/>
  <c r="D21" i="47"/>
  <c r="D22" i="47"/>
  <c r="J6" i="28"/>
  <c r="D7" i="28"/>
  <c r="C8" i="28"/>
  <c r="N51" i="45" l="1"/>
  <c r="N53" i="44"/>
  <c r="N55" i="43"/>
  <c r="I34" i="40" l="1"/>
  <c r="I33" i="40"/>
  <c r="I31" i="40"/>
  <c r="I32" i="40"/>
  <c r="I35" i="40"/>
  <c r="I36" i="40"/>
  <c r="E5" i="35" l="1"/>
  <c r="D43" i="12" s="1"/>
  <c r="C3" i="44" l="1"/>
  <c r="C2" i="44"/>
  <c r="L32" i="28" l="1"/>
  <c r="I44" i="40"/>
  <c r="I55" i="39"/>
  <c r="J98" i="36"/>
  <c r="F45" i="35"/>
  <c r="K118" i="34"/>
  <c r="H31" i="28"/>
  <c r="H30" i="28"/>
  <c r="H29" i="28"/>
  <c r="I1" i="34"/>
  <c r="D1" i="34"/>
  <c r="C3" i="28"/>
  <c r="C7" i="28"/>
  <c r="E6" i="28"/>
  <c r="C6" i="28"/>
  <c r="J5" i="28"/>
  <c r="J2" i="28"/>
  <c r="I30" i="40"/>
  <c r="I1" i="39"/>
  <c r="H38" i="12"/>
  <c r="F1" i="35"/>
  <c r="B1" i="35"/>
  <c r="I1" i="36"/>
  <c r="E1" i="36"/>
  <c r="P30" i="36"/>
  <c r="P33" i="36"/>
  <c r="P82" i="36"/>
  <c r="P83" i="36"/>
  <c r="P88" i="36"/>
  <c r="P89" i="36"/>
  <c r="L34" i="36"/>
  <c r="G9" i="36" s="1"/>
  <c r="I1" i="40"/>
  <c r="J43" i="40"/>
  <c r="J32" i="36" s="1"/>
  <c r="M32" i="36" s="1"/>
  <c r="I42" i="40"/>
  <c r="I41" i="40"/>
  <c r="I40" i="40"/>
  <c r="I38" i="40"/>
  <c r="I37" i="40"/>
  <c r="I29" i="40"/>
  <c r="I28" i="40"/>
  <c r="I27" i="40"/>
  <c r="I26" i="40"/>
  <c r="I25" i="40"/>
  <c r="I24" i="40"/>
  <c r="I23" i="40"/>
  <c r="I22" i="40"/>
  <c r="I21" i="40"/>
  <c r="I14" i="40"/>
  <c r="I13" i="40"/>
  <c r="I12" i="40"/>
  <c r="I11" i="40"/>
  <c r="I10" i="40"/>
  <c r="I8" i="40"/>
  <c r="I7" i="40"/>
  <c r="I6" i="40"/>
  <c r="I5" i="40"/>
  <c r="I4" i="40"/>
  <c r="I53" i="39"/>
  <c r="I52" i="39"/>
  <c r="I51" i="39"/>
  <c r="I50" i="39"/>
  <c r="I49" i="39"/>
  <c r="I48" i="39"/>
  <c r="I47" i="39"/>
  <c r="I46" i="39"/>
  <c r="I45" i="39"/>
  <c r="I44" i="39"/>
  <c r="I43" i="39"/>
  <c r="I42" i="39"/>
  <c r="I41" i="39"/>
  <c r="I40" i="39"/>
  <c r="I39" i="39"/>
  <c r="I38" i="39"/>
  <c r="I37" i="39"/>
  <c r="I36" i="39"/>
  <c r="I35" i="39"/>
  <c r="I34" i="39"/>
  <c r="I33" i="39"/>
  <c r="I32" i="39"/>
  <c r="I25" i="39"/>
  <c r="I24" i="39"/>
  <c r="I23" i="39"/>
  <c r="I22" i="39"/>
  <c r="I21" i="39"/>
  <c r="I9" i="39"/>
  <c r="I8" i="39"/>
  <c r="I7" i="39"/>
  <c r="I6" i="39"/>
  <c r="I5" i="39"/>
  <c r="I4" i="39"/>
  <c r="I3" i="39"/>
  <c r="F2" i="36"/>
  <c r="E37" i="12"/>
  <c r="C38" i="12"/>
  <c r="E38" i="12"/>
  <c r="E44" i="34"/>
  <c r="C37" i="12"/>
  <c r="E7" i="35"/>
  <c r="D45" i="12" s="1"/>
  <c r="E6" i="35"/>
  <c r="D44" i="12" s="1"/>
  <c r="D24" i="47" a="1"/>
  <c r="D23" i="47" a="1"/>
  <c r="D15" i="47" a="1"/>
  <c r="D16" i="47" a="1"/>
  <c r="P18" i="36" l="1"/>
  <c r="I43" i="40"/>
  <c r="I32" i="36" s="1"/>
  <c r="H9" i="36"/>
  <c r="N20" i="36"/>
  <c r="I54" i="39"/>
  <c r="D24" i="47"/>
  <c r="D23" i="47"/>
  <c r="D15" i="47"/>
  <c r="D16" i="47"/>
  <c r="D41" i="12"/>
  <c r="M18" i="36"/>
  <c r="I58" i="39" l="1"/>
  <c r="I31" i="36"/>
  <c r="L31" i="36" s="1"/>
  <c r="N31" i="36"/>
  <c r="N18" i="36" s="1"/>
  <c r="H7" i="36"/>
  <c r="I47" i="40"/>
  <c r="L18" i="36" l="1"/>
  <c r="L17" i="36" s="1"/>
  <c r="G8" i="36"/>
  <c r="H8" i="36"/>
  <c r="H6" i="36" s="1"/>
  <c r="J43" i="12" s="1"/>
  <c r="G6" i="36" l="1"/>
  <c r="H10" i="36"/>
  <c r="J45" i="12" s="1"/>
  <c r="G5" i="36" l="1"/>
  <c r="J42" i="12"/>
  <c r="H11" i="36"/>
  <c r="J46" i="12" s="1"/>
  <c r="D10" i="47" a="1"/>
  <c r="D12" i="47"/>
  <c r="D10" i="47" l="1"/>
  <c r="I11" i="36"/>
  <c r="J48" i="12" l="1"/>
  <c r="D47" i="12" s="1"/>
  <c r="D9" i="47" a="1"/>
  <c r="D9" i="47" l="1"/>
  <c r="D48"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<sst xmlns="http://schemas.openxmlformats.org/spreadsheetml/2006/main" count="1844" uniqueCount="897">
  <si>
    <t>団体情報</t>
    <rPh sb="0" eb="2">
      <t>ダンタイ</t>
    </rPh>
    <rPh sb="2" eb="4">
      <t>ジョウホウ</t>
    </rPh>
    <phoneticPr fontId="9"/>
  </si>
  <si>
    <t>要望内容</t>
    <rPh sb="0" eb="2">
      <t>ヨウボウ</t>
    </rPh>
    <rPh sb="2" eb="4">
      <t>ナイヨウ</t>
    </rPh>
    <phoneticPr fontId="9"/>
  </si>
  <si>
    <t>収支予算（千円）</t>
    <rPh sb="0" eb="2">
      <t>シュウシ</t>
    </rPh>
    <rPh sb="2" eb="4">
      <t>ヨサン</t>
    </rPh>
    <rPh sb="5" eb="7">
      <t>センエン</t>
    </rPh>
    <phoneticPr fontId="9"/>
  </si>
  <si>
    <t>助成対象経費（A）</t>
    <rPh sb="0" eb="2">
      <t>ジョセイ</t>
    </rPh>
    <phoneticPr fontId="9"/>
  </si>
  <si>
    <t>活動区分</t>
  </si>
  <si>
    <t>団体住所（所在地）〒</t>
  </si>
  <si>
    <t>代表者役職名</t>
  </si>
  <si>
    <t>代表者氏名</t>
  </si>
  <si>
    <t>団体名</t>
  </si>
  <si>
    <t>法 人 番 号</t>
  </si>
  <si>
    <t>団体設立年月</t>
  </si>
  <si>
    <t>組　織</t>
  </si>
  <si>
    <t>監査担当者</t>
  </si>
  <si>
    <t>沿　革</t>
  </si>
  <si>
    <t>年度</t>
  </si>
  <si>
    <t>-</t>
    <phoneticPr fontId="8"/>
  </si>
  <si>
    <t>団体住所（所在地）</t>
    <phoneticPr fontId="8"/>
  </si>
  <si>
    <t>団体名（製作者）</t>
    <phoneticPr fontId="8"/>
  </si>
  <si>
    <t>助成期間区分</t>
    <phoneticPr fontId="8"/>
  </si>
  <si>
    <t>作　品　名</t>
    <rPh sb="0" eb="1">
      <t>サク</t>
    </rPh>
    <rPh sb="2" eb="3">
      <t>ヒン</t>
    </rPh>
    <rPh sb="4" eb="5">
      <t>ナ</t>
    </rPh>
    <phoneticPr fontId="9"/>
  </si>
  <si>
    <t>～</t>
    <phoneticPr fontId="8"/>
  </si>
  <si>
    <t>公開予定時期</t>
    <phoneticPr fontId="8"/>
  </si>
  <si>
    <t>共同製作者負担金</t>
    <phoneticPr fontId="8"/>
  </si>
  <si>
    <t>消費税等仕入控除税額の取扱</t>
    <rPh sb="0" eb="3">
      <t>ショウヒゼイ</t>
    </rPh>
    <rPh sb="3" eb="4">
      <t>トウ</t>
    </rPh>
    <rPh sb="4" eb="6">
      <t>シイレ</t>
    </rPh>
    <rPh sb="6" eb="8">
      <t>コウジョ</t>
    </rPh>
    <rPh sb="8" eb="10">
      <t>ゼイガク</t>
    </rPh>
    <rPh sb="11" eb="13">
      <t>トリアツカイ</t>
    </rPh>
    <phoneticPr fontId="8"/>
  </si>
  <si>
    <t>住所〒</t>
    <phoneticPr fontId="8"/>
  </si>
  <si>
    <t>住所</t>
    <rPh sb="0" eb="2">
      <t>ジュウショ</t>
    </rPh>
    <phoneticPr fontId="8"/>
  </si>
  <si>
    <t>法人設立年月</t>
    <phoneticPr fontId="8"/>
  </si>
  <si>
    <t>役　　職　　員</t>
    <phoneticPr fontId="8"/>
  </si>
  <si>
    <t>財務状況</t>
    <phoneticPr fontId="8"/>
  </si>
  <si>
    <t>総収入（A）（千円）</t>
    <rPh sb="7" eb="9">
      <t>センエン</t>
    </rPh>
    <phoneticPr fontId="8"/>
  </si>
  <si>
    <t>総支出（B）（千円）</t>
    <phoneticPr fontId="8"/>
  </si>
  <si>
    <t>上映時間</t>
    <rPh sb="0" eb="2">
      <t>ジョウエイ</t>
    </rPh>
    <rPh sb="2" eb="4">
      <t>ジカン</t>
    </rPh>
    <phoneticPr fontId="8"/>
  </si>
  <si>
    <t>製作期間</t>
    <rPh sb="0" eb="2">
      <t>セイサク</t>
    </rPh>
    <rPh sb="2" eb="4">
      <t>キカン</t>
    </rPh>
    <phoneticPr fontId="8"/>
  </si>
  <si>
    <t>配給会社</t>
    <phoneticPr fontId="8"/>
  </si>
  <si>
    <t>主な出演者</t>
    <phoneticPr fontId="8"/>
  </si>
  <si>
    <t>監督</t>
    <rPh sb="0" eb="2">
      <t>カントク</t>
    </rPh>
    <phoneticPr fontId="8"/>
  </si>
  <si>
    <t>作品概要</t>
    <rPh sb="0" eb="2">
      <t>サクヒン</t>
    </rPh>
    <rPh sb="2" eb="4">
      <t>ガイヨウ</t>
    </rPh>
    <phoneticPr fontId="8"/>
  </si>
  <si>
    <t>プロデューサー</t>
    <phoneticPr fontId="8"/>
  </si>
  <si>
    <t>チーフアニメーター
（アニメのみ）</t>
    <phoneticPr fontId="8"/>
  </si>
  <si>
    <t>都道府県</t>
    <rPh sb="0" eb="4">
      <t>トドウフケン</t>
    </rPh>
    <phoneticPr fontId="8"/>
  </si>
  <si>
    <t>市区町村</t>
    <rPh sb="0" eb="4">
      <t>シクチョウソン</t>
    </rPh>
    <phoneticPr fontId="8"/>
  </si>
  <si>
    <t>左記以外</t>
    <rPh sb="0" eb="2">
      <t>サキ</t>
    </rPh>
    <rPh sb="2" eb="4">
      <t>イガイ</t>
    </rPh>
    <phoneticPr fontId="8"/>
  </si>
  <si>
    <t>作品名（フリガナ）</t>
    <rPh sb="0" eb="1">
      <t>サク</t>
    </rPh>
    <rPh sb="1" eb="2">
      <t>ヒン</t>
    </rPh>
    <rPh sb="2" eb="3">
      <t>ナ</t>
    </rPh>
    <phoneticPr fontId="9"/>
  </si>
  <si>
    <t>分</t>
    <rPh sb="0" eb="1">
      <t>フン</t>
    </rPh>
    <phoneticPr fontId="8"/>
  </si>
  <si>
    <t>代表者役職名</t>
    <phoneticPr fontId="8"/>
  </si>
  <si>
    <t>提出年月日</t>
    <rPh sb="0" eb="2">
      <t>テイシュツ</t>
    </rPh>
    <rPh sb="2" eb="5">
      <t>ネンガッピ</t>
    </rPh>
    <phoneticPr fontId="8"/>
  </si>
  <si>
    <t>機構図・構成員</t>
    <rPh sb="0" eb="2">
      <t>キコウ</t>
    </rPh>
    <rPh sb="2" eb="3">
      <t>ズ</t>
    </rPh>
    <rPh sb="4" eb="7">
      <t>コウセイイン</t>
    </rPh>
    <phoneticPr fontId="8"/>
  </si>
  <si>
    <t>※ Ａ４判１枚に収まるように作成してください。</t>
    <phoneticPr fontId="10"/>
  </si>
  <si>
    <t>活動の目的及び内容</t>
    <rPh sb="0" eb="2">
      <t>カツドウ</t>
    </rPh>
    <rPh sb="3" eb="5">
      <t>モクテキ</t>
    </rPh>
    <rPh sb="5" eb="6">
      <t>オヨ</t>
    </rPh>
    <rPh sb="7" eb="9">
      <t>ナイヨウ</t>
    </rPh>
    <phoneticPr fontId="8"/>
  </si>
  <si>
    <t>製作スケジュール</t>
    <rPh sb="0" eb="2">
      <t>セイサク</t>
    </rPh>
    <phoneticPr fontId="11"/>
  </si>
  <si>
    <t>～</t>
    <phoneticPr fontId="11"/>
  </si>
  <si>
    <t>　　①準備　　　</t>
    <rPh sb="3" eb="5">
      <t>ジュンビ</t>
    </rPh>
    <phoneticPr fontId="11"/>
  </si>
  <si>
    <t>　　②撮影</t>
    <rPh sb="3" eb="5">
      <t>サツエイ</t>
    </rPh>
    <phoneticPr fontId="11"/>
  </si>
  <si>
    <t>　　③編集・仕上げ</t>
    <rPh sb="3" eb="5">
      <t>ヘンシュウ</t>
    </rPh>
    <rPh sb="6" eb="8">
      <t>シア</t>
    </rPh>
    <phoneticPr fontId="11"/>
  </si>
  <si>
    <t>日間</t>
    <rPh sb="0" eb="1">
      <t>ニチ</t>
    </rPh>
    <rPh sb="1" eb="2">
      <t>カン</t>
    </rPh>
    <phoneticPr fontId="11"/>
  </si>
  <si>
    <t>内容の概略</t>
    <rPh sb="0" eb="2">
      <t>ナイヨウ</t>
    </rPh>
    <rPh sb="3" eb="5">
      <t>ガイリャク</t>
    </rPh>
    <phoneticPr fontId="8"/>
  </si>
  <si>
    <t>公開予定時期・公開方法</t>
    <rPh sb="0" eb="2">
      <t>コウカイ</t>
    </rPh>
    <rPh sb="2" eb="4">
      <t>ヨテイ</t>
    </rPh>
    <rPh sb="4" eb="6">
      <t>ジキ</t>
    </rPh>
    <rPh sb="7" eb="9">
      <t>コウカイ</t>
    </rPh>
    <rPh sb="9" eb="11">
      <t>ホウホウ</t>
    </rPh>
    <phoneticPr fontId="11"/>
  </si>
  <si>
    <t>　　①公開予定時期</t>
    <rPh sb="3" eb="5">
      <t>コウカイ</t>
    </rPh>
    <rPh sb="5" eb="7">
      <t>ヨテイ</t>
    </rPh>
    <rPh sb="7" eb="9">
      <t>ジキ</t>
    </rPh>
    <phoneticPr fontId="11"/>
  </si>
  <si>
    <t>公開期間</t>
    <rPh sb="0" eb="2">
      <t>コウカイ</t>
    </rPh>
    <rPh sb="2" eb="4">
      <t>キカン</t>
    </rPh>
    <phoneticPr fontId="11"/>
  </si>
  <si>
    <t>　　②公開方法</t>
    <rPh sb="3" eb="5">
      <t>コウカイ</t>
    </rPh>
    <rPh sb="5" eb="7">
      <t>ホウホウ</t>
    </rPh>
    <phoneticPr fontId="11"/>
  </si>
  <si>
    <t>　　③配給会社</t>
    <rPh sb="3" eb="5">
      <t>ハイキュウ</t>
    </rPh>
    <rPh sb="5" eb="7">
      <t>ガイシャ</t>
    </rPh>
    <phoneticPr fontId="11"/>
  </si>
  <si>
    <t>完成試写予定</t>
    <rPh sb="0" eb="2">
      <t>カンセイ</t>
    </rPh>
    <rPh sb="2" eb="4">
      <t>シシャ</t>
    </rPh>
    <rPh sb="4" eb="6">
      <t>ヨテイ</t>
    </rPh>
    <phoneticPr fontId="11"/>
  </si>
  <si>
    <t>確定状況</t>
    <rPh sb="0" eb="2">
      <t>カクテイ</t>
    </rPh>
    <rPh sb="2" eb="4">
      <t>ジョウキョウ</t>
    </rPh>
    <phoneticPr fontId="11"/>
  </si>
  <si>
    <t>分</t>
    <rPh sb="0" eb="1">
      <t>フン</t>
    </rPh>
    <phoneticPr fontId="11"/>
  </si>
  <si>
    <t>開始年月　　　　　～　　　　　終了年月</t>
    <rPh sb="0" eb="2">
      <t>カイシ</t>
    </rPh>
    <rPh sb="2" eb="3">
      <t>ネン</t>
    </rPh>
    <rPh sb="3" eb="4">
      <t>ガツ</t>
    </rPh>
    <rPh sb="15" eb="17">
      <t>シュウリョウ</t>
    </rPh>
    <rPh sb="17" eb="18">
      <t>ネン</t>
    </rPh>
    <rPh sb="18" eb="19">
      <t>ガツ</t>
    </rPh>
    <phoneticPr fontId="11"/>
  </si>
  <si>
    <t>開始日　　　　　～　　　　　終了日</t>
    <rPh sb="0" eb="2">
      <t>カイシ</t>
    </rPh>
    <rPh sb="2" eb="3">
      <t>ビ</t>
    </rPh>
    <rPh sb="14" eb="17">
      <t>シュウリョウビ</t>
    </rPh>
    <phoneticPr fontId="11"/>
  </si>
  <si>
    <t>完成試写予定</t>
    <rPh sb="0" eb="2">
      <t>カンセイ</t>
    </rPh>
    <rPh sb="2" eb="4">
      <t>シシャ</t>
    </rPh>
    <rPh sb="4" eb="6">
      <t>ヨテイ</t>
    </rPh>
    <phoneticPr fontId="8"/>
  </si>
  <si>
    <t>ホームページ
アドレス</t>
    <phoneticPr fontId="8"/>
  </si>
  <si>
    <t>収入総額（千円）</t>
    <rPh sb="0" eb="2">
      <t>シュウニュウ</t>
    </rPh>
    <phoneticPr fontId="8"/>
  </si>
  <si>
    <t>寄付金・協賛金</t>
    <rPh sb="0" eb="3">
      <t>キフキン</t>
    </rPh>
    <rPh sb="4" eb="7">
      <t>キョウサンキン</t>
    </rPh>
    <phoneticPr fontId="8"/>
  </si>
  <si>
    <t>区分</t>
    <rPh sb="0" eb="2">
      <t>クブン</t>
    </rPh>
    <phoneticPr fontId="8"/>
  </si>
  <si>
    <t>項目</t>
    <rPh sb="0" eb="2">
      <t>コウモク</t>
    </rPh>
    <phoneticPr fontId="8"/>
  </si>
  <si>
    <t>細目</t>
    <rPh sb="0" eb="2">
      <t>サイモク</t>
    </rPh>
    <phoneticPr fontId="8"/>
  </si>
  <si>
    <t>内訳</t>
    <rPh sb="0" eb="2">
      <t>ウチワケ</t>
    </rPh>
    <phoneticPr fontId="8"/>
  </si>
  <si>
    <t>金額（円）</t>
    <rPh sb="0" eb="2">
      <t>キンガク</t>
    </rPh>
    <rPh sb="3" eb="4">
      <t>エン</t>
    </rPh>
    <phoneticPr fontId="8"/>
  </si>
  <si>
    <t>小計（千円）</t>
    <rPh sb="0" eb="2">
      <t>ショウケイ</t>
    </rPh>
    <rPh sb="3" eb="5">
      <t>センエン</t>
    </rPh>
    <phoneticPr fontId="8"/>
  </si>
  <si>
    <t>収入総額</t>
    <rPh sb="2" eb="4">
      <t>ソウガク</t>
    </rPh>
    <phoneticPr fontId="8"/>
  </si>
  <si>
    <t>寄付金・協賛金</t>
    <phoneticPr fontId="8"/>
  </si>
  <si>
    <t>共同製作者負担金（出資）</t>
    <rPh sb="0" eb="2">
      <t>キョウドウ</t>
    </rPh>
    <rPh sb="2" eb="4">
      <t>セイサク</t>
    </rPh>
    <rPh sb="4" eb="5">
      <t>シャ</t>
    </rPh>
    <rPh sb="5" eb="8">
      <t>フタンキン</t>
    </rPh>
    <rPh sb="9" eb="11">
      <t>シュッシ</t>
    </rPh>
    <phoneticPr fontId="8"/>
  </si>
  <si>
    <t>補助金・助成金</t>
    <rPh sb="0" eb="3">
      <t>ホジョキン</t>
    </rPh>
    <rPh sb="4" eb="7">
      <t>ジョセイキン</t>
    </rPh>
    <phoneticPr fontId="8"/>
  </si>
  <si>
    <t>その他収入</t>
    <phoneticPr fontId="8"/>
  </si>
  <si>
    <t>補助金・助成金</t>
    <phoneticPr fontId="8"/>
  </si>
  <si>
    <t>確定状況</t>
    <rPh sb="0" eb="2">
      <t>カクテイ</t>
    </rPh>
    <rPh sb="2" eb="4">
      <t>ジョウキョウ</t>
    </rPh>
    <phoneticPr fontId="8"/>
  </si>
  <si>
    <t>　</t>
  </si>
  <si>
    <t>劇映画（特別）</t>
    <phoneticPr fontId="8"/>
  </si>
  <si>
    <t>劇映画（A）</t>
  </si>
  <si>
    <t>劇映画（B）</t>
  </si>
  <si>
    <t>記録映画（特別）</t>
  </si>
  <si>
    <t>記録映画（A）</t>
  </si>
  <si>
    <t>記録映画（B）</t>
  </si>
  <si>
    <t>アニメーション映画（短編B）</t>
  </si>
  <si>
    <t>バリアフリー
字幕制作費</t>
    <rPh sb="7" eb="9">
      <t>ジマク</t>
    </rPh>
    <rPh sb="9" eb="12">
      <t>セイサクヒ</t>
    </rPh>
    <phoneticPr fontId="8"/>
  </si>
  <si>
    <t>音声ガイド制作費</t>
    <rPh sb="0" eb="2">
      <t>オンセイ</t>
    </rPh>
    <rPh sb="5" eb="8">
      <t>セイサクヒ</t>
    </rPh>
    <phoneticPr fontId="8"/>
  </si>
  <si>
    <t>交付を受けようとする
助成金の額合計</t>
    <rPh sb="0" eb="2">
      <t>コウフ</t>
    </rPh>
    <rPh sb="3" eb="4">
      <t>ウ</t>
    </rPh>
    <rPh sb="11" eb="14">
      <t>ジョセイキン</t>
    </rPh>
    <rPh sb="15" eb="16">
      <t>ガク</t>
    </rPh>
    <rPh sb="16" eb="18">
      <t>ゴウケイ</t>
    </rPh>
    <phoneticPr fontId="8"/>
  </si>
  <si>
    <t>小計（千円）</t>
    <phoneticPr fontId="8"/>
  </si>
  <si>
    <t>助成対象経費</t>
    <phoneticPr fontId="8"/>
  </si>
  <si>
    <t>航空・列車運賃の特別料金</t>
    <rPh sb="0" eb="2">
      <t>コウクウ</t>
    </rPh>
    <rPh sb="3" eb="5">
      <t>レッシャ</t>
    </rPh>
    <rPh sb="5" eb="7">
      <t>ウンチン</t>
    </rPh>
    <phoneticPr fontId="8"/>
  </si>
  <si>
    <t>宿泊費</t>
  </si>
  <si>
    <t>日当</t>
    <rPh sb="0" eb="2">
      <t>ニットウ</t>
    </rPh>
    <phoneticPr fontId="8"/>
  </si>
  <si>
    <t>→G列～は名前つけの為の列なので後ほど隠します。</t>
    <rPh sb="2" eb="3">
      <t>レツ</t>
    </rPh>
    <rPh sb="5" eb="7">
      <t>ナマエ</t>
    </rPh>
    <rPh sb="10" eb="11">
      <t>タメ</t>
    </rPh>
    <rPh sb="12" eb="13">
      <t>レツ</t>
    </rPh>
    <rPh sb="16" eb="17">
      <t>ノチ</t>
    </rPh>
    <rPh sb="19" eb="20">
      <t>カク</t>
    </rPh>
    <phoneticPr fontId="8"/>
  </si>
  <si>
    <t>製作企画費</t>
    <rPh sb="0" eb="2">
      <t>セイサク</t>
    </rPh>
    <rPh sb="2" eb="4">
      <t>キカク</t>
    </rPh>
    <rPh sb="4" eb="5">
      <t>ヒ</t>
    </rPh>
    <phoneticPr fontId="8"/>
  </si>
  <si>
    <t>企画脚本費</t>
    <rPh sb="0" eb="2">
      <t>キカク</t>
    </rPh>
    <rPh sb="2" eb="4">
      <t>キャクホン</t>
    </rPh>
    <rPh sb="4" eb="5">
      <t>ヒ</t>
    </rPh>
    <phoneticPr fontId="8"/>
  </si>
  <si>
    <t>原作使用料</t>
    <rPh sb="0" eb="2">
      <t>ゲンサク</t>
    </rPh>
    <rPh sb="2" eb="5">
      <t>シヨウリョウ</t>
    </rPh>
    <phoneticPr fontId="8"/>
  </si>
  <si>
    <t>脚本料</t>
    <rPh sb="0" eb="2">
      <t>キャクホン</t>
    </rPh>
    <rPh sb="2" eb="3">
      <t>リョウ</t>
    </rPh>
    <phoneticPr fontId="8"/>
  </si>
  <si>
    <t>調査資料代</t>
    <rPh sb="0" eb="2">
      <t>チョウサ</t>
    </rPh>
    <rPh sb="2" eb="4">
      <t>シリョウ</t>
    </rPh>
    <rPh sb="4" eb="5">
      <t>ダイ</t>
    </rPh>
    <phoneticPr fontId="8"/>
  </si>
  <si>
    <t>台本印刷費</t>
    <rPh sb="0" eb="2">
      <t>ダイホン</t>
    </rPh>
    <rPh sb="2" eb="4">
      <t>インサツ</t>
    </rPh>
    <rPh sb="4" eb="5">
      <t>ヒ</t>
    </rPh>
    <phoneticPr fontId="12"/>
  </si>
  <si>
    <t>シナリオハンティング費</t>
  </si>
  <si>
    <t>シナリオハンティング費</t>
    <rPh sb="10" eb="11">
      <t>ヒ</t>
    </rPh>
    <phoneticPr fontId="12"/>
  </si>
  <si>
    <t>旅費</t>
    <rPh sb="0" eb="2">
      <t>リョヒ</t>
    </rPh>
    <phoneticPr fontId="12"/>
  </si>
  <si>
    <t>現地交通費</t>
    <rPh sb="0" eb="2">
      <t>ゲンチ</t>
    </rPh>
    <rPh sb="2" eb="5">
      <t>コウツウヒ</t>
    </rPh>
    <phoneticPr fontId="12"/>
  </si>
  <si>
    <t>宿泊費</t>
    <phoneticPr fontId="12"/>
  </si>
  <si>
    <t>スタッフ費・キャスト費</t>
    <rPh sb="4" eb="5">
      <t>ヒ</t>
    </rPh>
    <rPh sb="10" eb="11">
      <t>ヒ</t>
    </rPh>
    <phoneticPr fontId="8"/>
  </si>
  <si>
    <t>スタッフ人件費</t>
    <rPh sb="4" eb="7">
      <t>ジンケンヒ</t>
    </rPh>
    <phoneticPr fontId="12"/>
  </si>
  <si>
    <t>（別紙参照）</t>
    <rPh sb="1" eb="3">
      <t>ベッシ</t>
    </rPh>
    <rPh sb="3" eb="5">
      <t>サンショウ</t>
    </rPh>
    <phoneticPr fontId="8"/>
  </si>
  <si>
    <t>キャスト人件費</t>
    <rPh sb="4" eb="7">
      <t>ジンケンヒ</t>
    </rPh>
    <phoneticPr fontId="12"/>
  </si>
  <si>
    <t>製作費</t>
    <rPh sb="0" eb="3">
      <t>セイサクヒ</t>
    </rPh>
    <phoneticPr fontId="8"/>
  </si>
  <si>
    <t>映像媒体費</t>
    <rPh sb="0" eb="2">
      <t>エイゾウ</t>
    </rPh>
    <rPh sb="2" eb="4">
      <t>バイタイ</t>
    </rPh>
    <rPh sb="4" eb="5">
      <t>ヒ</t>
    </rPh>
    <phoneticPr fontId="12"/>
  </si>
  <si>
    <t>撮影メディア費</t>
    <rPh sb="0" eb="2">
      <t>サツエイ</t>
    </rPh>
    <rPh sb="6" eb="7">
      <t>ヒ</t>
    </rPh>
    <phoneticPr fontId="8"/>
  </si>
  <si>
    <t>現像費</t>
    <rPh sb="0" eb="2">
      <t>ゲンゾウ</t>
    </rPh>
    <rPh sb="2" eb="3">
      <t>ヒ</t>
    </rPh>
    <phoneticPr fontId="8"/>
  </si>
  <si>
    <t>撮影費</t>
    <rPh sb="0" eb="2">
      <t>サツエイ</t>
    </rPh>
    <rPh sb="2" eb="3">
      <t>ヒ</t>
    </rPh>
    <phoneticPr fontId="12"/>
  </si>
  <si>
    <t>撮影機材使用料</t>
    <rPh sb="0" eb="2">
      <t>サツエイ</t>
    </rPh>
    <rPh sb="2" eb="4">
      <t>キザイ</t>
    </rPh>
    <rPh sb="4" eb="7">
      <t>シヨウリョウ</t>
    </rPh>
    <phoneticPr fontId="12"/>
  </si>
  <si>
    <t>同録音機材使用料</t>
    <rPh sb="0" eb="1">
      <t>ドウ</t>
    </rPh>
    <rPh sb="1" eb="3">
      <t>ロクオン</t>
    </rPh>
    <rPh sb="3" eb="5">
      <t>キザイ</t>
    </rPh>
    <rPh sb="5" eb="8">
      <t>シヨウリョウ</t>
    </rPh>
    <phoneticPr fontId="8"/>
  </si>
  <si>
    <t>機材運搬費</t>
    <rPh sb="0" eb="2">
      <t>キザイ</t>
    </rPh>
    <rPh sb="2" eb="4">
      <t>ウンパン</t>
    </rPh>
    <rPh sb="4" eb="5">
      <t>ヒ</t>
    </rPh>
    <phoneticPr fontId="8"/>
  </si>
  <si>
    <t>照明費</t>
    <rPh sb="0" eb="2">
      <t>ショウメイ</t>
    </rPh>
    <rPh sb="2" eb="3">
      <t>ヒ</t>
    </rPh>
    <phoneticPr fontId="12"/>
  </si>
  <si>
    <t>照明機材使用料</t>
    <rPh sb="0" eb="2">
      <t>ショウメイ</t>
    </rPh>
    <rPh sb="2" eb="4">
      <t>キザイ</t>
    </rPh>
    <rPh sb="4" eb="7">
      <t>シヨウリョウ</t>
    </rPh>
    <phoneticPr fontId="8"/>
  </si>
  <si>
    <t>付属機材使用料</t>
    <rPh sb="0" eb="2">
      <t>フゾク</t>
    </rPh>
    <rPh sb="2" eb="4">
      <t>キザイ</t>
    </rPh>
    <rPh sb="4" eb="7">
      <t>シヨウリョウ</t>
    </rPh>
    <phoneticPr fontId="8"/>
  </si>
  <si>
    <t>ロケーションハンティング費</t>
    <rPh sb="12" eb="13">
      <t>ヒ</t>
    </rPh>
    <phoneticPr fontId="8"/>
  </si>
  <si>
    <t>渉外費</t>
    <rPh sb="0" eb="2">
      <t>ショウガイ</t>
    </rPh>
    <rPh sb="2" eb="3">
      <t>ヒ</t>
    </rPh>
    <phoneticPr fontId="8"/>
  </si>
  <si>
    <t>車両費</t>
    <rPh sb="0" eb="2">
      <t>シャリョウ</t>
    </rPh>
    <rPh sb="2" eb="3">
      <t>ヒ</t>
    </rPh>
    <phoneticPr fontId="12"/>
  </si>
  <si>
    <t>ロケーション費</t>
    <rPh sb="6" eb="7">
      <t>ヒ</t>
    </rPh>
    <phoneticPr fontId="12"/>
  </si>
  <si>
    <t>現地機材運搬費</t>
    <rPh sb="0" eb="2">
      <t>ゲンチ</t>
    </rPh>
    <rPh sb="2" eb="4">
      <t>キザイ</t>
    </rPh>
    <rPh sb="4" eb="6">
      <t>ウンパン</t>
    </rPh>
    <rPh sb="6" eb="7">
      <t>ヒ</t>
    </rPh>
    <phoneticPr fontId="12"/>
  </si>
  <si>
    <t>通信連絡費</t>
    <rPh sb="0" eb="2">
      <t>ツウシン</t>
    </rPh>
    <rPh sb="2" eb="4">
      <t>レンラク</t>
    </rPh>
    <rPh sb="4" eb="5">
      <t>ヒ</t>
    </rPh>
    <phoneticPr fontId="12"/>
  </si>
  <si>
    <t>ロケ地使用料</t>
    <rPh sb="2" eb="3">
      <t>チ</t>
    </rPh>
    <rPh sb="3" eb="6">
      <t>シヨウリョウ</t>
    </rPh>
    <phoneticPr fontId="12"/>
  </si>
  <si>
    <t>美術費</t>
    <rPh sb="0" eb="2">
      <t>ビジュツ</t>
    </rPh>
    <rPh sb="2" eb="3">
      <t>ヒ</t>
    </rPh>
    <phoneticPr fontId="12"/>
  </si>
  <si>
    <t>大道具</t>
    <rPh sb="0" eb="3">
      <t>オオドウグ</t>
    </rPh>
    <phoneticPr fontId="12"/>
  </si>
  <si>
    <t>小道具</t>
    <rPh sb="0" eb="3">
      <t>コドウグ</t>
    </rPh>
    <phoneticPr fontId="12"/>
  </si>
  <si>
    <t>衣裳費</t>
    <rPh sb="0" eb="2">
      <t>イショウ</t>
    </rPh>
    <rPh sb="2" eb="3">
      <t>ヒ</t>
    </rPh>
    <phoneticPr fontId="12"/>
  </si>
  <si>
    <t>メイク費</t>
    <rPh sb="3" eb="4">
      <t>ヒ</t>
    </rPh>
    <phoneticPr fontId="12"/>
  </si>
  <si>
    <t>特殊撮影費</t>
    <rPh sb="0" eb="2">
      <t>トクシュ</t>
    </rPh>
    <rPh sb="2" eb="4">
      <t>サツエイ</t>
    </rPh>
    <rPh sb="4" eb="5">
      <t>ヒ</t>
    </rPh>
    <phoneticPr fontId="12"/>
  </si>
  <si>
    <t>日本語字幕制作撮影</t>
    <rPh sb="0" eb="3">
      <t>ニホンゴ</t>
    </rPh>
    <rPh sb="3" eb="5">
      <t>ジマク</t>
    </rPh>
    <rPh sb="5" eb="7">
      <t>セイサク</t>
    </rPh>
    <rPh sb="7" eb="9">
      <t>サツエイ</t>
    </rPh>
    <phoneticPr fontId="12"/>
  </si>
  <si>
    <t>動画作画撮影</t>
    <rPh sb="0" eb="2">
      <t>ドウガ</t>
    </rPh>
    <rPh sb="2" eb="4">
      <t>サクガ</t>
    </rPh>
    <rPh sb="4" eb="6">
      <t>サツエイ</t>
    </rPh>
    <phoneticPr fontId="12"/>
  </si>
  <si>
    <t>高速度装置</t>
    <rPh sb="0" eb="3">
      <t>コウソクド</t>
    </rPh>
    <rPh sb="3" eb="5">
      <t>ソウチ</t>
    </rPh>
    <phoneticPr fontId="12"/>
  </si>
  <si>
    <t>微速度装置</t>
    <rPh sb="0" eb="1">
      <t>ビ</t>
    </rPh>
    <rPh sb="1" eb="3">
      <t>ソクド</t>
    </rPh>
    <rPh sb="3" eb="5">
      <t>ソウチ</t>
    </rPh>
    <phoneticPr fontId="12"/>
  </si>
  <si>
    <t>航空撮影費</t>
    <rPh sb="0" eb="2">
      <t>コウクウ</t>
    </rPh>
    <rPh sb="2" eb="4">
      <t>サツエイ</t>
    </rPh>
    <rPh sb="4" eb="5">
      <t>ヒ</t>
    </rPh>
    <phoneticPr fontId="12"/>
  </si>
  <si>
    <t>音楽費</t>
    <rPh sb="0" eb="2">
      <t>オンガク</t>
    </rPh>
    <rPh sb="2" eb="3">
      <t>ヒ</t>
    </rPh>
    <phoneticPr fontId="12"/>
  </si>
  <si>
    <t>作曲料</t>
    <rPh sb="0" eb="2">
      <t>サッキョク</t>
    </rPh>
    <rPh sb="2" eb="3">
      <t>リョウ</t>
    </rPh>
    <phoneticPr fontId="12"/>
  </si>
  <si>
    <t>編曲料</t>
    <rPh sb="0" eb="2">
      <t>ヘンキョク</t>
    </rPh>
    <rPh sb="2" eb="3">
      <t>リョウ</t>
    </rPh>
    <phoneticPr fontId="12"/>
  </si>
  <si>
    <t>選曲料</t>
    <rPh sb="0" eb="2">
      <t>センキョク</t>
    </rPh>
    <rPh sb="2" eb="3">
      <t>リョウ</t>
    </rPh>
    <phoneticPr fontId="12"/>
  </si>
  <si>
    <t>音楽著作権料</t>
    <rPh sb="0" eb="5">
      <t>オンガクチョサクケン</t>
    </rPh>
    <rPh sb="5" eb="6">
      <t>リョウ</t>
    </rPh>
    <phoneticPr fontId="12"/>
  </si>
  <si>
    <t>指揮料</t>
    <rPh sb="0" eb="2">
      <t>シキ</t>
    </rPh>
    <rPh sb="2" eb="3">
      <t>リョウ</t>
    </rPh>
    <phoneticPr fontId="12"/>
  </si>
  <si>
    <t>演奏楽器使用料</t>
    <rPh sb="0" eb="2">
      <t>エンソウ</t>
    </rPh>
    <rPh sb="2" eb="4">
      <t>ガッキ</t>
    </rPh>
    <rPh sb="4" eb="7">
      <t>シヨウリョウ</t>
    </rPh>
    <phoneticPr fontId="12"/>
  </si>
  <si>
    <t>スタジオ費</t>
    <rPh sb="4" eb="5">
      <t>ヒ</t>
    </rPh>
    <phoneticPr fontId="12"/>
  </si>
  <si>
    <t>録音費</t>
    <rPh sb="0" eb="2">
      <t>ロクオン</t>
    </rPh>
    <rPh sb="2" eb="3">
      <t>ヒ</t>
    </rPh>
    <phoneticPr fontId="12"/>
  </si>
  <si>
    <t>技術員費</t>
    <rPh sb="0" eb="3">
      <t>ギジュツイン</t>
    </rPh>
    <rPh sb="3" eb="4">
      <t>ヒ</t>
    </rPh>
    <phoneticPr fontId="12"/>
  </si>
  <si>
    <t>ダビング費</t>
    <rPh sb="4" eb="5">
      <t>ヒ</t>
    </rPh>
    <phoneticPr fontId="12"/>
  </si>
  <si>
    <t>擬音効果費</t>
    <rPh sb="0" eb="2">
      <t>ギオン</t>
    </rPh>
    <rPh sb="2" eb="4">
      <t>コウカ</t>
    </rPh>
    <rPh sb="4" eb="5">
      <t>ヒ</t>
    </rPh>
    <phoneticPr fontId="12"/>
  </si>
  <si>
    <t>録音テープ費</t>
    <rPh sb="0" eb="2">
      <t>ロクオン</t>
    </rPh>
    <rPh sb="5" eb="6">
      <t>ヒ</t>
    </rPh>
    <phoneticPr fontId="12"/>
  </si>
  <si>
    <t>編集費</t>
    <rPh sb="0" eb="2">
      <t>ヘンシュウ</t>
    </rPh>
    <rPh sb="2" eb="3">
      <t>ヒ</t>
    </rPh>
    <phoneticPr fontId="12"/>
  </si>
  <si>
    <t>ワーク編集費</t>
    <rPh sb="3" eb="5">
      <t>ヘンシュウ</t>
    </rPh>
    <rPh sb="5" eb="6">
      <t>ヒ</t>
    </rPh>
    <phoneticPr fontId="12"/>
  </si>
  <si>
    <t>オンライン編集費</t>
    <rPh sb="5" eb="7">
      <t>ヘンシュウ</t>
    </rPh>
    <rPh sb="7" eb="8">
      <t>ヒ</t>
    </rPh>
    <phoneticPr fontId="12"/>
  </si>
  <si>
    <t>編集室使用料</t>
    <rPh sb="0" eb="6">
      <t>ヘンシュウシツシヨウリョウ</t>
    </rPh>
    <phoneticPr fontId="12"/>
  </si>
  <si>
    <t>仕上費</t>
    <rPh sb="0" eb="2">
      <t>シアゲ</t>
    </rPh>
    <rPh sb="2" eb="3">
      <t>ヒ</t>
    </rPh>
    <phoneticPr fontId="12"/>
  </si>
  <si>
    <t>上映用ＤＣＰ作成費</t>
    <rPh sb="0" eb="3">
      <t>ジョウエイヨウ</t>
    </rPh>
    <rPh sb="6" eb="8">
      <t>サクセイ</t>
    </rPh>
    <rPh sb="8" eb="9">
      <t>ヒ</t>
    </rPh>
    <phoneticPr fontId="12"/>
  </si>
  <si>
    <t>グレーディング</t>
    <phoneticPr fontId="12"/>
  </si>
  <si>
    <t>映倫審査料</t>
    <rPh sb="0" eb="2">
      <t>エイリン</t>
    </rPh>
    <rPh sb="2" eb="4">
      <t>シンサ</t>
    </rPh>
    <rPh sb="4" eb="5">
      <t>リョウ</t>
    </rPh>
    <phoneticPr fontId="12"/>
  </si>
  <si>
    <t>新型コロナウイルス感染症対策経費</t>
    <rPh sb="0" eb="2">
      <t>シンガタ</t>
    </rPh>
    <rPh sb="9" eb="12">
      <t>カンセンショウ</t>
    </rPh>
    <rPh sb="12" eb="14">
      <t>タイサク</t>
    </rPh>
    <rPh sb="14" eb="16">
      <t>ケイヒ</t>
    </rPh>
    <phoneticPr fontId="12"/>
  </si>
  <si>
    <t>バリアフリー字幕制作費</t>
    <rPh sb="6" eb="8">
      <t>ジマク</t>
    </rPh>
    <rPh sb="8" eb="11">
      <t>セイサクヒ</t>
    </rPh>
    <phoneticPr fontId="12"/>
  </si>
  <si>
    <t>音声ガイド制作費</t>
    <rPh sb="0" eb="2">
      <t>オンセイ</t>
    </rPh>
    <rPh sb="5" eb="7">
      <t>セイサク</t>
    </rPh>
    <rPh sb="7" eb="8">
      <t>ヒ</t>
    </rPh>
    <phoneticPr fontId="12"/>
  </si>
  <si>
    <t>製作発表に係る経費</t>
    <rPh sb="0" eb="2">
      <t>セイサク</t>
    </rPh>
    <rPh sb="2" eb="4">
      <t>ハッピョウ</t>
    </rPh>
    <rPh sb="5" eb="6">
      <t>カカ</t>
    </rPh>
    <rPh sb="7" eb="9">
      <t>ケイヒ</t>
    </rPh>
    <phoneticPr fontId="8"/>
  </si>
  <si>
    <t>製作発表資料印刷費</t>
    <rPh sb="0" eb="2">
      <t>セイサク</t>
    </rPh>
    <rPh sb="2" eb="4">
      <t>ハッピョウ</t>
    </rPh>
    <rPh sb="4" eb="6">
      <t>シリョウ</t>
    </rPh>
    <rPh sb="6" eb="8">
      <t>インサツ</t>
    </rPh>
    <rPh sb="8" eb="9">
      <t>ヒ</t>
    </rPh>
    <phoneticPr fontId="8"/>
  </si>
  <si>
    <t>スチール撮影費</t>
    <rPh sb="4" eb="6">
      <t>サツエイ</t>
    </rPh>
    <rPh sb="6" eb="7">
      <t>ヒ</t>
    </rPh>
    <phoneticPr fontId="12"/>
  </si>
  <si>
    <t>ファーストクラス料金</t>
    <rPh sb="8" eb="10">
      <t>リョウキン</t>
    </rPh>
    <phoneticPr fontId="12"/>
  </si>
  <si>
    <t>グリーン車料金</t>
    <rPh sb="4" eb="5">
      <t>シャ</t>
    </rPh>
    <rPh sb="5" eb="7">
      <t>リョウキン</t>
    </rPh>
    <phoneticPr fontId="12"/>
  </si>
  <si>
    <t>キャスト人件費</t>
    <rPh sb="4" eb="7">
      <t>ジンケンヒ</t>
    </rPh>
    <phoneticPr fontId="8"/>
  </si>
  <si>
    <t>製作費</t>
    <rPh sb="0" eb="3">
      <t>セイサクヒ</t>
    </rPh>
    <phoneticPr fontId="12"/>
  </si>
  <si>
    <t>ロケーションハンティング費</t>
    <rPh sb="12" eb="13">
      <t>ヒ</t>
    </rPh>
    <phoneticPr fontId="12"/>
  </si>
  <si>
    <t>助成対象経費（A）</t>
    <phoneticPr fontId="8"/>
  </si>
  <si>
    <t>バリアフリー字幕制作費</t>
    <rPh sb="6" eb="11">
      <t>ジマクセイサクヒ</t>
    </rPh>
    <phoneticPr fontId="8"/>
  </si>
  <si>
    <t>支出総額（予算総額）</t>
    <rPh sb="0" eb="2">
      <t>シシュツ</t>
    </rPh>
    <rPh sb="2" eb="4">
      <t>ソウガク</t>
    </rPh>
    <rPh sb="5" eb="7">
      <t>ヨサン</t>
    </rPh>
    <rPh sb="7" eb="9">
      <t>ソウガク</t>
    </rPh>
    <phoneticPr fontId="8"/>
  </si>
  <si>
    <t>スタッフ費　内訳</t>
    <rPh sb="4" eb="5">
      <t>ヒ</t>
    </rPh>
    <rPh sb="6" eb="8">
      <t>ウチワケ</t>
    </rPh>
    <phoneticPr fontId="16"/>
  </si>
  <si>
    <t>作品名</t>
    <rPh sb="0" eb="2">
      <t>サクヒン</t>
    </rPh>
    <rPh sb="2" eb="3">
      <t>メイ</t>
    </rPh>
    <phoneticPr fontId="16"/>
  </si>
  <si>
    <t>役職名</t>
    <rPh sb="0" eb="2">
      <t>ヤクショク</t>
    </rPh>
    <rPh sb="2" eb="3">
      <t>メイ</t>
    </rPh>
    <phoneticPr fontId="16"/>
  </si>
  <si>
    <t>スタッフ名</t>
    <rPh sb="4" eb="5">
      <t>メイ</t>
    </rPh>
    <phoneticPr fontId="16"/>
  </si>
  <si>
    <t>単価
（税込／円）</t>
    <rPh sb="0" eb="2">
      <t>タンカ</t>
    </rPh>
    <rPh sb="4" eb="6">
      <t>ゼイコ</t>
    </rPh>
    <rPh sb="7" eb="8">
      <t>エン</t>
    </rPh>
    <phoneticPr fontId="16"/>
  </si>
  <si>
    <t>金額
（税込／円）</t>
    <rPh sb="0" eb="2">
      <t>キンガク</t>
    </rPh>
    <rPh sb="4" eb="6">
      <t>ゼイコ</t>
    </rPh>
    <rPh sb="7" eb="8">
      <t>エン</t>
    </rPh>
    <phoneticPr fontId="16"/>
  </si>
  <si>
    <t>＠</t>
    <phoneticPr fontId="16"/>
  </si>
  <si>
    <t>小　計</t>
  </si>
  <si>
    <t>キャスト費　内訳</t>
    <rPh sb="4" eb="5">
      <t>ヒ</t>
    </rPh>
    <rPh sb="6" eb="8">
      <t>ウチワケ</t>
    </rPh>
    <phoneticPr fontId="16"/>
  </si>
  <si>
    <t>役名</t>
    <rPh sb="0" eb="1">
      <t>ヤク</t>
    </rPh>
    <rPh sb="1" eb="2">
      <t>メイ</t>
    </rPh>
    <phoneticPr fontId="16"/>
  </si>
  <si>
    <t>キャスト名</t>
    <rPh sb="4" eb="5">
      <t>メイ</t>
    </rPh>
    <phoneticPr fontId="16"/>
  </si>
  <si>
    <t>メインキャスト</t>
    <phoneticPr fontId="16"/>
  </si>
  <si>
    <t>助演キャスト</t>
    <rPh sb="0" eb="2">
      <t>ジョエン</t>
    </rPh>
    <phoneticPr fontId="16"/>
  </si>
  <si>
    <t>エキストラ</t>
    <phoneticPr fontId="16"/>
  </si>
  <si>
    <t>小　計</t>
    <phoneticPr fontId="16"/>
  </si>
  <si>
    <t>課税対象外経費</t>
    <rPh sb="0" eb="2">
      <t>カゼイ</t>
    </rPh>
    <rPh sb="2" eb="4">
      <t>タイショウ</t>
    </rPh>
    <rPh sb="4" eb="5">
      <t>ガイ</t>
    </rPh>
    <rPh sb="5" eb="7">
      <t>ケイヒ</t>
    </rPh>
    <phoneticPr fontId="12"/>
  </si>
  <si>
    <t>消費税等仕入控除税額の取扱</t>
  </si>
  <si>
    <t>作品名</t>
    <rPh sb="0" eb="2">
      <t>サクヒン</t>
    </rPh>
    <rPh sb="2" eb="3">
      <t>メイ</t>
    </rPh>
    <phoneticPr fontId="12"/>
  </si>
  <si>
    <t>団体名</t>
    <rPh sb="0" eb="2">
      <t>ダンタイ</t>
    </rPh>
    <rPh sb="2" eb="3">
      <t>メイ</t>
    </rPh>
    <phoneticPr fontId="12"/>
  </si>
  <si>
    <t>整理番号</t>
    <rPh sb="0" eb="2">
      <t>セイリ</t>
    </rPh>
    <rPh sb="2" eb="4">
      <t>バンゴウ</t>
    </rPh>
    <phoneticPr fontId="12"/>
  </si>
  <si>
    <t>整理番号</t>
    <rPh sb="0" eb="2">
      <t>セイリ</t>
    </rPh>
    <rPh sb="2" eb="4">
      <t>バンゴウ</t>
    </rPh>
    <phoneticPr fontId="8"/>
  </si>
  <si>
    <t>団体名</t>
    <rPh sb="0" eb="2">
      <t>ダンタイ</t>
    </rPh>
    <rPh sb="2" eb="3">
      <t>メイ</t>
    </rPh>
    <phoneticPr fontId="8"/>
  </si>
  <si>
    <t>作品名</t>
    <rPh sb="0" eb="2">
      <t>サクヒン</t>
    </rPh>
    <rPh sb="2" eb="3">
      <t>メイ</t>
    </rPh>
    <phoneticPr fontId="8"/>
  </si>
  <si>
    <t>週間</t>
  </si>
  <si>
    <t>【記入要領】</t>
    <rPh sb="1" eb="3">
      <t>キニュウ</t>
    </rPh>
    <rPh sb="3" eb="5">
      <t>ヨウリョウ</t>
    </rPh>
    <phoneticPr fontId="8"/>
  </si>
  <si>
    <t>年</t>
    <rPh sb="0" eb="1">
      <t>ネン</t>
    </rPh>
    <phoneticPr fontId="11"/>
  </si>
  <si>
    <t>月</t>
    <rPh sb="0" eb="1">
      <t>ツキ</t>
    </rPh>
    <phoneticPr fontId="11"/>
  </si>
  <si>
    <t>令和</t>
    <rPh sb="0" eb="2">
      <t>レイワ</t>
    </rPh>
    <phoneticPr fontId="11"/>
  </si>
  <si>
    <t>実働日数</t>
    <rPh sb="0" eb="2">
      <t>ジツドウ</t>
    </rPh>
    <rPh sb="2" eb="4">
      <t>ニッスウ</t>
    </rPh>
    <phoneticPr fontId="11"/>
  </si>
  <si>
    <t>単年度助成</t>
    <rPh sb="0" eb="5">
      <t>タンネンドジョセイ</t>
    </rPh>
    <phoneticPr fontId="8"/>
  </si>
  <si>
    <t>予定</t>
  </si>
  <si>
    <t>確定</t>
  </si>
  <si>
    <t>交渉中</t>
  </si>
  <si>
    <t>文化芸術振興費補助金（当事業）以外の補助金、助成金について記入してください。
また、要望書提出時の確定状況について、プルダウンメニューから「決定」「申請中」「申請予定」のいずれかを必ず選択してください。</t>
    <rPh sb="0" eb="2">
      <t>ブンカ</t>
    </rPh>
    <rPh sb="2" eb="4">
      <t>ゲイジュツ</t>
    </rPh>
    <rPh sb="4" eb="6">
      <t>シンコウ</t>
    </rPh>
    <rPh sb="6" eb="7">
      <t>ヒ</t>
    </rPh>
    <rPh sb="7" eb="10">
      <t>ホジョキン</t>
    </rPh>
    <rPh sb="11" eb="12">
      <t>トウ</t>
    </rPh>
    <rPh sb="12" eb="14">
      <t>ジギョウ</t>
    </rPh>
    <rPh sb="15" eb="17">
      <t>イガイ</t>
    </rPh>
    <rPh sb="18" eb="21">
      <t>ホジョキン</t>
    </rPh>
    <rPh sb="22" eb="25">
      <t>ジョセイキン</t>
    </rPh>
    <rPh sb="29" eb="31">
      <t>キニュウ</t>
    </rPh>
    <rPh sb="70" eb="72">
      <t>ケッテイ</t>
    </rPh>
    <rPh sb="74" eb="76">
      <t>シンセイ</t>
    </rPh>
    <rPh sb="79" eb="81">
      <t>シンセイ</t>
    </rPh>
    <phoneticPr fontId="8"/>
  </si>
  <si>
    <t>企業、個人等からの寄付金、協賛金、クラウドファンディングについて記入してください。
また、要望書提出時の確定状況について、プルダウンメニューから、寄付金・協賛金は「確定」「交渉中」「予定」、クラウドファンディングは「達成」「実施中」「実施予定」のいずれかを必ず選択してください。</t>
    <rPh sb="0" eb="2">
      <t>キギョウ</t>
    </rPh>
    <rPh sb="3" eb="5">
      <t>コジン</t>
    </rPh>
    <rPh sb="5" eb="6">
      <t>トウ</t>
    </rPh>
    <rPh sb="9" eb="12">
      <t>キフキン</t>
    </rPh>
    <rPh sb="13" eb="16">
      <t>キョウサンキン</t>
    </rPh>
    <rPh sb="32" eb="34">
      <t>キニュウ</t>
    </rPh>
    <rPh sb="73" eb="76">
      <t>キフキン</t>
    </rPh>
    <rPh sb="77" eb="80">
      <t>キョウサンキン</t>
    </rPh>
    <rPh sb="82" eb="84">
      <t>カクテイ</t>
    </rPh>
    <rPh sb="86" eb="89">
      <t>コウショウチュウ</t>
    </rPh>
    <rPh sb="108" eb="110">
      <t>タッセイ</t>
    </rPh>
    <rPh sb="112" eb="115">
      <t>ジッシチュウ</t>
    </rPh>
    <rPh sb="117" eb="119">
      <t>ジッシ</t>
    </rPh>
    <rPh sb="119" eb="121">
      <t>ヨテイ</t>
    </rPh>
    <phoneticPr fontId="8"/>
  </si>
  <si>
    <t>上記以外の収入として計上するものがあれば記入してください。
テレビ放送等を目的として製作された既存の映像を使用する場合には、当該番組の放映料収入も記入してください。
なお、チケット、DVD及び関連グッズ等の販売による収入については、記入する必要はありません。</t>
    <rPh sb="0" eb="4">
      <t>ジョウキイガイ</t>
    </rPh>
    <rPh sb="5" eb="7">
      <t>シュウニュウ</t>
    </rPh>
    <rPh sb="10" eb="12">
      <t>ケイジョウ</t>
    </rPh>
    <rPh sb="20" eb="22">
      <t>キニュウ</t>
    </rPh>
    <rPh sb="33" eb="35">
      <t>ホウソウ</t>
    </rPh>
    <rPh sb="35" eb="36">
      <t>トウ</t>
    </rPh>
    <rPh sb="37" eb="39">
      <t>モクテキ</t>
    </rPh>
    <rPh sb="42" eb="44">
      <t>セイサク</t>
    </rPh>
    <rPh sb="47" eb="49">
      <t>キゾン</t>
    </rPh>
    <rPh sb="50" eb="52">
      <t>エイゾウ</t>
    </rPh>
    <rPh sb="53" eb="55">
      <t>シヨウ</t>
    </rPh>
    <rPh sb="57" eb="59">
      <t>バアイ</t>
    </rPh>
    <rPh sb="62" eb="64">
      <t>トウガイ</t>
    </rPh>
    <rPh sb="64" eb="66">
      <t>バングミ</t>
    </rPh>
    <rPh sb="67" eb="69">
      <t>ホウエイ</t>
    </rPh>
    <rPh sb="69" eb="70">
      <t>リョウ</t>
    </rPh>
    <rPh sb="70" eb="72">
      <t>シュウニュウ</t>
    </rPh>
    <rPh sb="73" eb="75">
      <t>キニュウ</t>
    </rPh>
    <rPh sb="94" eb="95">
      <t>オヨ</t>
    </rPh>
    <rPh sb="96" eb="98">
      <t>カンレン</t>
    </rPh>
    <rPh sb="101" eb="102">
      <t>トウ</t>
    </rPh>
    <rPh sb="103" eb="105">
      <t>ハンバイ</t>
    </rPh>
    <rPh sb="108" eb="110">
      <t>シュウニュウ</t>
    </rPh>
    <rPh sb="116" eb="118">
      <t>キニュウ</t>
    </rPh>
    <rPh sb="120" eb="122">
      <t>ヒツヨウ</t>
    </rPh>
    <phoneticPr fontId="8"/>
  </si>
  <si>
    <t>【記入要領】</t>
    <rPh sb="1" eb="3">
      <t>キニュウ</t>
    </rPh>
    <rPh sb="3" eb="5">
      <t>ヨウリョウ</t>
    </rPh>
    <phoneticPr fontId="10"/>
  </si>
  <si>
    <t>整理番号</t>
    <rPh sb="0" eb="4">
      <t>セイリバンゴウ</t>
    </rPh>
    <phoneticPr fontId="11"/>
  </si>
  <si>
    <t>作品名</t>
    <rPh sb="0" eb="2">
      <t>サクヒン</t>
    </rPh>
    <rPh sb="2" eb="3">
      <t>メイ</t>
    </rPh>
    <phoneticPr fontId="11"/>
  </si>
  <si>
    <t>団体名</t>
    <rPh sb="0" eb="2">
      <t>ダンタイ</t>
    </rPh>
    <rPh sb="2" eb="3">
      <t>メイ</t>
    </rPh>
    <phoneticPr fontId="11"/>
  </si>
  <si>
    <t>【団体概要】</t>
    <rPh sb="1" eb="3">
      <t>ダンタイ</t>
    </rPh>
    <phoneticPr fontId="8"/>
  </si>
  <si>
    <t>整理番号</t>
    <rPh sb="0" eb="4">
      <t>セイリバンゴウ</t>
    </rPh>
    <phoneticPr fontId="15"/>
  </si>
  <si>
    <t>整理番号</t>
    <rPh sb="0" eb="4">
      <t>セイリバンゴウ</t>
    </rPh>
    <phoneticPr fontId="10"/>
  </si>
  <si>
    <t>小計（千円）</t>
    <phoneticPr fontId="12"/>
  </si>
  <si>
    <t>フリガナ</t>
    <phoneticPr fontId="10"/>
  </si>
  <si>
    <t>経理担当者</t>
    <phoneticPr fontId="10"/>
  </si>
  <si>
    <t>様式第1号（第3条関係）
【総表】</t>
    <phoneticPr fontId="8"/>
  </si>
  <si>
    <t>・団体名等は「総表」のシートから自動転記されます。</t>
    <rPh sb="1" eb="3">
      <t>ダンタイ</t>
    </rPh>
    <rPh sb="3" eb="4">
      <t>メイ</t>
    </rPh>
    <rPh sb="4" eb="5">
      <t>トウ</t>
    </rPh>
    <rPh sb="7" eb="9">
      <t>ソウヒョウ</t>
    </rPh>
    <rPh sb="16" eb="20">
      <t>ジドウテンキ</t>
    </rPh>
    <phoneticPr fontId="10"/>
  </si>
  <si>
    <t>《役職員》</t>
    <rPh sb="1" eb="4">
      <t>ヤクショクイン</t>
    </rPh>
    <phoneticPr fontId="10"/>
  </si>
  <si>
    <t>《機構図・構成員》
・団体の機構図及び構成員の人数を記入してください。
　記入しきれない場合は、映画製作に係る主要なものについて記入してください。</t>
    <rPh sb="1" eb="3">
      <t>キコウ</t>
    </rPh>
    <rPh sb="3" eb="4">
      <t>ズ</t>
    </rPh>
    <rPh sb="5" eb="8">
      <t>コウセイイン</t>
    </rPh>
    <rPh sb="11" eb="13">
      <t>ダンタイ</t>
    </rPh>
    <rPh sb="14" eb="16">
      <t>キコウ</t>
    </rPh>
    <rPh sb="16" eb="17">
      <t>ズ</t>
    </rPh>
    <rPh sb="17" eb="18">
      <t>オヨ</t>
    </rPh>
    <rPh sb="19" eb="22">
      <t>コウセイイン</t>
    </rPh>
    <rPh sb="23" eb="25">
      <t>ニンズウ</t>
    </rPh>
    <rPh sb="26" eb="28">
      <t>キニュウ</t>
    </rPh>
    <rPh sb="37" eb="39">
      <t>キニュウ</t>
    </rPh>
    <rPh sb="44" eb="46">
      <t>バアイ</t>
    </rPh>
    <rPh sb="48" eb="50">
      <t>エイガ</t>
    </rPh>
    <rPh sb="50" eb="52">
      <t>セイサク</t>
    </rPh>
    <rPh sb="53" eb="54">
      <t>カカ</t>
    </rPh>
    <rPh sb="55" eb="57">
      <t>シュヨウ</t>
    </rPh>
    <rPh sb="64" eb="66">
      <t>キニュウ</t>
    </rPh>
    <phoneticPr fontId="10"/>
  </si>
  <si>
    <t>収支差（A-B）
（千円）</t>
    <rPh sb="0" eb="2">
      <t>シュウシ</t>
    </rPh>
    <rPh sb="2" eb="3">
      <t>サ</t>
    </rPh>
    <rPh sb="10" eb="12">
      <t>センエン</t>
    </rPh>
    <phoneticPr fontId="8"/>
  </si>
  <si>
    <t xml:space="preserve">・「総収入」は各年度において団体が得た全ての収入を意味し、映画製作等と関係のないものを含みます。
・「総支出」は各年度において団体が現実に支出したもの全てを意味し、映画製作等と関係のないものを含みます。
・「各種補助金・助成金等受領実績」については、各年度において団体が交付を受けた全てのものを記入してください。
</t>
    <phoneticPr fontId="10"/>
  </si>
  <si>
    <t>要望書登録/要望内容/活動名</t>
    <rPh sb="0" eb="3">
      <t>ヨウボウショ</t>
    </rPh>
    <rPh sb="3" eb="5">
      <t>トウロク</t>
    </rPh>
    <rPh sb="6" eb="8">
      <t>ヨウボウ</t>
    </rPh>
    <rPh sb="8" eb="10">
      <t>ナイヨウ</t>
    </rPh>
    <rPh sb="11" eb="13">
      <t>カツドウ</t>
    </rPh>
    <rPh sb="13" eb="14">
      <t>メイ</t>
    </rPh>
    <phoneticPr fontId="8"/>
  </si>
  <si>
    <t>要望書登録/要望内容/入場料</t>
    <rPh sb="0" eb="3">
      <t>ヨウボウショ</t>
    </rPh>
    <rPh sb="3" eb="5">
      <t>トウロク</t>
    </rPh>
    <rPh sb="6" eb="8">
      <t>ヨウボウ</t>
    </rPh>
    <rPh sb="8" eb="10">
      <t>ナイヨウ</t>
    </rPh>
    <rPh sb="11" eb="14">
      <t>ニュウジョウリョウ</t>
    </rPh>
    <phoneticPr fontId="8"/>
  </si>
  <si>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8"/>
  </si>
  <si>
    <t>要望書登録/要望内容/(ｲ)小計</t>
    <rPh sb="0" eb="3">
      <t>ヨウボウショ</t>
    </rPh>
    <rPh sb="3" eb="5">
      <t>トウロク</t>
    </rPh>
    <rPh sb="6" eb="8">
      <t>ヨウボウ</t>
    </rPh>
    <rPh sb="8" eb="10">
      <t>ナイヨウ</t>
    </rPh>
    <rPh sb="14" eb="16">
      <t>ショウケイ</t>
    </rPh>
    <phoneticPr fontId="8"/>
  </si>
  <si>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8"/>
  </si>
  <si>
    <t>要望書登録/要望内容/対象経費（A）</t>
    <rPh sb="0" eb="3">
      <t>ヨウボウショ</t>
    </rPh>
    <rPh sb="3" eb="5">
      <t>トウロク</t>
    </rPh>
    <rPh sb="6" eb="8">
      <t>ヨウボウ</t>
    </rPh>
    <rPh sb="8" eb="10">
      <t>ナイヨウ</t>
    </rPh>
    <rPh sb="11" eb="13">
      <t>タイショウ</t>
    </rPh>
    <rPh sb="13" eb="15">
      <t>ケイヒ</t>
    </rPh>
    <phoneticPr fontId="8"/>
  </si>
  <si>
    <t>要望書登録/要望内容/文化庁チェック</t>
    <rPh sb="0" eb="3">
      <t>ヨウボウショ</t>
    </rPh>
    <rPh sb="3" eb="5">
      <t>トウロク</t>
    </rPh>
    <rPh sb="6" eb="8">
      <t>ヨウボウ</t>
    </rPh>
    <rPh sb="8" eb="10">
      <t>ナイヨウ</t>
    </rPh>
    <rPh sb="11" eb="14">
      <t>ブンカチョウ</t>
    </rPh>
    <phoneticPr fontId="8"/>
  </si>
  <si>
    <t>要望書登録/映画製作/時間</t>
    <rPh sb="0" eb="3">
      <t>ヨウボウショ</t>
    </rPh>
    <rPh sb="3" eb="5">
      <t>トウロク</t>
    </rPh>
    <rPh sb="6" eb="8">
      <t>エイガ</t>
    </rPh>
    <rPh sb="8" eb="10">
      <t>セイサク</t>
    </rPh>
    <rPh sb="11" eb="13">
      <t>ジカン</t>
    </rPh>
    <phoneticPr fontId="8"/>
  </si>
  <si>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8"/>
  </si>
  <si>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8"/>
  </si>
  <si>
    <t>要望書登録/映画製作/完成形態</t>
    <rPh sb="0" eb="3">
      <t>ヨウボウショ</t>
    </rPh>
    <rPh sb="3" eb="5">
      <t>トウロク</t>
    </rPh>
    <rPh sb="6" eb="8">
      <t>エイガ</t>
    </rPh>
    <rPh sb="8" eb="10">
      <t>セイサク</t>
    </rPh>
    <rPh sb="11" eb="13">
      <t>カンセイ</t>
    </rPh>
    <rPh sb="13" eb="15">
      <t>ケイタイ</t>
    </rPh>
    <phoneticPr fontId="8"/>
  </si>
  <si>
    <t>要望書登録/映画製作/監督</t>
    <rPh sb="0" eb="3">
      <t>ヨウボウショ</t>
    </rPh>
    <rPh sb="3" eb="5">
      <t>トウロク</t>
    </rPh>
    <rPh sb="6" eb="8">
      <t>エイガ</t>
    </rPh>
    <rPh sb="8" eb="10">
      <t>セイサク</t>
    </rPh>
    <rPh sb="11" eb="13">
      <t>カントク</t>
    </rPh>
    <phoneticPr fontId="8"/>
  </si>
  <si>
    <t>要望書登録/映画製作/脚本</t>
    <rPh sb="0" eb="3">
      <t>ヨウボウショ</t>
    </rPh>
    <rPh sb="3" eb="5">
      <t>トウロク</t>
    </rPh>
    <rPh sb="6" eb="8">
      <t>エイガ</t>
    </rPh>
    <rPh sb="8" eb="10">
      <t>セイサク</t>
    </rPh>
    <rPh sb="11" eb="13">
      <t>キャクホン</t>
    </rPh>
    <phoneticPr fontId="8"/>
  </si>
  <si>
    <t>要望書登録/映画製作/撮影</t>
    <rPh sb="0" eb="3">
      <t>ヨウボウショ</t>
    </rPh>
    <rPh sb="3" eb="5">
      <t>トウロク</t>
    </rPh>
    <rPh sb="6" eb="8">
      <t>エイガ</t>
    </rPh>
    <rPh sb="8" eb="10">
      <t>セイサク</t>
    </rPh>
    <rPh sb="11" eb="13">
      <t>サツエイ</t>
    </rPh>
    <phoneticPr fontId="8"/>
  </si>
  <si>
    <t>要望書登録/映画製作/出演者</t>
    <rPh sb="0" eb="3">
      <t>ヨウボウショ</t>
    </rPh>
    <rPh sb="3" eb="5">
      <t>トウロク</t>
    </rPh>
    <rPh sb="6" eb="8">
      <t>エイガ</t>
    </rPh>
    <rPh sb="8" eb="10">
      <t>セイサク</t>
    </rPh>
    <rPh sb="11" eb="14">
      <t>シュツエンシャ</t>
    </rPh>
    <phoneticPr fontId="8"/>
  </si>
  <si>
    <t>要望書登録/映画製作/配給会社</t>
    <rPh sb="0" eb="3">
      <t>ヨウボウショ</t>
    </rPh>
    <rPh sb="3" eb="5">
      <t>トウロク</t>
    </rPh>
    <rPh sb="6" eb="8">
      <t>エイガ</t>
    </rPh>
    <rPh sb="8" eb="10">
      <t>セイサク</t>
    </rPh>
    <rPh sb="11" eb="13">
      <t>ハイキュウ</t>
    </rPh>
    <rPh sb="13" eb="15">
      <t>ガイシャ</t>
    </rPh>
    <phoneticPr fontId="8"/>
  </si>
  <si>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8"/>
  </si>
  <si>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8"/>
  </si>
  <si>
    <t>要望書登録/基金/県NO</t>
    <rPh sb="0" eb="3">
      <t>ヨウボウショ</t>
    </rPh>
    <rPh sb="3" eb="5">
      <t>トウロク</t>
    </rPh>
    <rPh sb="6" eb="8">
      <t>キキン</t>
    </rPh>
    <rPh sb="9" eb="10">
      <t>ケン</t>
    </rPh>
    <phoneticPr fontId="8"/>
  </si>
  <si>
    <t>要望書登録/補助金/単位</t>
    <rPh sb="0" eb="3">
      <t>ヨウボウショ</t>
    </rPh>
    <rPh sb="3" eb="5">
      <t>トウロク</t>
    </rPh>
    <rPh sb="6" eb="9">
      <t>ホジョキン</t>
    </rPh>
    <rPh sb="10" eb="12">
      <t>タンイ</t>
    </rPh>
    <phoneticPr fontId="8"/>
  </si>
  <si>
    <t>要望書登録/補助金/個表番号</t>
    <rPh sb="0" eb="3">
      <t>ヨウボウショ</t>
    </rPh>
    <rPh sb="3" eb="5">
      <t>トウロク</t>
    </rPh>
    <rPh sb="6" eb="9">
      <t>ホジョキン</t>
    </rPh>
    <rPh sb="10" eb="12">
      <t>コヒョウ</t>
    </rPh>
    <rPh sb="12" eb="14">
      <t>バンゴウ</t>
    </rPh>
    <phoneticPr fontId="8"/>
  </si>
  <si>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8"/>
  </si>
  <si>
    <t>要望書登録/基金/分野
要望書登録/補助金/分野</t>
    <rPh sb="0" eb="3">
      <t>ヨウボウショ</t>
    </rPh>
    <rPh sb="3" eb="5">
      <t>トウロク</t>
    </rPh>
    <rPh sb="6" eb="8">
      <t>キキン</t>
    </rPh>
    <rPh sb="9" eb="11">
      <t>ブンヤ</t>
    </rPh>
    <rPh sb="18" eb="21">
      <t>ホジョキン</t>
    </rPh>
    <phoneticPr fontId="8"/>
  </si>
  <si>
    <t>要望書登録/基金/提出日
要望書登録/補助金/提出日</t>
    <rPh sb="0" eb="3">
      <t>ヨウボウショ</t>
    </rPh>
    <rPh sb="3" eb="5">
      <t>トウロク</t>
    </rPh>
    <rPh sb="6" eb="8">
      <t>キキン</t>
    </rPh>
    <rPh sb="9" eb="11">
      <t>テイシュツ</t>
    </rPh>
    <rPh sb="11" eb="12">
      <t>ビ</t>
    </rPh>
    <phoneticPr fontId="8"/>
  </si>
  <si>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8"/>
  </si>
  <si>
    <t>要望書登録/活動場所/開始日</t>
    <rPh sb="0" eb="3">
      <t>ヨウボウショ</t>
    </rPh>
    <rPh sb="3" eb="5">
      <t>トウロク</t>
    </rPh>
    <rPh sb="6" eb="8">
      <t>カツドウ</t>
    </rPh>
    <rPh sb="8" eb="10">
      <t>バショ</t>
    </rPh>
    <rPh sb="11" eb="14">
      <t>カイシビ</t>
    </rPh>
    <phoneticPr fontId="8"/>
  </si>
  <si>
    <t>要望書登録/活動場所/終了日</t>
    <rPh sb="0" eb="3">
      <t>ヨウボウショ</t>
    </rPh>
    <rPh sb="3" eb="5">
      <t>トウロク</t>
    </rPh>
    <rPh sb="6" eb="8">
      <t>カツドウ</t>
    </rPh>
    <rPh sb="8" eb="10">
      <t>バショ</t>
    </rPh>
    <rPh sb="11" eb="13">
      <t>シュウリョウ</t>
    </rPh>
    <rPh sb="13" eb="14">
      <t>ヒ</t>
    </rPh>
    <phoneticPr fontId="8"/>
  </si>
  <si>
    <t>要望書登録/活動場所/活動場所</t>
    <rPh sb="0" eb="3">
      <t>ヨウボウショ</t>
    </rPh>
    <rPh sb="3" eb="5">
      <t>トウロク</t>
    </rPh>
    <rPh sb="6" eb="8">
      <t>カツドウ</t>
    </rPh>
    <rPh sb="8" eb="10">
      <t>バショ</t>
    </rPh>
    <rPh sb="11" eb="13">
      <t>カツドウ</t>
    </rPh>
    <rPh sb="13" eb="15">
      <t>バショ</t>
    </rPh>
    <phoneticPr fontId="8"/>
  </si>
  <si>
    <t>団体登録/団体基本情報/団体名</t>
    <rPh sb="12" eb="14">
      <t>ダンタイ</t>
    </rPh>
    <rPh sb="14" eb="15">
      <t>メイ</t>
    </rPh>
    <phoneticPr fontId="8"/>
  </si>
  <si>
    <t>団体登録/団体基本情報/ヨミガナ</t>
  </si>
  <si>
    <t>団体登録/団体基本情報/代表者氏名</t>
    <rPh sb="12" eb="15">
      <t>ダイヒョウシャ</t>
    </rPh>
    <rPh sb="15" eb="17">
      <t>シメイ</t>
    </rPh>
    <phoneticPr fontId="8"/>
  </si>
  <si>
    <t>団体登録/団体基本情報/代表者役職</t>
    <rPh sb="12" eb="15">
      <t>ダイヒョウシャ</t>
    </rPh>
    <rPh sb="15" eb="17">
      <t>ヤクショク</t>
    </rPh>
    <phoneticPr fontId="8"/>
  </si>
  <si>
    <t>団体登録/団体基本情報/郵便番号</t>
    <rPh sb="12" eb="16">
      <t>ユウビンバンゴウ</t>
    </rPh>
    <phoneticPr fontId="8"/>
  </si>
  <si>
    <t>団体登録/団体基本情報/都道府県</t>
    <rPh sb="12" eb="16">
      <t>トドウフケン</t>
    </rPh>
    <phoneticPr fontId="8"/>
  </si>
  <si>
    <t>団体登録/団体基本情報/住所1</t>
    <rPh sb="12" eb="14">
      <t>ジュウショ</t>
    </rPh>
    <phoneticPr fontId="8"/>
  </si>
  <si>
    <t>団体登録/団体基本情報/住所2</t>
    <rPh sb="12" eb="14">
      <t>ジュウショ</t>
    </rPh>
    <phoneticPr fontId="8"/>
  </si>
  <si>
    <t>団体登録/団体基本情報/電話番号</t>
    <rPh sb="12" eb="14">
      <t>デンワ</t>
    </rPh>
    <rPh sb="14" eb="16">
      <t>バンゴウ</t>
    </rPh>
    <phoneticPr fontId="8"/>
  </si>
  <si>
    <t>団体登録/団体基本情報/FAX番号</t>
    <rPh sb="15" eb="17">
      <t>バンゴウ</t>
    </rPh>
    <phoneticPr fontId="8"/>
  </si>
  <si>
    <t>団体登録/団体基本情報/ホームページ</t>
    <phoneticPr fontId="8"/>
  </si>
  <si>
    <t>団体登録/団体基本情報/創立年/月</t>
    <rPh sb="12" eb="14">
      <t>ソウリツ</t>
    </rPh>
    <rPh sb="14" eb="15">
      <t>ネン</t>
    </rPh>
    <rPh sb="16" eb="17">
      <t>ツキ</t>
    </rPh>
    <phoneticPr fontId="8"/>
  </si>
  <si>
    <t>団体登録/標準連絡先/団体名</t>
    <rPh sb="5" eb="7">
      <t>ヒョウジュン</t>
    </rPh>
    <rPh sb="7" eb="10">
      <t>レンラクサキ</t>
    </rPh>
    <rPh sb="11" eb="13">
      <t>ダンタイ</t>
    </rPh>
    <rPh sb="13" eb="14">
      <t>メイ</t>
    </rPh>
    <phoneticPr fontId="8"/>
  </si>
  <si>
    <t>団体登録/団体基本情報/団体種別</t>
    <rPh sb="12" eb="14">
      <t>ダンタイ</t>
    </rPh>
    <rPh sb="14" eb="16">
      <t>シュベツ</t>
    </rPh>
    <phoneticPr fontId="8"/>
  </si>
  <si>
    <t>施設登録/施設/施設名</t>
    <rPh sb="0" eb="2">
      <t>シセツ</t>
    </rPh>
    <rPh sb="2" eb="4">
      <t>トウロク</t>
    </rPh>
    <rPh sb="5" eb="7">
      <t>シセツ</t>
    </rPh>
    <rPh sb="8" eb="10">
      <t>シセツ</t>
    </rPh>
    <rPh sb="10" eb="11">
      <t>メイ</t>
    </rPh>
    <phoneticPr fontId="8"/>
  </si>
  <si>
    <t>施設登録/施設/郵便番号</t>
    <rPh sb="0" eb="2">
      <t>シセツ</t>
    </rPh>
    <rPh sb="2" eb="4">
      <t>トウロク</t>
    </rPh>
    <rPh sb="5" eb="7">
      <t>シセツ</t>
    </rPh>
    <rPh sb="8" eb="12">
      <t>ユウビンバンゴウ</t>
    </rPh>
    <phoneticPr fontId="8"/>
  </si>
  <si>
    <t>施設登録/施設/都道府県</t>
    <rPh sb="0" eb="2">
      <t>シセツ</t>
    </rPh>
    <rPh sb="2" eb="4">
      <t>トウロク</t>
    </rPh>
    <rPh sb="5" eb="7">
      <t>シセツ</t>
    </rPh>
    <rPh sb="8" eb="12">
      <t>トドウフケン</t>
    </rPh>
    <phoneticPr fontId="8"/>
  </si>
  <si>
    <t>施設登録/施設/住所1</t>
    <rPh sb="0" eb="2">
      <t>シセツ</t>
    </rPh>
    <rPh sb="2" eb="4">
      <t>トウロク</t>
    </rPh>
    <rPh sb="5" eb="7">
      <t>シセツ</t>
    </rPh>
    <rPh sb="8" eb="10">
      <t>ジュウショ</t>
    </rPh>
    <phoneticPr fontId="8"/>
  </si>
  <si>
    <t>施設登録/施設/住所2</t>
    <rPh sb="0" eb="2">
      <t>シセツ</t>
    </rPh>
    <rPh sb="2" eb="4">
      <t>トウロク</t>
    </rPh>
    <rPh sb="5" eb="7">
      <t>シセツ</t>
    </rPh>
    <rPh sb="8" eb="10">
      <t>ジュウショ</t>
    </rPh>
    <phoneticPr fontId="8"/>
  </si>
  <si>
    <t>要望書登録/要望内容/控除税額計（C）</t>
    <phoneticPr fontId="8"/>
  </si>
  <si>
    <t>要望書登録/要望内容/備考</t>
    <rPh sb="0" eb="3">
      <t>ヨウボウショ</t>
    </rPh>
    <rPh sb="3" eb="5">
      <t>トウロク</t>
    </rPh>
    <rPh sb="6" eb="8">
      <t>ヨウボウ</t>
    </rPh>
    <rPh sb="8" eb="10">
      <t>ナイヨウ</t>
    </rPh>
    <rPh sb="11" eb="13">
      <t>ビコウ</t>
    </rPh>
    <phoneticPr fontId="8"/>
  </si>
  <si>
    <t>作品名：</t>
    <rPh sb="0" eb="2">
      <t>サクヒン</t>
    </rPh>
    <rPh sb="2" eb="3">
      <t>メイ</t>
    </rPh>
    <phoneticPr fontId="42"/>
  </si>
  <si>
    <t>団体名：</t>
    <rPh sb="0" eb="2">
      <t>ダンタイ</t>
    </rPh>
    <rPh sb="2" eb="3">
      <t>メイ</t>
    </rPh>
    <phoneticPr fontId="42"/>
  </si>
  <si>
    <t>①【必要書類の確認】</t>
    <rPh sb="2" eb="4">
      <t>ヒツヨウ</t>
    </rPh>
    <rPh sb="4" eb="6">
      <t>ショルイ</t>
    </rPh>
    <rPh sb="7" eb="9">
      <t>カクニン</t>
    </rPh>
    <phoneticPr fontId="42"/>
  </si>
  <si>
    <t>③【応募要件の確認】</t>
    <rPh sb="2" eb="4">
      <t>オウボ</t>
    </rPh>
    <rPh sb="4" eb="6">
      <t>ヨウケン</t>
    </rPh>
    <rPh sb="7" eb="9">
      <t>カクニン</t>
    </rPh>
    <phoneticPr fontId="42"/>
  </si>
  <si>
    <t>《不明要件》</t>
    <rPh sb="1" eb="3">
      <t>フメイ</t>
    </rPh>
    <rPh sb="3" eb="5">
      <t>ヨウケン</t>
    </rPh>
    <phoneticPr fontId="42"/>
  </si>
  <si>
    <t>《不適合理由》</t>
    <rPh sb="1" eb="4">
      <t>フテキゴウ</t>
    </rPh>
    <rPh sb="4" eb="6">
      <t>リユウ</t>
    </rPh>
    <phoneticPr fontId="42"/>
  </si>
  <si>
    <t>欠落なし</t>
    <rPh sb="0" eb="2">
      <t>ケツラク</t>
    </rPh>
    <phoneticPr fontId="42"/>
  </si>
  <si>
    <t>　　適合</t>
    <rPh sb="2" eb="4">
      <t>テキゴウ</t>
    </rPh>
    <phoneticPr fontId="42"/>
  </si>
  <si>
    <t>・提出期限</t>
    <phoneticPr fontId="42"/>
  </si>
  <si>
    <t>・要望取下げの連絡があった</t>
    <rPh sb="1" eb="3">
      <t>ヨウボウ</t>
    </rPh>
    <rPh sb="3" eb="5">
      <t>トリサ</t>
    </rPh>
    <rPh sb="7" eb="9">
      <t>レンラク</t>
    </rPh>
    <phoneticPr fontId="7"/>
  </si>
  <si>
    <r>
      <t>欠落あり</t>
    </r>
    <r>
      <rPr>
        <sz val="9"/>
        <color theme="1"/>
        <rFont val="ＭＳ 明朝"/>
        <family val="1"/>
        <charset val="128"/>
      </rPr>
      <t>（提出なしまたは必須項目に漏れあり）</t>
    </r>
    <rPh sb="0" eb="2">
      <t>ケツラク</t>
    </rPh>
    <rPh sb="5" eb="7">
      <t>テイシュツ</t>
    </rPh>
    <rPh sb="12" eb="14">
      <t>ヒッス</t>
    </rPh>
    <rPh sb="14" eb="16">
      <t>コウモク</t>
    </rPh>
    <rPh sb="17" eb="18">
      <t>モ</t>
    </rPh>
    <phoneticPr fontId="42"/>
  </si>
  <si>
    <r>
      <t>団体要件　</t>
    </r>
    <r>
      <rPr>
        <sz val="9"/>
        <color theme="1"/>
        <rFont val="ＭＳ 明朝"/>
        <family val="1"/>
        <charset val="128"/>
      </rPr>
      <t>映画製作を主たる目的とする我が国の団体</t>
    </r>
    <rPh sb="0" eb="2">
      <t>ダンタイ</t>
    </rPh>
    <rPh sb="2" eb="4">
      <t>ヨウケン</t>
    </rPh>
    <rPh sb="5" eb="7">
      <t>エイガ</t>
    </rPh>
    <rPh sb="7" eb="9">
      <t>セイサク</t>
    </rPh>
    <phoneticPr fontId="42"/>
  </si>
  <si>
    <t>・完成時期</t>
    <rPh sb="0" eb="2">
      <t>カンセイ</t>
    </rPh>
    <rPh sb="2" eb="4">
      <t>ジキ</t>
    </rPh>
    <phoneticPr fontId="42"/>
  </si>
  <si>
    <t>・完成時期が定められた期間外</t>
    <rPh sb="1" eb="3">
      <t>カンセイ</t>
    </rPh>
    <rPh sb="3" eb="5">
      <t>ジキ</t>
    </rPh>
    <rPh sb="6" eb="7">
      <t>サダ</t>
    </rPh>
    <rPh sb="11" eb="13">
      <t>キカン</t>
    </rPh>
    <rPh sb="13" eb="14">
      <t>ガイ</t>
    </rPh>
    <phoneticPr fontId="7"/>
  </si>
  <si>
    <t>《提出のあった書類にチェック》</t>
    <rPh sb="1" eb="3">
      <t>テイシュツ</t>
    </rPh>
    <rPh sb="7" eb="9">
      <t>ショルイ</t>
    </rPh>
    <phoneticPr fontId="42"/>
  </si>
  <si>
    <t>・助成金算入可能経費</t>
    <rPh sb="1" eb="4">
      <t>ジョセイキン</t>
    </rPh>
    <rPh sb="4" eb="6">
      <t>サンニュウ</t>
    </rPh>
    <rPh sb="6" eb="8">
      <t>カノウ</t>
    </rPh>
    <rPh sb="8" eb="10">
      <t>ケイヒ</t>
    </rPh>
    <phoneticPr fontId="42"/>
  </si>
  <si>
    <t>・定められた完成時期より前に映画祭等で公開</t>
    <rPh sb="1" eb="2">
      <t>サダ</t>
    </rPh>
    <rPh sb="6" eb="8">
      <t>カンセイ</t>
    </rPh>
    <rPh sb="8" eb="10">
      <t>ジキ</t>
    </rPh>
    <rPh sb="12" eb="13">
      <t>マエ</t>
    </rPh>
    <rPh sb="14" eb="17">
      <t>エイガサイ</t>
    </rPh>
    <rPh sb="17" eb="18">
      <t>トウ</t>
    </rPh>
    <rPh sb="19" eb="21">
      <t>コウカイ</t>
    </rPh>
    <phoneticPr fontId="7"/>
  </si>
  <si>
    <t>・重複応募</t>
    <phoneticPr fontId="42"/>
  </si>
  <si>
    <t>・助成金に算入できる経費が、活動区分に応じた助成金の額に満たない</t>
    <rPh sb="1" eb="4">
      <t>ジョセイキン</t>
    </rPh>
    <rPh sb="5" eb="7">
      <t>サンニュウ</t>
    </rPh>
    <rPh sb="10" eb="12">
      <t>ケイヒ</t>
    </rPh>
    <rPh sb="14" eb="16">
      <t>カツドウ</t>
    </rPh>
    <rPh sb="16" eb="18">
      <t>クブン</t>
    </rPh>
    <rPh sb="19" eb="20">
      <t>オウ</t>
    </rPh>
    <rPh sb="22" eb="25">
      <t>ジョセイキン</t>
    </rPh>
    <rPh sb="26" eb="27">
      <t>ガク</t>
    </rPh>
    <rPh sb="28" eb="29">
      <t>ミ</t>
    </rPh>
    <phoneticPr fontId="7"/>
  </si>
  <si>
    <t>総表</t>
    <rPh sb="0" eb="2">
      <t>ソウヒョウ</t>
    </rPh>
    <phoneticPr fontId="42"/>
  </si>
  <si>
    <t>活動要件</t>
    <rPh sb="0" eb="2">
      <t>カツドウ</t>
    </rPh>
    <rPh sb="2" eb="4">
      <t>ヨウケン</t>
    </rPh>
    <phoneticPr fontId="42"/>
  </si>
  <si>
    <t>・団体要件</t>
    <phoneticPr fontId="42"/>
  </si>
  <si>
    <t>・文化庁の補助金や委託費等が支出される活動である</t>
    <phoneticPr fontId="42"/>
  </si>
  <si>
    <t>個表</t>
    <rPh sb="0" eb="1">
      <t>コ</t>
    </rPh>
    <rPh sb="1" eb="2">
      <t>ヒョウ</t>
    </rPh>
    <phoneticPr fontId="42"/>
  </si>
  <si>
    <t>・実績要件</t>
    <phoneticPr fontId="42"/>
  </si>
  <si>
    <t>・団体要件を満たしていない（映画製作を行うことを主たる目的としていない）</t>
    <rPh sb="1" eb="3">
      <t>ダンタイ</t>
    </rPh>
    <rPh sb="3" eb="5">
      <t>ヨウケン</t>
    </rPh>
    <rPh sb="6" eb="7">
      <t>ミ</t>
    </rPh>
    <rPh sb="14" eb="18">
      <t>エイガセイサク</t>
    </rPh>
    <rPh sb="19" eb="20">
      <t>オコナ</t>
    </rPh>
    <rPh sb="24" eb="25">
      <t>シュ</t>
    </rPh>
    <rPh sb="27" eb="29">
      <t>モクテキ</t>
    </rPh>
    <phoneticPr fontId="7"/>
  </si>
  <si>
    <t>助成金に算入できる経費が助成金の総額以上</t>
    <phoneticPr fontId="42"/>
  </si>
  <si>
    <t>・活動要件</t>
    <phoneticPr fontId="42"/>
  </si>
  <si>
    <t>・団体要件を満たしていない（経理・監査等の会計組織を有していることが確認できない）</t>
    <rPh sb="1" eb="3">
      <t>ダンタイ</t>
    </rPh>
    <rPh sb="3" eb="5">
      <t>ヨウケン</t>
    </rPh>
    <rPh sb="6" eb="7">
      <t>ミ</t>
    </rPh>
    <rPh sb="14" eb="16">
      <t>ケイリ</t>
    </rPh>
    <rPh sb="17" eb="19">
      <t>カンサ</t>
    </rPh>
    <rPh sb="19" eb="20">
      <t>ナド</t>
    </rPh>
    <rPh sb="21" eb="23">
      <t>カイケイ</t>
    </rPh>
    <rPh sb="23" eb="25">
      <t>ソシキ</t>
    </rPh>
    <rPh sb="26" eb="27">
      <t>ユウ</t>
    </rPh>
    <rPh sb="34" eb="36">
      <t>カクニン</t>
    </rPh>
    <phoneticPr fontId="7"/>
  </si>
  <si>
    <t>スタッフ費・キャスト費内訳</t>
    <rPh sb="4" eb="5">
      <t>ヒ</t>
    </rPh>
    <rPh sb="10" eb="11">
      <t>ヒ</t>
    </rPh>
    <rPh sb="11" eb="13">
      <t>ウチワケ</t>
    </rPh>
    <phoneticPr fontId="42"/>
  </si>
  <si>
    <t>完成後1年以内に広く一般に公開される日本映画である</t>
    <rPh sb="18" eb="20">
      <t>ニホン</t>
    </rPh>
    <rPh sb="20" eb="22">
      <t>エイガ</t>
    </rPh>
    <phoneticPr fontId="42"/>
  </si>
  <si>
    <t>・団体要件を満たしていない（定款・規約等を有していない）</t>
    <rPh sb="1" eb="3">
      <t>ダンタイ</t>
    </rPh>
    <rPh sb="3" eb="5">
      <t>ヨウケン</t>
    </rPh>
    <rPh sb="6" eb="7">
      <t>ミ</t>
    </rPh>
    <rPh sb="14" eb="16">
      <t>テイカン</t>
    </rPh>
    <rPh sb="17" eb="19">
      <t>キヤク</t>
    </rPh>
    <rPh sb="19" eb="20">
      <t>トウ</t>
    </rPh>
    <rPh sb="21" eb="22">
      <t>ユウ</t>
    </rPh>
    <phoneticPr fontId="7"/>
  </si>
  <si>
    <t>団体概要</t>
    <rPh sb="0" eb="2">
      <t>ダンタイ</t>
    </rPh>
    <rPh sb="2" eb="4">
      <t>ガイヨウ</t>
    </rPh>
    <phoneticPr fontId="42"/>
  </si>
  <si>
    <t>上映時間が1時間以上、予算総額が助成条件の額以上</t>
    <rPh sb="0" eb="2">
      <t>ジョウエイ</t>
    </rPh>
    <rPh sb="2" eb="4">
      <t>ジカン</t>
    </rPh>
    <rPh sb="6" eb="10">
      <t>ジカンイジョウ</t>
    </rPh>
    <rPh sb="22" eb="24">
      <t>イジョウ</t>
    </rPh>
    <phoneticPr fontId="42"/>
  </si>
  <si>
    <t>・団体要件を満たしていない（事務所を有していない）</t>
    <rPh sb="1" eb="3">
      <t>ダンタイ</t>
    </rPh>
    <rPh sb="3" eb="5">
      <t>ヨウケン</t>
    </rPh>
    <rPh sb="6" eb="7">
      <t>ミ</t>
    </rPh>
    <rPh sb="14" eb="16">
      <t>ジム</t>
    </rPh>
    <rPh sb="16" eb="17">
      <t>ショ</t>
    </rPh>
    <rPh sb="18" eb="19">
      <t>ユウ</t>
    </rPh>
    <phoneticPr fontId="7"/>
  </si>
  <si>
    <t>個人略歴（脚本）</t>
    <rPh sb="0" eb="2">
      <t>コジン</t>
    </rPh>
    <rPh sb="2" eb="4">
      <t>リャクレキ</t>
    </rPh>
    <rPh sb="5" eb="7">
      <t>キャクホン</t>
    </rPh>
    <phoneticPr fontId="42"/>
  </si>
  <si>
    <t>完成形式：35mm以上のポジフィルム、DCP</t>
    <rPh sb="0" eb="2">
      <t>カンセイ</t>
    </rPh>
    <rPh sb="2" eb="4">
      <t>ケイシキ</t>
    </rPh>
    <rPh sb="9" eb="11">
      <t>イジョウ</t>
    </rPh>
    <phoneticPr fontId="42"/>
  </si>
  <si>
    <t>・団体要件を満たしていない（財務諸表等を作成していない）</t>
    <rPh sb="1" eb="5">
      <t>ダンタイヨウケン</t>
    </rPh>
    <rPh sb="6" eb="7">
      <t>ミ</t>
    </rPh>
    <rPh sb="14" eb="16">
      <t>ザイム</t>
    </rPh>
    <rPh sb="16" eb="18">
      <t>ショヒョウ</t>
    </rPh>
    <rPh sb="18" eb="19">
      <t>トウ</t>
    </rPh>
    <rPh sb="20" eb="22">
      <t>サクセイ</t>
    </rPh>
    <phoneticPr fontId="42"/>
  </si>
  <si>
    <t>個人略歴（監督）</t>
    <rPh sb="0" eb="2">
      <t>コジン</t>
    </rPh>
    <rPh sb="2" eb="4">
      <t>リャクレキ</t>
    </rPh>
    <rPh sb="5" eb="7">
      <t>カントク</t>
    </rPh>
    <phoneticPr fontId="42"/>
  </si>
  <si>
    <t>応募できない活動にあたらない</t>
    <phoneticPr fontId="42"/>
  </si>
  <si>
    <t>・団体要件を満たしていない（製作委員会名義での応募）</t>
    <rPh sb="1" eb="5">
      <t>ダンタイヨウケン</t>
    </rPh>
    <rPh sb="6" eb="7">
      <t>ミ</t>
    </rPh>
    <rPh sb="14" eb="16">
      <t>セイサク</t>
    </rPh>
    <rPh sb="16" eb="19">
      <t>イインカイ</t>
    </rPh>
    <rPh sb="19" eb="21">
      <t>メイギ</t>
    </rPh>
    <rPh sb="23" eb="25">
      <t>オウボ</t>
    </rPh>
    <phoneticPr fontId="42"/>
  </si>
  <si>
    <t>個人略歴（撮影）</t>
    <rPh sb="0" eb="2">
      <t>コジン</t>
    </rPh>
    <rPh sb="2" eb="4">
      <t>リャクレキ</t>
    </rPh>
    <rPh sb="5" eb="7">
      <t>サツエイ</t>
    </rPh>
    <phoneticPr fontId="42"/>
  </si>
  <si>
    <r>
      <t xml:space="preserve">実績要件 </t>
    </r>
    <r>
      <rPr>
        <sz val="9"/>
        <color theme="1"/>
        <rFont val="ＭＳ 明朝"/>
        <family val="1"/>
        <charset val="128"/>
      </rPr>
      <t>下記のいずれかが過去に映画を自ら製作した実績を有する</t>
    </r>
    <rPh sb="0" eb="2">
      <t>ジッセキ</t>
    </rPh>
    <rPh sb="2" eb="4">
      <t>ヨウケン</t>
    </rPh>
    <rPh sb="5" eb="7">
      <t>カキ</t>
    </rPh>
    <rPh sb="21" eb="23">
      <t>セイサク</t>
    </rPh>
    <phoneticPr fontId="42"/>
  </si>
  <si>
    <t>・団体要件を満たしていない（　　　　　　　　　　　　　　　　　　　）</t>
    <rPh sb="1" eb="5">
      <t>ダンタイヨウケン</t>
    </rPh>
    <rPh sb="6" eb="7">
      <t>ミ</t>
    </rPh>
    <phoneticPr fontId="42"/>
  </si>
  <si>
    <t>個人略歴（プロデューサー）</t>
    <rPh sb="0" eb="2">
      <t>コジン</t>
    </rPh>
    <rPh sb="2" eb="4">
      <t>リャクレキ</t>
    </rPh>
    <phoneticPr fontId="42"/>
  </si>
  <si>
    <t>応募団体、代表者・監督・プロデューサー、共同製作者、製作委員会所属団体</t>
    <rPh sb="0" eb="2">
      <t>オウボ</t>
    </rPh>
    <rPh sb="2" eb="4">
      <t>ダンタイ</t>
    </rPh>
    <rPh sb="5" eb="8">
      <t>ダイヒョウシャ</t>
    </rPh>
    <rPh sb="9" eb="11">
      <t>カントク</t>
    </rPh>
    <rPh sb="20" eb="22">
      <t>キョウドウ</t>
    </rPh>
    <rPh sb="22" eb="24">
      <t>セイサク</t>
    </rPh>
    <rPh sb="24" eb="25">
      <t>シャ</t>
    </rPh>
    <rPh sb="26" eb="28">
      <t>セイサク</t>
    </rPh>
    <rPh sb="28" eb="31">
      <t>イインカイ</t>
    </rPh>
    <rPh sb="31" eb="33">
      <t>ショゾク</t>
    </rPh>
    <rPh sb="33" eb="35">
      <t>ダンタイ</t>
    </rPh>
    <phoneticPr fontId="42"/>
  </si>
  <si>
    <t>・実績要件を満たしていない</t>
    <rPh sb="1" eb="3">
      <t>ジッセキ</t>
    </rPh>
    <rPh sb="3" eb="5">
      <t>ヨウケン</t>
    </rPh>
    <rPh sb="6" eb="7">
      <t>ミ</t>
    </rPh>
    <phoneticPr fontId="42"/>
  </si>
  <si>
    <t>定款・規約等</t>
    <rPh sb="0" eb="2">
      <t>テイカン</t>
    </rPh>
    <rPh sb="3" eb="5">
      <t>キヤク</t>
    </rPh>
    <rPh sb="5" eb="6">
      <t>トウ</t>
    </rPh>
    <phoneticPr fontId="42"/>
  </si>
  <si>
    <t>　　不適合</t>
    <rPh sb="2" eb="3">
      <t>フ</t>
    </rPh>
    <rPh sb="3" eb="5">
      <t>テキゴウ</t>
    </rPh>
    <phoneticPr fontId="42"/>
  </si>
  <si>
    <t>・活動要件を満たしていない（日本映画ではない）</t>
    <rPh sb="1" eb="3">
      <t>カツドウ</t>
    </rPh>
    <rPh sb="3" eb="5">
      <t>ヨウケン</t>
    </rPh>
    <rPh sb="6" eb="7">
      <t>ミ</t>
    </rPh>
    <rPh sb="14" eb="16">
      <t>ニホン</t>
    </rPh>
    <rPh sb="16" eb="18">
      <t>エイガ</t>
    </rPh>
    <phoneticPr fontId="42"/>
  </si>
  <si>
    <r>
      <t>財務諸表</t>
    </r>
    <r>
      <rPr>
        <sz val="9"/>
        <color theme="1"/>
        <rFont val="ＭＳ 明朝"/>
        <family val="1"/>
        <charset val="128"/>
      </rPr>
      <t>（特別、Ａのみ）</t>
    </r>
    <rPh sb="0" eb="2">
      <t>ザイム</t>
    </rPh>
    <rPh sb="2" eb="4">
      <t>ショヒョウ</t>
    </rPh>
    <rPh sb="5" eb="7">
      <t>トクベツ</t>
    </rPh>
    <phoneticPr fontId="42"/>
  </si>
  <si>
    <t>　　不明</t>
    <rPh sb="2" eb="4">
      <t>フメイ</t>
    </rPh>
    <phoneticPr fontId="42"/>
  </si>
  <si>
    <t>・活動要件を満たしていない（完成後1年以内に公開されない）</t>
    <rPh sb="1" eb="3">
      <t>カツドウ</t>
    </rPh>
    <rPh sb="3" eb="5">
      <t>ヨウケン</t>
    </rPh>
    <rPh sb="6" eb="7">
      <t>ミ</t>
    </rPh>
    <rPh sb="14" eb="16">
      <t>カンセイ</t>
    </rPh>
    <rPh sb="16" eb="17">
      <t>ゴ</t>
    </rPh>
    <rPh sb="18" eb="19">
      <t>ネン</t>
    </rPh>
    <rPh sb="19" eb="21">
      <t>イナイ</t>
    </rPh>
    <rPh sb="22" eb="24">
      <t>コウカイ</t>
    </rPh>
    <phoneticPr fontId="42"/>
  </si>
  <si>
    <t>映画製作実績資料</t>
    <rPh sb="0" eb="2">
      <t>エイガ</t>
    </rPh>
    <rPh sb="2" eb="4">
      <t>セイサク</t>
    </rPh>
    <rPh sb="4" eb="6">
      <t>ジッセキ</t>
    </rPh>
    <rPh sb="6" eb="8">
      <t>シリョウ</t>
    </rPh>
    <phoneticPr fontId="42"/>
  </si>
  <si>
    <t>《不明の要件》</t>
    <rPh sb="1" eb="3">
      <t>フメイ</t>
    </rPh>
    <rPh sb="4" eb="6">
      <t>ヨウケン</t>
    </rPh>
    <phoneticPr fontId="42"/>
  </si>
  <si>
    <t>・活動要件を満たしていない（一般に広く公開されない）</t>
    <rPh sb="1" eb="3">
      <t>カツドウ</t>
    </rPh>
    <rPh sb="3" eb="5">
      <t>ヨウケン</t>
    </rPh>
    <rPh sb="6" eb="7">
      <t>ミ</t>
    </rPh>
    <rPh sb="14" eb="16">
      <t>イッパン</t>
    </rPh>
    <rPh sb="17" eb="18">
      <t>ヒロ</t>
    </rPh>
    <rPh sb="19" eb="21">
      <t>コウカイ</t>
    </rPh>
    <phoneticPr fontId="42"/>
  </si>
  <si>
    <t>・活動要件を満たしていない（無料で公開）</t>
    <rPh sb="1" eb="3">
      <t>カツドウ</t>
    </rPh>
    <rPh sb="3" eb="5">
      <t>ヨウケン</t>
    </rPh>
    <rPh sb="6" eb="7">
      <t>ミ</t>
    </rPh>
    <rPh sb="14" eb="16">
      <t>ムリョウ</t>
    </rPh>
    <rPh sb="17" eb="19">
      <t>コウカイ</t>
    </rPh>
    <phoneticPr fontId="42"/>
  </si>
  <si>
    <t>・活動要件を満たしていない（上映時間が１時間未満）</t>
    <rPh sb="1" eb="3">
      <t>カツドウ</t>
    </rPh>
    <rPh sb="3" eb="5">
      <t>ヨウケン</t>
    </rPh>
    <rPh sb="6" eb="7">
      <t>ミ</t>
    </rPh>
    <rPh sb="14" eb="16">
      <t>ジョウエイ</t>
    </rPh>
    <rPh sb="16" eb="18">
      <t>ジカン</t>
    </rPh>
    <rPh sb="20" eb="22">
      <t>ジカン</t>
    </rPh>
    <rPh sb="22" eb="24">
      <t>ミマン</t>
    </rPh>
    <phoneticPr fontId="42"/>
  </si>
  <si>
    <t>・活動要件を満たしていない（予算総額が応募する活動区分に応じた助成条件の額に満たない）</t>
    <rPh sb="1" eb="3">
      <t>カツドウ</t>
    </rPh>
    <rPh sb="3" eb="5">
      <t>ヨウケン</t>
    </rPh>
    <rPh sb="6" eb="7">
      <t>ミ</t>
    </rPh>
    <rPh sb="14" eb="16">
      <t>ヨサン</t>
    </rPh>
    <rPh sb="16" eb="18">
      <t>ソウガク</t>
    </rPh>
    <rPh sb="19" eb="21">
      <t>オウボ</t>
    </rPh>
    <rPh sb="23" eb="25">
      <t>カツドウ</t>
    </rPh>
    <rPh sb="25" eb="27">
      <t>クブン</t>
    </rPh>
    <rPh sb="28" eb="29">
      <t>オウ</t>
    </rPh>
    <rPh sb="31" eb="33">
      <t>ジョセイ</t>
    </rPh>
    <rPh sb="33" eb="35">
      <t>ジョウケン</t>
    </rPh>
    <rPh sb="36" eb="37">
      <t>ガク</t>
    </rPh>
    <rPh sb="38" eb="39">
      <t>ミ</t>
    </rPh>
    <phoneticPr fontId="42"/>
  </si>
  <si>
    <t>・活動要件を満たしていない（完成形式が35mm以上のポジフィルム又はDCPではない）</t>
    <rPh sb="1" eb="3">
      <t>カツドウ</t>
    </rPh>
    <rPh sb="3" eb="5">
      <t>ヨウケン</t>
    </rPh>
    <rPh sb="6" eb="7">
      <t>ミ</t>
    </rPh>
    <rPh sb="14" eb="16">
      <t>カンセイ</t>
    </rPh>
    <rPh sb="16" eb="18">
      <t>ケイシキ</t>
    </rPh>
    <rPh sb="23" eb="25">
      <t>イジョウ</t>
    </rPh>
    <rPh sb="32" eb="33">
      <t>マタ</t>
    </rPh>
    <phoneticPr fontId="42"/>
  </si>
  <si>
    <t>・活動要件を満たしていない（　　　　　　　　　　　　　　　　　　　）</t>
    <rPh sb="1" eb="3">
      <t>カツドウ</t>
    </rPh>
    <rPh sb="3" eb="5">
      <t>ヨウケン</t>
    </rPh>
    <rPh sb="6" eb="7">
      <t>ミ</t>
    </rPh>
    <phoneticPr fontId="42"/>
  </si>
  <si>
    <t>・商業的、政治的又は宗教的な宣伝意図を有する活動である</t>
    <rPh sb="1" eb="4">
      <t>ショウギョウテキ</t>
    </rPh>
    <phoneticPr fontId="42"/>
  </si>
  <si>
    <t>④【連絡概要】</t>
    <rPh sb="2" eb="4">
      <t>レンラク</t>
    </rPh>
    <rPh sb="4" eb="6">
      <t>ガイヨウ</t>
    </rPh>
    <phoneticPr fontId="42"/>
  </si>
  <si>
    <t>※要望者に連絡した日時及び提出期限を記入し、連絡手段にチェック</t>
    <phoneticPr fontId="42"/>
  </si>
  <si>
    <t>連絡日時</t>
    <rPh sb="0" eb="2">
      <t>レンラク</t>
    </rPh>
    <rPh sb="2" eb="4">
      <t>ニチジ</t>
    </rPh>
    <phoneticPr fontId="42"/>
  </si>
  <si>
    <t>→</t>
    <phoneticPr fontId="42"/>
  </si>
  <si>
    <t>提出期限</t>
    <rPh sb="0" eb="2">
      <t>テイシュツ</t>
    </rPh>
    <rPh sb="2" eb="4">
      <t>キゲン</t>
    </rPh>
    <phoneticPr fontId="42"/>
  </si>
  <si>
    <t>手　　段</t>
    <rPh sb="0" eb="1">
      <t>テ</t>
    </rPh>
    <rPh sb="3" eb="4">
      <t>ダン</t>
    </rPh>
    <phoneticPr fontId="42"/>
  </si>
  <si>
    <t>電話＋ 　メール、　　その他</t>
    <rPh sb="0" eb="2">
      <t>デンワ</t>
    </rPh>
    <rPh sb="13" eb="14">
      <t>タ</t>
    </rPh>
    <phoneticPr fontId="42"/>
  </si>
  <si>
    <r>
      <t xml:space="preserve">連絡内容
</t>
    </r>
    <r>
      <rPr>
        <sz val="9"/>
        <color theme="1"/>
        <rFont val="ＭＳ 明朝"/>
        <family val="1"/>
        <charset val="128"/>
      </rPr>
      <t>（提出を求めた書類）</t>
    </r>
    <rPh sb="0" eb="2">
      <t>レンラク</t>
    </rPh>
    <rPh sb="2" eb="4">
      <t>ナイヨウ</t>
    </rPh>
    <rPh sb="6" eb="8">
      <t>テイシュツ</t>
    </rPh>
    <rPh sb="9" eb="10">
      <t>モト</t>
    </rPh>
    <rPh sb="12" eb="14">
      <t>ショルイ</t>
    </rPh>
    <phoneticPr fontId="42"/>
  </si>
  <si>
    <t>《2回目》</t>
    <phoneticPr fontId="42"/>
  </si>
  <si>
    <t>《結果》</t>
    <phoneticPr fontId="42"/>
  </si>
  <si>
    <t>　　要望者と連絡がとれた</t>
    <rPh sb="2" eb="4">
      <t>ヨウボウ</t>
    </rPh>
    <rPh sb="4" eb="5">
      <t>シャ</t>
    </rPh>
    <rPh sb="6" eb="8">
      <t>レンラク</t>
    </rPh>
    <phoneticPr fontId="42"/>
  </si>
  <si>
    <t>　　　　期限までに提出あり</t>
    <rPh sb="4" eb="6">
      <t>キゲン</t>
    </rPh>
    <rPh sb="9" eb="11">
      <t>テイシュツ</t>
    </rPh>
    <phoneticPr fontId="42"/>
  </si>
  <si>
    <t>提出日</t>
    <rPh sb="0" eb="2">
      <t>テイシュツ</t>
    </rPh>
    <rPh sb="2" eb="3">
      <t>ビ</t>
    </rPh>
    <phoneticPr fontId="42"/>
  </si>
  <si>
    <t>　　　　期限までに提出なし</t>
    <rPh sb="4" eb="6">
      <t>キゲン</t>
    </rPh>
    <rPh sb="9" eb="11">
      <t>テイシュツ</t>
    </rPh>
    <phoneticPr fontId="42"/>
  </si>
  <si>
    <t>　　要望者と連絡がとれなかった</t>
    <phoneticPr fontId="42"/>
  </si>
  <si>
    <t>【最終判断】</t>
    <rPh sb="1" eb="3">
      <t>サイシュウ</t>
    </rPh>
    <rPh sb="3" eb="5">
      <t>ハンダン</t>
    </rPh>
    <phoneticPr fontId="42"/>
  </si>
  <si>
    <t>適合</t>
    <rPh sb="0" eb="2">
      <t>テキゴウ</t>
    </rPh>
    <phoneticPr fontId="42"/>
  </si>
  <si>
    <t>不適合</t>
    <phoneticPr fontId="42"/>
  </si>
  <si>
    <t>　　《理由》</t>
    <phoneticPr fontId="42"/>
  </si>
  <si>
    <t>【特記事項】</t>
    <rPh sb="1" eb="3">
      <t>トッキ</t>
    </rPh>
    <rPh sb="3" eb="5">
      <t>ジコウ</t>
    </rPh>
    <phoneticPr fontId="42"/>
  </si>
  <si>
    <t>整理番号</t>
    <rPh sb="0" eb="2">
      <t>セイリ</t>
    </rPh>
    <rPh sb="2" eb="4">
      <t>バンゴウ</t>
    </rPh>
    <phoneticPr fontId="42"/>
  </si>
  <si>
    <t>上映時間が助成条件の時間以上、予算総額が助成条件の額以上</t>
    <rPh sb="0" eb="2">
      <t>ジョウエイ</t>
    </rPh>
    <rPh sb="2" eb="4">
      <t>ジカン</t>
    </rPh>
    <rPh sb="5" eb="7">
      <t>ジョセイ</t>
    </rPh>
    <rPh sb="7" eb="9">
      <t>ジョウケン</t>
    </rPh>
    <rPh sb="10" eb="12">
      <t>ジカン</t>
    </rPh>
    <rPh sb="12" eb="14">
      <t>イジョウ</t>
    </rPh>
    <rPh sb="26" eb="28">
      <t>イジョウ</t>
    </rPh>
    <phoneticPr fontId="42"/>
  </si>
  <si>
    <t>完成形式：16mm以上のポジフィルム・DCP・ビデオテープ等</t>
    <rPh sb="0" eb="2">
      <t>カンセイ</t>
    </rPh>
    <rPh sb="2" eb="4">
      <t>ケイシキ</t>
    </rPh>
    <rPh sb="9" eb="11">
      <t>イジョウ</t>
    </rPh>
    <rPh sb="29" eb="30">
      <t>トウ</t>
    </rPh>
    <phoneticPr fontId="42"/>
  </si>
  <si>
    <r>
      <t>財務諸表</t>
    </r>
    <r>
      <rPr>
        <sz val="9"/>
        <color theme="1"/>
        <rFont val="ＭＳ 明朝"/>
        <family val="1"/>
        <charset val="128"/>
      </rPr>
      <t>（特別のみ）</t>
    </r>
    <rPh sb="0" eb="2">
      <t>ザイム</t>
    </rPh>
    <rPh sb="2" eb="4">
      <t>ショヒョウ</t>
    </rPh>
    <rPh sb="5" eb="7">
      <t>トクベツ</t>
    </rPh>
    <phoneticPr fontId="42"/>
  </si>
  <si>
    <t>企画書</t>
    <rPh sb="0" eb="3">
      <t>キカクショ</t>
    </rPh>
    <phoneticPr fontId="42"/>
  </si>
  <si>
    <t>・活動要件を満たしていない（上映時間が1時間未満（特別・Ａ））</t>
    <rPh sb="1" eb="3">
      <t>カツドウ</t>
    </rPh>
    <rPh sb="3" eb="5">
      <t>ヨウケン</t>
    </rPh>
    <rPh sb="6" eb="7">
      <t>ミ</t>
    </rPh>
    <rPh sb="14" eb="16">
      <t>ジョウエイ</t>
    </rPh>
    <rPh sb="16" eb="18">
      <t>ジカン</t>
    </rPh>
    <rPh sb="20" eb="22">
      <t>ジカン</t>
    </rPh>
    <rPh sb="22" eb="24">
      <t>ミマン</t>
    </rPh>
    <rPh sb="25" eb="27">
      <t>トクベツ</t>
    </rPh>
    <phoneticPr fontId="42"/>
  </si>
  <si>
    <t>・活動要件を満たしていない（上映時間が20分未満（Ｂ））</t>
    <rPh sb="1" eb="3">
      <t>カツドウ</t>
    </rPh>
    <rPh sb="3" eb="5">
      <t>ヨウケン</t>
    </rPh>
    <rPh sb="6" eb="7">
      <t>ミ</t>
    </rPh>
    <rPh sb="14" eb="16">
      <t>ジョウエイ</t>
    </rPh>
    <rPh sb="16" eb="18">
      <t>ジカン</t>
    </rPh>
    <rPh sb="21" eb="22">
      <t>フン</t>
    </rPh>
    <rPh sb="22" eb="24">
      <t>ミマン</t>
    </rPh>
    <phoneticPr fontId="42"/>
  </si>
  <si>
    <t>・助成金に算入できる経費（税抜き）が、活動区分に応じた助成金の額に満たない</t>
    <rPh sb="1" eb="4">
      <t>ジョセイキン</t>
    </rPh>
    <rPh sb="5" eb="7">
      <t>サンニュウ</t>
    </rPh>
    <rPh sb="10" eb="12">
      <t>ケイヒ</t>
    </rPh>
    <rPh sb="13" eb="14">
      <t>ゼイ</t>
    </rPh>
    <rPh sb="14" eb="15">
      <t>ヌ</t>
    </rPh>
    <rPh sb="19" eb="21">
      <t>カツドウ</t>
    </rPh>
    <rPh sb="21" eb="23">
      <t>クブン</t>
    </rPh>
    <rPh sb="24" eb="25">
      <t>オウ</t>
    </rPh>
    <rPh sb="27" eb="30">
      <t>ジョセイキン</t>
    </rPh>
    <rPh sb="31" eb="32">
      <t>ガク</t>
    </rPh>
    <rPh sb="33" eb="34">
      <t>ミ</t>
    </rPh>
    <phoneticPr fontId="7"/>
  </si>
  <si>
    <t>上映時間が助成条件の時間範囲内、予算総額が助成条件の額以上</t>
    <rPh sb="0" eb="2">
      <t>ジョウエイ</t>
    </rPh>
    <rPh sb="2" eb="4">
      <t>ジカン</t>
    </rPh>
    <rPh sb="5" eb="7">
      <t>ジョセイ</t>
    </rPh>
    <rPh sb="7" eb="9">
      <t>ジョウケン</t>
    </rPh>
    <rPh sb="10" eb="12">
      <t>ジカン</t>
    </rPh>
    <rPh sb="12" eb="15">
      <t>ハンイナイ</t>
    </rPh>
    <rPh sb="27" eb="29">
      <t>イジョウ</t>
    </rPh>
    <phoneticPr fontId="42"/>
  </si>
  <si>
    <t>個人略歴（チーフアニメーター）</t>
    <rPh sb="0" eb="2">
      <t>コジン</t>
    </rPh>
    <rPh sb="2" eb="4">
      <t>リャクレキ</t>
    </rPh>
    <phoneticPr fontId="42"/>
  </si>
  <si>
    <t>・活動要件を満たしていない（上映時間が1時間未満（長編））</t>
    <rPh sb="1" eb="3">
      <t>カツドウ</t>
    </rPh>
    <rPh sb="3" eb="5">
      <t>ヨウケン</t>
    </rPh>
    <rPh sb="6" eb="7">
      <t>ミ</t>
    </rPh>
    <rPh sb="14" eb="16">
      <t>ジョウエイ</t>
    </rPh>
    <rPh sb="16" eb="18">
      <t>ジカン</t>
    </rPh>
    <rPh sb="20" eb="22">
      <t>ジカン</t>
    </rPh>
    <rPh sb="22" eb="24">
      <t>ミマン</t>
    </rPh>
    <rPh sb="25" eb="27">
      <t>チョウヘン</t>
    </rPh>
    <phoneticPr fontId="42"/>
  </si>
  <si>
    <t>・活動要件を満たしていない（上映時間が1時間以上（短編Ａ・Ｂ））</t>
    <rPh sb="1" eb="3">
      <t>カツドウ</t>
    </rPh>
    <rPh sb="3" eb="5">
      <t>ヨウケン</t>
    </rPh>
    <rPh sb="6" eb="7">
      <t>ミ</t>
    </rPh>
    <rPh sb="14" eb="16">
      <t>ジョウエイ</t>
    </rPh>
    <rPh sb="16" eb="18">
      <t>ジカン</t>
    </rPh>
    <rPh sb="20" eb="24">
      <t>ジカンイジョウ</t>
    </rPh>
    <rPh sb="25" eb="27">
      <t>タンペン</t>
    </rPh>
    <phoneticPr fontId="42"/>
  </si>
  <si>
    <t>・活動要件を満たしていない（完成形式がアニメーション技法によるものではない）</t>
    <rPh sb="1" eb="3">
      <t>カツドウ</t>
    </rPh>
    <rPh sb="3" eb="5">
      <t>ヨウケン</t>
    </rPh>
    <rPh sb="6" eb="7">
      <t>ミ</t>
    </rPh>
    <rPh sb="14" eb="16">
      <t>カンセイ</t>
    </rPh>
    <rPh sb="16" eb="18">
      <t>ケイシキ</t>
    </rPh>
    <rPh sb="26" eb="28">
      <t>ギホウ</t>
    </rPh>
    <phoneticPr fontId="42"/>
  </si>
  <si>
    <t>②【応募要件の確認】</t>
    <rPh sb="2" eb="4">
      <t>オウボ</t>
    </rPh>
    <rPh sb="4" eb="6">
      <t>ヨウケン</t>
    </rPh>
    <rPh sb="7" eb="9">
      <t>カクニン</t>
    </rPh>
    <phoneticPr fontId="42"/>
  </si>
  <si>
    <t>③【連絡概要】</t>
    <rPh sb="2" eb="4">
      <t>レンラク</t>
    </rPh>
    <rPh sb="4" eb="6">
      <t>ガイヨウ</t>
    </rPh>
    <phoneticPr fontId="42"/>
  </si>
  <si>
    <t>課税対象外経費</t>
    <rPh sb="0" eb="2">
      <t>カゼイ</t>
    </rPh>
    <rPh sb="2" eb="4">
      <t>タイショウ</t>
    </rPh>
    <rPh sb="4" eb="5">
      <t>ガイ</t>
    </rPh>
    <rPh sb="5" eb="7">
      <t>ケイヒ</t>
    </rPh>
    <phoneticPr fontId="8"/>
  </si>
  <si>
    <t>・「助成金に算入できる経費計（Ｄ）」の額が、「交付を受けようとする助成金の額」以上となっていることが必要です。</t>
    <rPh sb="2" eb="5">
      <t>ジョセイキン</t>
    </rPh>
    <rPh sb="6" eb="8">
      <t>サンニュウ</t>
    </rPh>
    <rPh sb="11" eb="13">
      <t>ケイヒ</t>
    </rPh>
    <rPh sb="13" eb="14">
      <t>ケイ</t>
    </rPh>
    <rPh sb="19" eb="20">
      <t>ガク</t>
    </rPh>
    <rPh sb="23" eb="25">
      <t>コウフ</t>
    </rPh>
    <rPh sb="26" eb="27">
      <t>ウ</t>
    </rPh>
    <rPh sb="33" eb="36">
      <t>ジョセイキン</t>
    </rPh>
    <rPh sb="37" eb="38">
      <t>ガク</t>
    </rPh>
    <rPh sb="39" eb="41">
      <t>イジョウ</t>
    </rPh>
    <rPh sb="50" eb="52">
      <t>ヒツヨウ</t>
    </rPh>
    <phoneticPr fontId="12"/>
  </si>
  <si>
    <t>活動の収支予算（収入）</t>
    <phoneticPr fontId="42"/>
  </si>
  <si>
    <t>活動の収支予算（支出）</t>
    <rPh sb="8" eb="10">
      <t>シシュツ</t>
    </rPh>
    <phoneticPr fontId="42"/>
  </si>
  <si>
    <t>活動の収支予算（収入）</t>
    <rPh sb="0" eb="2">
      <t>カツドウ</t>
    </rPh>
    <rPh sb="3" eb="5">
      <t>シュウシ</t>
    </rPh>
    <rPh sb="5" eb="7">
      <t>ヨサン</t>
    </rPh>
    <rPh sb="8" eb="10">
      <t>シュウニュウ</t>
    </rPh>
    <phoneticPr fontId="42"/>
  </si>
  <si>
    <t>団体概要</t>
    <phoneticPr fontId="41"/>
  </si>
  <si>
    <t>スタッフ費・キャスト費内訳</t>
    <phoneticPr fontId="41"/>
  </si>
  <si>
    <t>活動の収支予算（支出）</t>
    <rPh sb="8" eb="10">
      <t>シシュツ</t>
    </rPh>
    <phoneticPr fontId="41"/>
  </si>
  <si>
    <r>
      <t>脚本</t>
    </r>
    <r>
      <rPr>
        <sz val="11"/>
        <rFont val="游ゴシック"/>
        <family val="3"/>
        <charset val="128"/>
        <scheme val="minor"/>
      </rPr>
      <t>（劇・アニメのみ）</t>
    </r>
    <rPh sb="0" eb="2">
      <t>キャクホン</t>
    </rPh>
    <rPh sb="3" eb="4">
      <t>ゲキ</t>
    </rPh>
    <phoneticPr fontId="8"/>
  </si>
  <si>
    <r>
      <t>撮影</t>
    </r>
    <r>
      <rPr>
        <sz val="11"/>
        <rFont val="游ゴシック"/>
        <family val="3"/>
        <charset val="128"/>
        <scheme val="minor"/>
      </rPr>
      <t>（劇・記録のみ）</t>
    </r>
    <rPh sb="0" eb="2">
      <t>サツエイ</t>
    </rPh>
    <rPh sb="3" eb="4">
      <t>ゲキ</t>
    </rPh>
    <rPh sb="5" eb="7">
      <t>キロク</t>
    </rPh>
    <phoneticPr fontId="8"/>
  </si>
  <si>
    <t>目　的</t>
    <phoneticPr fontId="10"/>
  </si>
  <si>
    <t>・設立から現在までの沿革、これまでに行った主な活動等について記入してください。
　記入しきれない場合は、主要なものを記入してください。
・3行以内で記入してください。</t>
    <rPh sb="1" eb="3">
      <t>セツリツ</t>
    </rPh>
    <rPh sb="5" eb="7">
      <t>ゲンザイ</t>
    </rPh>
    <rPh sb="10" eb="12">
      <t>エンカク</t>
    </rPh>
    <rPh sb="18" eb="19">
      <t>オコナ</t>
    </rPh>
    <rPh sb="21" eb="22">
      <t>オモ</t>
    </rPh>
    <rPh sb="23" eb="25">
      <t>カツドウ</t>
    </rPh>
    <rPh sb="25" eb="26">
      <t>トウ</t>
    </rPh>
    <rPh sb="30" eb="32">
      <t>キニュウ</t>
    </rPh>
    <rPh sb="41" eb="43">
      <t>キニュウ</t>
    </rPh>
    <rPh sb="48" eb="50">
      <t>バアイ</t>
    </rPh>
    <rPh sb="52" eb="54">
      <t>シュヨウ</t>
    </rPh>
    <rPh sb="58" eb="60">
      <t>キニュウ</t>
    </rPh>
    <rPh sb="70" eb="73">
      <t>ギョウイナイ</t>
    </rPh>
    <rPh sb="74" eb="76">
      <t>キニュウ</t>
    </rPh>
    <phoneticPr fontId="10"/>
  </si>
  <si>
    <t>担当者情報</t>
    <rPh sb="0" eb="3">
      <t>タントウシャ</t>
    </rPh>
    <rPh sb="3" eb="5">
      <t>ジョウホウ</t>
    </rPh>
    <phoneticPr fontId="8"/>
  </si>
  <si>
    <t>関係書類送付先〒</t>
    <rPh sb="0" eb="2">
      <t>カンケイ</t>
    </rPh>
    <rPh sb="2" eb="4">
      <t>ショルイ</t>
    </rPh>
    <rPh sb="4" eb="7">
      <t>ソウフサキ</t>
    </rPh>
    <phoneticPr fontId="8"/>
  </si>
  <si>
    <t>関係書類送付先住所</t>
    <rPh sb="0" eb="2">
      <t>カンケイ</t>
    </rPh>
    <rPh sb="2" eb="4">
      <t>ショルイ</t>
    </rPh>
    <rPh sb="4" eb="7">
      <t>ソウフサキ</t>
    </rPh>
    <rPh sb="7" eb="9">
      <t>ジュウショ</t>
    </rPh>
    <phoneticPr fontId="8"/>
  </si>
  <si>
    <t>担当部署名または役職名</t>
    <rPh sb="2" eb="4">
      <t>ブショ</t>
    </rPh>
    <rPh sb="4" eb="5">
      <t>メイ</t>
    </rPh>
    <rPh sb="8" eb="11">
      <t>ヤクショクメイ</t>
    </rPh>
    <phoneticPr fontId="8"/>
  </si>
  <si>
    <t>担当者氏名</t>
    <phoneticPr fontId="8"/>
  </si>
  <si>
    <t>担当者電話番号</t>
    <phoneticPr fontId="41"/>
  </si>
  <si>
    <t>E-mail</t>
    <phoneticPr fontId="8"/>
  </si>
  <si>
    <t>電話番号</t>
    <rPh sb="0" eb="2">
      <t>デンワ</t>
    </rPh>
    <rPh sb="2" eb="4">
      <t>バンゴウ</t>
    </rPh>
    <phoneticPr fontId="8"/>
  </si>
  <si>
    <t>原作の有無</t>
    <rPh sb="0" eb="2">
      <t>ゲンサク</t>
    </rPh>
    <rPh sb="3" eb="5">
      <t>ウム</t>
    </rPh>
    <phoneticPr fontId="8"/>
  </si>
  <si>
    <t>原作名</t>
    <rPh sb="0" eb="2">
      <t>ゲンサク</t>
    </rPh>
    <rPh sb="2" eb="3">
      <t>メイ</t>
    </rPh>
    <phoneticPr fontId="8"/>
  </si>
  <si>
    <t>原作者名</t>
    <rPh sb="0" eb="4">
      <t>ゲンサクシャメイ</t>
    </rPh>
    <phoneticPr fontId="8"/>
  </si>
  <si>
    <r>
      <rPr>
        <b/>
        <sz val="12"/>
        <color rgb="FFFF0000"/>
        <rFont val="游ゴシック"/>
        <family val="3"/>
        <charset val="128"/>
        <scheme val="minor"/>
      </rPr>
      <t>・応募する活動が「単年度助成」で間違いがないかどうかを確認してください。</t>
    </r>
    <r>
      <rPr>
        <b/>
        <sz val="12"/>
        <color theme="8" tint="-0.499984740745262"/>
        <rFont val="游ゴシック"/>
        <family val="3"/>
        <charset val="128"/>
        <scheme val="minor"/>
      </rPr>
      <t xml:space="preserve">
　（2か年度助成の場合はホームページから2か年度用の様式をダウンロードしてください。）</t>
    </r>
    <rPh sb="9" eb="14">
      <t>タンネンドジョセイ</t>
    </rPh>
    <rPh sb="16" eb="18">
      <t>マチガ</t>
    </rPh>
    <rPh sb="27" eb="29">
      <t>カクニン</t>
    </rPh>
    <rPh sb="41" eb="45">
      <t>ネンドジョセイ</t>
    </rPh>
    <rPh sb="46" eb="48">
      <t>バアイ</t>
    </rPh>
    <rPh sb="59" eb="61">
      <t>ネンド</t>
    </rPh>
    <rPh sb="61" eb="62">
      <t>ヨウ</t>
    </rPh>
    <rPh sb="63" eb="65">
      <t>ヨウシキ</t>
    </rPh>
    <phoneticPr fontId="8"/>
  </si>
  <si>
    <t>・団体の住所、団体名、代表者役職名、代表者氏名について
　提出書類の「団体概要」と内容を同一にしてください。</t>
    <phoneticPr fontId="8"/>
  </si>
  <si>
    <t>・担当者名欄には、1名のみ記入してください。</t>
    <rPh sb="1" eb="4">
      <t>タントウシャ</t>
    </rPh>
    <rPh sb="4" eb="5">
      <t>メイ</t>
    </rPh>
    <rPh sb="5" eb="6">
      <t>ラン</t>
    </rPh>
    <rPh sb="10" eb="11">
      <t>メイ</t>
    </rPh>
    <rPh sb="13" eb="15">
      <t>キニュウ</t>
    </rPh>
    <phoneticPr fontId="8"/>
  </si>
  <si>
    <t>・上映時間を記入し、完成形態を選択してください。</t>
    <phoneticPr fontId="8"/>
  </si>
  <si>
    <t>・応募する作品に原作がある場合は「有」、原作がない場合は「無」を選択してください。
　「有」を選択した場合は、原作名、原作者名を記入してください。</t>
    <rPh sb="1" eb="3">
      <t>オウボ</t>
    </rPh>
    <rPh sb="5" eb="7">
      <t>サクヒン</t>
    </rPh>
    <rPh sb="8" eb="10">
      <t>ゲンサク</t>
    </rPh>
    <rPh sb="13" eb="15">
      <t>バアイ</t>
    </rPh>
    <rPh sb="17" eb="18">
      <t>アリ</t>
    </rPh>
    <rPh sb="20" eb="22">
      <t>ゲンサク</t>
    </rPh>
    <rPh sb="25" eb="27">
      <t>バアイ</t>
    </rPh>
    <rPh sb="29" eb="30">
      <t>ナ</t>
    </rPh>
    <rPh sb="32" eb="34">
      <t>センタク</t>
    </rPh>
    <rPh sb="44" eb="45">
      <t>ア</t>
    </rPh>
    <rPh sb="47" eb="49">
      <t>センタク</t>
    </rPh>
    <rPh sb="51" eb="53">
      <t>バアイ</t>
    </rPh>
    <rPh sb="55" eb="57">
      <t>ゲンサク</t>
    </rPh>
    <rPh sb="57" eb="58">
      <t>メイ</t>
    </rPh>
    <rPh sb="59" eb="62">
      <t>ゲンサクシャ</t>
    </rPh>
    <rPh sb="62" eb="63">
      <t>メイ</t>
    </rPh>
    <rPh sb="64" eb="66">
      <t>キニュウ</t>
    </rPh>
    <phoneticPr fontId="8"/>
  </si>
  <si>
    <t>・収入、支出のシートの金額が自動転記されます。</t>
    <rPh sb="1" eb="3">
      <t>シュウニュウ</t>
    </rPh>
    <rPh sb="4" eb="6">
      <t>シシュツ</t>
    </rPh>
    <rPh sb="11" eb="13">
      <t>キンガク</t>
    </rPh>
    <rPh sb="14" eb="18">
      <t>ジドウテンキ</t>
    </rPh>
    <phoneticPr fontId="8"/>
  </si>
  <si>
    <t>・「課税事業者」か、「免税事業者及び簡易課税事業者」かをプルダウンメニューから選択してください。</t>
    <rPh sb="2" eb="4">
      <t>カゼイ</t>
    </rPh>
    <rPh sb="4" eb="7">
      <t>ジギョウシャ</t>
    </rPh>
    <rPh sb="39" eb="41">
      <t>センタク</t>
    </rPh>
    <phoneticPr fontId="8"/>
  </si>
  <si>
    <t>・整理番号欄は振興会記入欄のため、記入不要です（他シートも同様。）。</t>
    <rPh sb="1" eb="3">
      <t>セイリ</t>
    </rPh>
    <rPh sb="3" eb="5">
      <t>バンゴウ</t>
    </rPh>
    <rPh sb="5" eb="6">
      <t>ラン</t>
    </rPh>
    <rPh sb="7" eb="10">
      <t>シンコウカイ</t>
    </rPh>
    <rPh sb="10" eb="12">
      <t>キニュウ</t>
    </rPh>
    <rPh sb="12" eb="13">
      <t>ラン</t>
    </rPh>
    <rPh sb="17" eb="19">
      <t>キニュウ</t>
    </rPh>
    <rPh sb="19" eb="21">
      <t>フヨウ</t>
    </rPh>
    <rPh sb="24" eb="25">
      <t>タ</t>
    </rPh>
    <rPh sb="29" eb="31">
      <t>ドウヨウ</t>
    </rPh>
    <phoneticPr fontId="8"/>
  </si>
  <si>
    <t>電話番号</t>
    <rPh sb="2" eb="4">
      <t>バンゴウ</t>
    </rPh>
    <phoneticPr fontId="10"/>
  </si>
  <si>
    <r>
      <t xml:space="preserve">・主な役職員、経理担当者及び監査担当者の氏名等を記入してください。
</t>
    </r>
    <r>
      <rPr>
        <b/>
        <sz val="12"/>
        <color rgb="FFFF0000"/>
        <rFont val="游ゴシック"/>
        <family val="3"/>
        <charset val="128"/>
        <scheme val="minor"/>
      </rPr>
      <t>　経理担当者と監査担当者はそれぞれ別の人物とし、それぞれの氏名を必ず記入してください。</t>
    </r>
    <r>
      <rPr>
        <b/>
        <sz val="12"/>
        <color theme="8" tint="-0.499984740745262"/>
        <rFont val="游ゴシック"/>
        <family val="3"/>
        <charset val="128"/>
        <scheme val="minor"/>
      </rPr>
      <t xml:space="preserve">
　監査担当者が団体の部外者である場合は、「○○○○（○○会計事務所）」というように、その旨を括弧書きしてください、</t>
    </r>
    <rPh sb="1" eb="2">
      <t>オモ</t>
    </rPh>
    <rPh sb="3" eb="6">
      <t>ヤクショクイン</t>
    </rPh>
    <rPh sb="7" eb="9">
      <t>ケイリ</t>
    </rPh>
    <rPh sb="9" eb="12">
      <t>タントウシャ</t>
    </rPh>
    <rPh sb="12" eb="13">
      <t>オヨ</t>
    </rPh>
    <rPh sb="14" eb="16">
      <t>カンサ</t>
    </rPh>
    <rPh sb="16" eb="19">
      <t>タントウシャ</t>
    </rPh>
    <rPh sb="20" eb="22">
      <t>シメイ</t>
    </rPh>
    <rPh sb="22" eb="23">
      <t>トウ</t>
    </rPh>
    <rPh sb="24" eb="26">
      <t>キニュウ</t>
    </rPh>
    <rPh sb="79" eb="84">
      <t>カンサタントウシャ</t>
    </rPh>
    <rPh sb="85" eb="87">
      <t>ダンタイ</t>
    </rPh>
    <rPh sb="88" eb="91">
      <t>ブガイシャ</t>
    </rPh>
    <rPh sb="94" eb="96">
      <t>バアイ</t>
    </rPh>
    <rPh sb="104" eb="111">
      <t>マルマルカイケイジムショ</t>
    </rPh>
    <rPh sb="122" eb="123">
      <t>ムネ</t>
    </rPh>
    <rPh sb="124" eb="126">
      <t>カッコ</t>
    </rPh>
    <rPh sb="126" eb="127">
      <t>ガ</t>
    </rPh>
    <phoneticPr fontId="10"/>
  </si>
  <si>
    <t>【注意】本シートを編集・削除しないでください。</t>
    <rPh sb="1" eb="3">
      <t>チュウイ</t>
    </rPh>
    <rPh sb="4" eb="5">
      <t>ホン</t>
    </rPh>
    <rPh sb="9" eb="11">
      <t>ヘンシュウ</t>
    </rPh>
    <rPh sb="12" eb="14">
      <t>サクジョ</t>
    </rPh>
    <phoneticPr fontId="41"/>
  </si>
  <si>
    <t>連携先</t>
    <rPh sb="0" eb="2">
      <t>レンケイ</t>
    </rPh>
    <rPh sb="2" eb="3">
      <t>サキ</t>
    </rPh>
    <phoneticPr fontId="41"/>
  </si>
  <si>
    <t>行</t>
    <rPh sb="0" eb="1">
      <t>ギョウ</t>
    </rPh>
    <phoneticPr fontId="41"/>
  </si>
  <si>
    <t>連携元</t>
    <rPh sb="0" eb="2">
      <t>レンケイ</t>
    </rPh>
    <rPh sb="2" eb="3">
      <t>モト</t>
    </rPh>
    <phoneticPr fontId="41"/>
  </si>
  <si>
    <t>連携内容</t>
    <rPh sb="0" eb="2">
      <t>レンケイ</t>
    </rPh>
    <rPh sb="2" eb="4">
      <t>ナイヨウ</t>
    </rPh>
    <phoneticPr fontId="41"/>
  </si>
  <si>
    <t>様式の種類</t>
    <rPh sb="0" eb="2">
      <t>ヨウシキ</t>
    </rPh>
    <rPh sb="3" eb="5">
      <t>シュルイ</t>
    </rPh>
    <phoneticPr fontId="41"/>
  </si>
  <si>
    <t>要望書登録/基金/ジャンル
要望書登録/補助金/ジャンル</t>
    <phoneticPr fontId="41"/>
  </si>
  <si>
    <t>要望書登録/連絡先/郵便番号</t>
    <rPh sb="0" eb="3">
      <t>ヨウボウショ</t>
    </rPh>
    <rPh sb="3" eb="5">
      <t>トウロク</t>
    </rPh>
    <rPh sb="6" eb="9">
      <t>レンラクサキ</t>
    </rPh>
    <rPh sb="10" eb="14">
      <t>ユウビンバンゴウ</t>
    </rPh>
    <phoneticPr fontId="41"/>
  </si>
  <si>
    <t>要望書登録/連絡先/住所1</t>
    <rPh sb="0" eb="3">
      <t>ヨウボウショ</t>
    </rPh>
    <rPh sb="3" eb="5">
      <t>トウロク</t>
    </rPh>
    <rPh sb="6" eb="9">
      <t>レンラクサキ</t>
    </rPh>
    <rPh sb="10" eb="12">
      <t>ジュウショ</t>
    </rPh>
    <phoneticPr fontId="41"/>
  </si>
  <si>
    <t>要望書登録/連絡先/住所2</t>
    <rPh sb="0" eb="3">
      <t>ヨウボウショ</t>
    </rPh>
    <rPh sb="3" eb="5">
      <t>トウロク</t>
    </rPh>
    <rPh sb="6" eb="9">
      <t>レンラクサキ</t>
    </rPh>
    <rPh sb="10" eb="12">
      <t>ジュウショ</t>
    </rPh>
    <phoneticPr fontId="41"/>
  </si>
  <si>
    <t>要望書登録/連絡先/担当者</t>
    <rPh sb="0" eb="3">
      <t>ヨウボウショ</t>
    </rPh>
    <rPh sb="3" eb="5">
      <t>トウロク</t>
    </rPh>
    <rPh sb="6" eb="9">
      <t>レンラクサキ</t>
    </rPh>
    <rPh sb="10" eb="13">
      <t>タントウシャ</t>
    </rPh>
    <phoneticPr fontId="41"/>
  </si>
  <si>
    <t>要望書登録/連絡先/担当役職</t>
    <rPh sb="0" eb="3">
      <t>ヨウボウショ</t>
    </rPh>
    <rPh sb="3" eb="5">
      <t>トウロク</t>
    </rPh>
    <rPh sb="6" eb="9">
      <t>レンラクサキ</t>
    </rPh>
    <rPh sb="10" eb="12">
      <t>タントウ</t>
    </rPh>
    <rPh sb="12" eb="14">
      <t>ヤクショク</t>
    </rPh>
    <phoneticPr fontId="41"/>
  </si>
  <si>
    <t>要望書登録/連絡先/担当部署</t>
    <rPh sb="0" eb="3">
      <t>ヨウボウショ</t>
    </rPh>
    <rPh sb="3" eb="5">
      <t>トウロク</t>
    </rPh>
    <rPh sb="6" eb="9">
      <t>レンラクサキ</t>
    </rPh>
    <rPh sb="10" eb="12">
      <t>タントウ</t>
    </rPh>
    <rPh sb="12" eb="14">
      <t>ブショ</t>
    </rPh>
    <phoneticPr fontId="41"/>
  </si>
  <si>
    <t>要望書登録/連絡先/電話番号</t>
    <rPh sb="0" eb="3">
      <t>ヨウボウショ</t>
    </rPh>
    <rPh sb="3" eb="5">
      <t>トウロク</t>
    </rPh>
    <rPh sb="6" eb="9">
      <t>レンラクサキ</t>
    </rPh>
    <rPh sb="10" eb="12">
      <t>デンワ</t>
    </rPh>
    <rPh sb="12" eb="14">
      <t>バンゴウ</t>
    </rPh>
    <phoneticPr fontId="41"/>
  </si>
  <si>
    <t>要望書登録/連絡先/FAX</t>
    <rPh sb="0" eb="3">
      <t>ヨウボウショ</t>
    </rPh>
    <rPh sb="3" eb="5">
      <t>トウロク</t>
    </rPh>
    <rPh sb="6" eb="9">
      <t>レンラクサキ</t>
    </rPh>
    <phoneticPr fontId="41"/>
  </si>
  <si>
    <t>要望書登録/連絡先/メールアドレス</t>
    <rPh sb="0" eb="3">
      <t>ヨウボウショ</t>
    </rPh>
    <rPh sb="3" eb="5">
      <t>トウロク</t>
    </rPh>
    <rPh sb="6" eb="9">
      <t>レンラクサキ</t>
    </rPh>
    <phoneticPr fontId="41"/>
  </si>
  <si>
    <t>団体更新フラグ</t>
    <rPh sb="0" eb="2">
      <t>ダンタイ</t>
    </rPh>
    <rPh sb="2" eb="4">
      <t>コウシン</t>
    </rPh>
    <phoneticPr fontId="41"/>
  </si>
  <si>
    <t>団体コード</t>
    <rPh sb="0" eb="2">
      <t>ダンタイ</t>
    </rPh>
    <phoneticPr fontId="41"/>
  </si>
  <si>
    <t>施設更新フラグ</t>
    <rPh sb="0" eb="2">
      <t>シセツ</t>
    </rPh>
    <rPh sb="2" eb="4">
      <t>コウシン</t>
    </rPh>
    <phoneticPr fontId="41"/>
  </si>
  <si>
    <t>施設コード</t>
    <rPh sb="0" eb="2">
      <t>シセツ</t>
    </rPh>
    <phoneticPr fontId="41"/>
  </si>
  <si>
    <t>-</t>
  </si>
  <si>
    <t>団体名（フリガナ）</t>
    <phoneticPr fontId="8"/>
  </si>
  <si>
    <t>・団体名フリガナは、法人名称（株式会社等）を除いた、それ以外の部分のみ記入してください。
　（例）フリガナ：ゲイブンシン
　　　　団体名　：株式会社げいぶんしん</t>
    <rPh sb="1" eb="3">
      <t>ダンタイ</t>
    </rPh>
    <rPh sb="3" eb="4">
      <t>メイ</t>
    </rPh>
    <rPh sb="10" eb="12">
      <t>ホウジン</t>
    </rPh>
    <rPh sb="12" eb="14">
      <t>メイショウ</t>
    </rPh>
    <rPh sb="15" eb="19">
      <t>カブシキガイシャ</t>
    </rPh>
    <rPh sb="19" eb="20">
      <t>ナド</t>
    </rPh>
    <rPh sb="22" eb="23">
      <t>ノゾ</t>
    </rPh>
    <rPh sb="28" eb="30">
      <t>イガイ</t>
    </rPh>
    <rPh sb="31" eb="33">
      <t>ブブン</t>
    </rPh>
    <rPh sb="35" eb="37">
      <t>キニュウ</t>
    </rPh>
    <rPh sb="47" eb="48">
      <t>レイ</t>
    </rPh>
    <rPh sb="65" eb="67">
      <t>ダンタイ</t>
    </rPh>
    <rPh sb="67" eb="68">
      <t>メイ</t>
    </rPh>
    <rPh sb="70" eb="74">
      <t>カブシキガイシャ</t>
    </rPh>
    <phoneticPr fontId="11"/>
  </si>
  <si>
    <t>直接入力</t>
    <rPh sb="0" eb="2">
      <t>チョクセツ</t>
    </rPh>
    <rPh sb="2" eb="4">
      <t>ニュウリョク</t>
    </rPh>
    <phoneticPr fontId="41"/>
  </si>
  <si>
    <t>個人略歴（監督）</t>
    <rPh sb="5" eb="7">
      <t>カントク</t>
    </rPh>
    <phoneticPr fontId="41"/>
  </si>
  <si>
    <t>個人略歴（脚本）</t>
    <rPh sb="5" eb="7">
      <t>キャクホン</t>
    </rPh>
    <phoneticPr fontId="41"/>
  </si>
  <si>
    <t>アニメーション映画（長編）</t>
    <rPh sb="10" eb="12">
      <t>チョウヘン</t>
    </rPh>
    <phoneticPr fontId="8"/>
  </si>
  <si>
    <t>アニメーション映画（短編A）</t>
    <phoneticPr fontId="8"/>
  </si>
  <si>
    <t>.</t>
    <phoneticPr fontId="8"/>
  </si>
  <si>
    <t>.</t>
    <phoneticPr fontId="12"/>
  </si>
  <si>
    <r>
      <t>交付を受けようとする
助成金の額</t>
    </r>
    <r>
      <rPr>
        <sz val="11"/>
        <rFont val="游ゴシック"/>
        <family val="3"/>
        <charset val="128"/>
      </rPr>
      <t>（本体事業費）</t>
    </r>
    <rPh sb="0" eb="2">
      <t>コウフ</t>
    </rPh>
    <rPh sb="3" eb="4">
      <t>ウ</t>
    </rPh>
    <rPh sb="11" eb="14">
      <t>ジョセイキン</t>
    </rPh>
    <rPh sb="15" eb="16">
      <t>ガク</t>
    </rPh>
    <rPh sb="17" eb="19">
      <t>ホンタイ</t>
    </rPh>
    <rPh sb="19" eb="22">
      <t>ジギョウヒ</t>
    </rPh>
    <phoneticPr fontId="8"/>
  </si>
  <si>
    <t>-</t>
    <phoneticPr fontId="41"/>
  </si>
  <si>
    <t>全て税込みで記入してください。</t>
    <rPh sb="0" eb="1">
      <t>スベ</t>
    </rPh>
    <rPh sb="2" eb="4">
      <t>ゼイコ</t>
    </rPh>
    <rPh sb="6" eb="8">
      <t>キニュウ</t>
    </rPh>
    <phoneticPr fontId="8"/>
  </si>
  <si>
    <t>完成形式</t>
    <rPh sb="0" eb="4">
      <t>カンセイケイシキ</t>
    </rPh>
    <phoneticPr fontId="8"/>
  </si>
  <si>
    <t>DCP</t>
    <phoneticPr fontId="8"/>
  </si>
  <si>
    <t>35mm以上のポジフィルム</t>
    <rPh sb="4" eb="6">
      <t>イジョウ</t>
    </rPh>
    <phoneticPr fontId="8"/>
  </si>
  <si>
    <t>16mm以上のポジフィルム</t>
    <rPh sb="4" eb="6">
      <t>イジョウ</t>
    </rPh>
    <phoneticPr fontId="8"/>
  </si>
  <si>
    <t>Blu-ray</t>
    <phoneticPr fontId="8"/>
  </si>
  <si>
    <t>DVD</t>
    <phoneticPr fontId="8"/>
  </si>
  <si>
    <t>ビデオテープ</t>
    <phoneticPr fontId="8"/>
  </si>
  <si>
    <t>その他（具体的に）</t>
    <rPh sb="2" eb="3">
      <t>タ</t>
    </rPh>
    <rPh sb="4" eb="7">
      <t>グタイテキ</t>
    </rPh>
    <phoneticPr fontId="8"/>
  </si>
  <si>
    <t>補助金・助成金</t>
    <rPh sb="0" eb="3">
      <t>ホジョキン</t>
    </rPh>
    <rPh sb="4" eb="7">
      <t>ジョセイキン</t>
    </rPh>
    <phoneticPr fontId="9"/>
  </si>
  <si>
    <t>収入総額</t>
    <phoneticPr fontId="8"/>
  </si>
  <si>
    <t>（13桁の番号を記入してください。）</t>
    <phoneticPr fontId="10"/>
  </si>
  <si>
    <t>単位</t>
    <rPh sb="0" eb="2">
      <t>タンイ</t>
    </rPh>
    <phoneticPr fontId="15"/>
  </si>
  <si>
    <t>従事期間</t>
    <rPh sb="0" eb="2">
      <t>ジュウジ</t>
    </rPh>
    <rPh sb="2" eb="4">
      <t>キカン</t>
    </rPh>
    <phoneticPr fontId="16"/>
  </si>
  <si>
    <t>作品名</t>
  </si>
  <si>
    <t>監督名</t>
  </si>
  <si>
    <t>プロデューサー名</t>
  </si>
  <si>
    <t>製作者（社）名</t>
    <rPh sb="4" eb="5">
      <t>シャ</t>
    </rPh>
    <phoneticPr fontId="42"/>
  </si>
  <si>
    <t>上映時間</t>
  </si>
  <si>
    <t>上映期間</t>
    <phoneticPr fontId="42"/>
  </si>
  <si>
    <t>　　　年　　月　　日～　　　　年　　月　　日</t>
  </si>
  <si>
    <t>発売元</t>
  </si>
  <si>
    <t>配信プラットフォーム名</t>
  </si>
  <si>
    <t>配信期間（配信中を含む）</t>
  </si>
  <si>
    <r>
      <t>Ｂ：上記の実績を満たす映画作品の情報</t>
    </r>
    <r>
      <rPr>
        <sz val="10.5"/>
        <color theme="1"/>
        <rFont val="ＭＳ ゴシック"/>
        <family val="3"/>
        <charset val="128"/>
      </rPr>
      <t>（１作品のみ記載してください。）</t>
    </r>
    <rPh sb="2" eb="4">
      <t>ジョウキ</t>
    </rPh>
    <phoneticPr fontId="42"/>
  </si>
  <si>
    <t>Ｃ：上記映画作品の公開実績</t>
    <rPh sb="2" eb="8">
      <t>ジョウキエイガサクヒン</t>
    </rPh>
    <rPh sb="9" eb="11">
      <t>コウカイ</t>
    </rPh>
    <phoneticPr fontId="42"/>
  </si>
  <si>
    <t>代表者名</t>
    <rPh sb="0" eb="3">
      <t>ダイヒョウシャ</t>
    </rPh>
    <rPh sb="3" eb="4">
      <t>メイ</t>
    </rPh>
    <phoneticPr fontId="42"/>
  </si>
  <si>
    <t>【個人略歴】</t>
    <rPh sb="1" eb="3">
      <t>コジン</t>
    </rPh>
    <rPh sb="3" eb="5">
      <t>リャクレキ</t>
    </rPh>
    <phoneticPr fontId="8"/>
  </si>
  <si>
    <t>氏名</t>
    <rPh sb="0" eb="2">
      <t>シメイ</t>
    </rPh>
    <phoneticPr fontId="8"/>
  </si>
  <si>
    <t>フリガナ</t>
  </si>
  <si>
    <t>（本名）</t>
    <rPh sb="1" eb="3">
      <t>ホンミョウ</t>
    </rPh>
    <phoneticPr fontId="8"/>
  </si>
  <si>
    <t>（芸名等）</t>
    <rPh sb="1" eb="3">
      <t>ゲイメイ</t>
    </rPh>
    <rPh sb="3" eb="4">
      <t>トウ</t>
    </rPh>
    <phoneticPr fontId="8"/>
  </si>
  <si>
    <t>年　　　月</t>
    <rPh sb="0" eb="1">
      <t>ネン</t>
    </rPh>
    <rPh sb="4" eb="5">
      <t>ツキ</t>
    </rPh>
    <phoneticPr fontId="8"/>
  </si>
  <si>
    <t>職歴等</t>
    <rPh sb="0" eb="2">
      <t>ショクレキ</t>
    </rPh>
    <rPh sb="2" eb="3">
      <t>ナド</t>
    </rPh>
    <phoneticPr fontId="8"/>
  </si>
  <si>
    <t>主要映画製作活動歴・受賞歴等</t>
    <rPh sb="0" eb="2">
      <t>シュヨウ</t>
    </rPh>
    <rPh sb="2" eb="4">
      <t>エイガ</t>
    </rPh>
    <rPh sb="4" eb="6">
      <t>セイサク</t>
    </rPh>
    <rPh sb="6" eb="8">
      <t>カツドウ</t>
    </rPh>
    <rPh sb="8" eb="9">
      <t>レキ</t>
    </rPh>
    <rPh sb="10" eb="12">
      <t>ジュショウ</t>
    </rPh>
    <rPh sb="12" eb="13">
      <t>レキ</t>
    </rPh>
    <rPh sb="13" eb="14">
      <t>トウ</t>
    </rPh>
    <phoneticPr fontId="8"/>
  </si>
  <si>
    <t>作品情報</t>
    <rPh sb="0" eb="4">
      <t>サクヒンジョウホウ</t>
    </rPh>
    <phoneticPr fontId="8"/>
  </si>
  <si>
    <t>作品名等</t>
    <rPh sb="0" eb="4">
      <t>サクヒンメイトウ</t>
    </rPh>
    <phoneticPr fontId="42"/>
  </si>
  <si>
    <t>活動内容（役割）</t>
    <rPh sb="0" eb="4">
      <t>カツドウナイヨウ</t>
    </rPh>
    <rPh sb="5" eb="7">
      <t>ヤクワリ</t>
    </rPh>
    <phoneticPr fontId="42"/>
  </si>
  <si>
    <t>受賞歴等</t>
    <rPh sb="0" eb="4">
      <t>ジュショウレキトウ</t>
    </rPh>
    <phoneticPr fontId="42"/>
  </si>
  <si>
    <r>
      <t>※　</t>
    </r>
    <r>
      <rPr>
        <sz val="14"/>
        <color indexed="8"/>
        <rFont val="游ゴシック"/>
        <family val="3"/>
        <charset val="128"/>
      </rPr>
      <t>Ａ４判１枚に収まるように作成してください。</t>
    </r>
  </si>
  <si>
    <t>整理番号</t>
    <rPh sb="0" eb="4">
      <t>セイリバンゴウ</t>
    </rPh>
    <phoneticPr fontId="8"/>
  </si>
  <si>
    <t>自己出資金</t>
    <rPh sb="0" eb="2">
      <t>ジコ</t>
    </rPh>
    <rPh sb="2" eb="5">
      <t>シュッシキン</t>
    </rPh>
    <phoneticPr fontId="8"/>
  </si>
  <si>
    <t>自己出資金</t>
    <rPh sb="0" eb="2">
      <t>ジコ</t>
    </rPh>
    <rPh sb="2" eb="4">
      <t>シュッシ</t>
    </rPh>
    <rPh sb="4" eb="5">
      <t>キン</t>
    </rPh>
    <phoneticPr fontId="8"/>
  </si>
  <si>
    <t>公開計画</t>
    <rPh sb="0" eb="4">
      <t>コウカイケイカク</t>
    </rPh>
    <phoneticPr fontId="8"/>
  </si>
  <si>
    <t>チェック</t>
    <phoneticPr fontId="42"/>
  </si>
  <si>
    <t>本活動の企画意図・目的</t>
    <rPh sb="0" eb="1">
      <t>ホン</t>
    </rPh>
    <rPh sb="1" eb="3">
      <t>カツドウ</t>
    </rPh>
    <rPh sb="4" eb="6">
      <t>キカク</t>
    </rPh>
    <rPh sb="6" eb="8">
      <t>イト</t>
    </rPh>
    <rPh sb="9" eb="11">
      <t>モクテキ</t>
    </rPh>
    <phoneticPr fontId="8"/>
  </si>
  <si>
    <t>製作実績</t>
    <rPh sb="0" eb="2">
      <t>セイサク</t>
    </rPh>
    <phoneticPr fontId="8"/>
  </si>
  <si>
    <t>ロケ地／撮影地自治体名</t>
    <rPh sb="2" eb="3">
      <t>チ</t>
    </rPh>
    <rPh sb="4" eb="7">
      <t>サツエイチ</t>
    </rPh>
    <rPh sb="7" eb="10">
      <t>ジチタイ</t>
    </rPh>
    <rPh sb="10" eb="11">
      <t>メイ</t>
    </rPh>
    <phoneticPr fontId="8"/>
  </si>
  <si>
    <t>消費税等仕入控除税額（C）</t>
    <rPh sb="0" eb="7">
      <t>ジョセイキンサンテイケイヒ</t>
    </rPh>
    <phoneticPr fontId="8"/>
  </si>
  <si>
    <t>助成金算定経費の合計額（D）</t>
    <rPh sb="0" eb="7">
      <t>ジョセイキンサンテイケイヒ</t>
    </rPh>
    <rPh sb="8" eb="11">
      <t>ゴウケイガク</t>
    </rPh>
    <phoneticPr fontId="8"/>
  </si>
  <si>
    <t>助成金の額（千円）</t>
    <rPh sb="0" eb="3">
      <t>ジョセイキン</t>
    </rPh>
    <rPh sb="4" eb="5">
      <t>ガク</t>
    </rPh>
    <rPh sb="6" eb="8">
      <t>センエン</t>
    </rPh>
    <phoneticPr fontId="8"/>
  </si>
  <si>
    <t>応募にあたって必要な要件</t>
    <rPh sb="0" eb="2">
      <t>オウボ</t>
    </rPh>
    <rPh sb="7" eb="9">
      <t>ヒツヨウ</t>
    </rPh>
    <rPh sb="10" eb="12">
      <t>ヨウケン</t>
    </rPh>
    <phoneticPr fontId="41"/>
  </si>
  <si>
    <t>　　　　分</t>
    <phoneticPr fontId="41"/>
  </si>
  <si>
    <t>応募要件確認書</t>
    <rPh sb="0" eb="2">
      <t>オウボ</t>
    </rPh>
    <rPh sb="2" eb="4">
      <t>ヨウケン</t>
    </rPh>
    <rPh sb="4" eb="7">
      <t>カクニンショ</t>
    </rPh>
    <phoneticPr fontId="41"/>
  </si>
  <si>
    <t>②助成金の交付を受けようとする団体の代表者、応募しようとする作品の監督又はプロデューサーが、過去に監督又はプロデューサーとして映画を制作し、一般に広く公開した実績を有すること。</t>
    <rPh sb="1" eb="4">
      <t>ジョセイキン</t>
    </rPh>
    <rPh sb="5" eb="7">
      <t>コウフ</t>
    </rPh>
    <rPh sb="8" eb="9">
      <t>ウ</t>
    </rPh>
    <rPh sb="15" eb="17">
      <t>ダンタイ</t>
    </rPh>
    <rPh sb="18" eb="21">
      <t>ダイヒョウシャ</t>
    </rPh>
    <rPh sb="22" eb="24">
      <t>オウボ</t>
    </rPh>
    <rPh sb="30" eb="32">
      <t>サクヒン</t>
    </rPh>
    <rPh sb="33" eb="35">
      <t>カントク</t>
    </rPh>
    <rPh sb="35" eb="36">
      <t>マタ</t>
    </rPh>
    <rPh sb="46" eb="48">
      <t>カコ</t>
    </rPh>
    <rPh sb="49" eb="51">
      <t>カントク</t>
    </rPh>
    <rPh sb="51" eb="52">
      <t>マタ</t>
    </rPh>
    <rPh sb="63" eb="65">
      <t>エイガ</t>
    </rPh>
    <rPh sb="79" eb="81">
      <t>ジッセキ</t>
    </rPh>
    <rPh sb="82" eb="83">
      <t>ユウ</t>
    </rPh>
    <phoneticPr fontId="42"/>
  </si>
  <si>
    <t>①助成金の交付を受けようとする団体（当団体）が、過去に自ら映画を製作し（出資を伴う）、一般に広く公開した実績を有すること。</t>
    <rPh sb="1" eb="4">
      <t>ジョセイキン</t>
    </rPh>
    <rPh sb="5" eb="7">
      <t>コウフ</t>
    </rPh>
    <rPh sb="8" eb="9">
      <t>ウ</t>
    </rPh>
    <rPh sb="15" eb="17">
      <t>ダンタイ</t>
    </rPh>
    <rPh sb="18" eb="21">
      <t>トウダンタイ</t>
    </rPh>
    <rPh sb="24" eb="26">
      <t>カコ</t>
    </rPh>
    <rPh sb="27" eb="28">
      <t>ミズカ</t>
    </rPh>
    <rPh sb="29" eb="31">
      <t>エイガ</t>
    </rPh>
    <rPh sb="55" eb="56">
      <t>ユウ</t>
    </rPh>
    <phoneticPr fontId="42"/>
  </si>
  <si>
    <t>④助成金の交付を受けようとする団体とともに製作委員会に所属している団体が、過去に自ら映画を製作し（出資を伴う）、一般に広く公開した実績を有すること。</t>
    <rPh sb="1" eb="4">
      <t>ジョセイキン</t>
    </rPh>
    <rPh sb="5" eb="7">
      <t>コウフ</t>
    </rPh>
    <rPh sb="8" eb="9">
      <t>ウ</t>
    </rPh>
    <rPh sb="21" eb="23">
      <t>セイサク</t>
    </rPh>
    <rPh sb="37" eb="39">
      <t>カコ</t>
    </rPh>
    <rPh sb="40" eb="41">
      <t>ミズカ</t>
    </rPh>
    <phoneticPr fontId="42"/>
  </si>
  <si>
    <t>頒布形式（媒体）</t>
    <rPh sb="5" eb="7">
      <t>バイタイ</t>
    </rPh>
    <phoneticPr fontId="41"/>
  </si>
  <si>
    <t>活動区分</t>
    <rPh sb="0" eb="4">
      <t>カツドウクブン</t>
    </rPh>
    <phoneticPr fontId="8"/>
  </si>
  <si>
    <t>項　目</t>
    <rPh sb="0" eb="1">
      <t>コウ</t>
    </rPh>
    <rPh sb="2" eb="3">
      <t>メ</t>
    </rPh>
    <phoneticPr fontId="42"/>
  </si>
  <si>
    <r>
      <t>③インターネットにより有料で配信</t>
    </r>
    <r>
      <rPr>
        <sz val="10.5"/>
        <color theme="1"/>
        <rFont val="ＭＳ ゴシック"/>
        <family val="3"/>
        <charset val="128"/>
      </rPr>
      <t>（記録映画B、アニメーション映画短編A、短編Bのみ選択可）</t>
    </r>
    <rPh sb="41" eb="44">
      <t>センタクカ</t>
    </rPh>
    <phoneticPr fontId="42"/>
  </si>
  <si>
    <t>①</t>
    <phoneticPr fontId="41"/>
  </si>
  <si>
    <t>②</t>
    <phoneticPr fontId="41"/>
  </si>
  <si>
    <t>③</t>
    <phoneticPr fontId="41"/>
  </si>
  <si>
    <t>※④の製作委員会所属団体の実績を申告する場合、当該団体が実績作品の製作委員会において中核団体であったことを証明する書類を提出いただきます。</t>
    <rPh sb="3" eb="8">
      <t>セイサクイインカイ</t>
    </rPh>
    <rPh sb="8" eb="10">
      <t>ショゾク</t>
    </rPh>
    <rPh sb="10" eb="12">
      <t>ダンタイ</t>
    </rPh>
    <rPh sb="13" eb="15">
      <t>ジッセキ</t>
    </rPh>
    <rPh sb="16" eb="18">
      <t>シンコク</t>
    </rPh>
    <rPh sb="20" eb="22">
      <t>バアイ</t>
    </rPh>
    <rPh sb="23" eb="25">
      <t>トウガイ</t>
    </rPh>
    <rPh sb="25" eb="27">
      <t>ダンタイ</t>
    </rPh>
    <rPh sb="28" eb="32">
      <t>ジッセキサクヒン</t>
    </rPh>
    <rPh sb="33" eb="38">
      <t>セイサクイインカイ</t>
    </rPh>
    <rPh sb="42" eb="46">
      <t>チュウカクダンタイ</t>
    </rPh>
    <rPh sb="53" eb="55">
      <t>ショウメイ</t>
    </rPh>
    <rPh sb="57" eb="59">
      <t>ショルイ</t>
    </rPh>
    <rPh sb="60" eb="62">
      <t>テイシュツ</t>
    </rPh>
    <phoneticPr fontId="41"/>
  </si>
  <si>
    <t>●助成の対象となる者</t>
    <rPh sb="1" eb="3">
      <t>ジョセイ</t>
    </rPh>
    <rPh sb="4" eb="6">
      <t>タイショウ</t>
    </rPh>
    <rPh sb="9" eb="10">
      <t>モノ</t>
    </rPh>
    <phoneticPr fontId="41"/>
  </si>
  <si>
    <t>●実績要件</t>
    <rPh sb="1" eb="3">
      <t>ジッセキ</t>
    </rPh>
    <rPh sb="3" eb="5">
      <t>ヨウケン</t>
    </rPh>
    <phoneticPr fontId="41"/>
  </si>
  <si>
    <t>映画の製作活動を行うことを主たる目的とする我が国の団体であること。</t>
    <rPh sb="0" eb="2">
      <t>エイガ</t>
    </rPh>
    <rPh sb="3" eb="5">
      <t>セイサク</t>
    </rPh>
    <rPh sb="5" eb="7">
      <t>カツドウ</t>
    </rPh>
    <rPh sb="8" eb="9">
      <t>オコナ</t>
    </rPh>
    <rPh sb="13" eb="14">
      <t>シュ</t>
    </rPh>
    <rPh sb="16" eb="18">
      <t>モクテキ</t>
    </rPh>
    <rPh sb="21" eb="22">
      <t>ワ</t>
    </rPh>
    <rPh sb="23" eb="24">
      <t>クニ</t>
    </rPh>
    <rPh sb="25" eb="27">
      <t>ダンタイ</t>
    </rPh>
    <phoneticPr fontId="41"/>
  </si>
  <si>
    <t>募集案内
関連個所</t>
    <rPh sb="0" eb="4">
      <t>ボシュウアンナイ</t>
    </rPh>
    <rPh sb="5" eb="7">
      <t>カンレン</t>
    </rPh>
    <rPh sb="7" eb="9">
      <t>カショ</t>
    </rPh>
    <phoneticPr fontId="41"/>
  </si>
  <si>
    <t>●助成の対象となる活動</t>
    <rPh sb="1" eb="3">
      <t>ジョセイ</t>
    </rPh>
    <rPh sb="4" eb="6">
      <t>タイショウ</t>
    </rPh>
    <rPh sb="9" eb="11">
      <t>カツドウ</t>
    </rPh>
    <phoneticPr fontId="41"/>
  </si>
  <si>
    <t>「日本映画」の製作活動であること。</t>
    <rPh sb="1" eb="5">
      <t>ニホンエイガ</t>
    </rPh>
    <rPh sb="7" eb="11">
      <t>セイサクカツドウ</t>
    </rPh>
    <phoneticPr fontId="41"/>
  </si>
  <si>
    <t>所定の期間、映画の公開による収益状況の報告を行うことのできる団体であること。</t>
    <phoneticPr fontId="41"/>
  </si>
  <si>
    <t>日本国内において、原則として完成後１年以内に「一般に広く公開」すること。</t>
    <rPh sb="0" eb="4">
      <t>ニホンコクナイ</t>
    </rPh>
    <rPh sb="9" eb="11">
      <t>ゲンソク</t>
    </rPh>
    <rPh sb="14" eb="17">
      <t>カンセイゴ</t>
    </rPh>
    <rPh sb="18" eb="21">
      <t>ネンイナイ</t>
    </rPh>
    <rPh sb="23" eb="25">
      <t>イッパン</t>
    </rPh>
    <rPh sb="26" eb="27">
      <t>ヒロ</t>
    </rPh>
    <rPh sb="28" eb="30">
      <t>コウカイ</t>
    </rPh>
    <phoneticPr fontId="41"/>
  </si>
  <si>
    <t>「応募できない活動」に当てはまらないこと。</t>
    <rPh sb="1" eb="3">
      <t>オウボ</t>
    </rPh>
    <rPh sb="7" eb="9">
      <t>カツドウ</t>
    </rPh>
    <rPh sb="11" eb="12">
      <t>ア</t>
    </rPh>
    <phoneticPr fontId="41"/>
  </si>
  <si>
    <t>上映時間、予算総額、助成金算定経費の合計額が、応募する助成条件に当てはまる活動であること。</t>
    <rPh sb="0" eb="4">
      <t>ジョウエイジカン</t>
    </rPh>
    <rPh sb="5" eb="9">
      <t>ヨサンソウガク</t>
    </rPh>
    <rPh sb="10" eb="17">
      <t>ジョセイキンサンテイケイヒ</t>
    </rPh>
    <rPh sb="18" eb="21">
      <t>ゴウケイガク</t>
    </rPh>
    <rPh sb="23" eb="25">
      <t>オウボ</t>
    </rPh>
    <rPh sb="27" eb="31">
      <t>ジョセイジョウケン</t>
    </rPh>
    <rPh sb="32" eb="33">
      <t>ア</t>
    </rPh>
    <rPh sb="37" eb="39">
      <t>カツドウ</t>
    </rPh>
    <phoneticPr fontId="41"/>
  </si>
  <si>
    <t>助成対象期間に完成し、初号試写等を行うことができる活動であること。</t>
    <rPh sb="0" eb="2">
      <t>ジョセイ</t>
    </rPh>
    <rPh sb="2" eb="4">
      <t>タイショウ</t>
    </rPh>
    <rPh sb="4" eb="6">
      <t>キカン</t>
    </rPh>
    <rPh sb="7" eb="9">
      <t>カンセイ</t>
    </rPh>
    <rPh sb="11" eb="13">
      <t>ショゴウ</t>
    </rPh>
    <rPh sb="13" eb="15">
      <t>シシャ</t>
    </rPh>
    <rPh sb="15" eb="16">
      <t>トウ</t>
    </rPh>
    <phoneticPr fontId="41"/>
  </si>
  <si>
    <t>当団体の応募する活動は、以下の要件を満たします。</t>
    <rPh sb="4" eb="6">
      <t>オウボ</t>
    </rPh>
    <rPh sb="8" eb="10">
      <t>カツドウ</t>
    </rPh>
    <rPh sb="15" eb="17">
      <t>ヨウケン</t>
    </rPh>
    <phoneticPr fontId="42"/>
  </si>
  <si>
    <t>（↓該当する実績をプルダウンよりひとつだけ選択してください（複数の実績要件を充たす場合も同様））</t>
    <rPh sb="6" eb="8">
      <t>ジッセキ</t>
    </rPh>
    <rPh sb="30" eb="32">
      <t>フクスウ</t>
    </rPh>
    <rPh sb="33" eb="37">
      <t>ジッセキヨウケン</t>
    </rPh>
    <rPh sb="38" eb="39">
      <t>ミ</t>
    </rPh>
    <rPh sb="41" eb="43">
      <t>バアイ</t>
    </rPh>
    <rPh sb="44" eb="46">
      <t>ドウヨウ</t>
    </rPh>
    <phoneticPr fontId="42"/>
  </si>
  <si>
    <t>ポストプロダクション会社等</t>
    <rPh sb="10" eb="12">
      <t>ガイシャ</t>
    </rPh>
    <rPh sb="12" eb="13">
      <t>ナド</t>
    </rPh>
    <phoneticPr fontId="8"/>
  </si>
  <si>
    <t>製作幹事</t>
    <rPh sb="0" eb="4">
      <t>セイサクカンジ</t>
    </rPh>
    <phoneticPr fontId="8"/>
  </si>
  <si>
    <r>
      <t>②国内において広く有料で頒布</t>
    </r>
    <r>
      <rPr>
        <sz val="10.5"/>
        <color theme="1"/>
        <rFont val="ＭＳ ゴシック"/>
        <family val="3"/>
        <charset val="128"/>
      </rPr>
      <t>（記録映画、アニメーション映画短編A、短編Bのみ選択可）</t>
    </r>
    <rPh sb="1" eb="3">
      <t>コクナイ</t>
    </rPh>
    <rPh sb="7" eb="8">
      <t>ヒロ</t>
    </rPh>
    <rPh sb="9" eb="11">
      <t>ユウリョウ</t>
    </rPh>
    <rPh sb="12" eb="14">
      <t>ハンプ</t>
    </rPh>
    <rPh sb="38" eb="41">
      <t>センタクカ</t>
    </rPh>
    <phoneticPr fontId="42"/>
  </si>
  <si>
    <t>団体名</t>
    <rPh sb="0" eb="2">
      <t>ダンタイ</t>
    </rPh>
    <rPh sb="2" eb="3">
      <t>メイ</t>
    </rPh>
    <phoneticPr fontId="42"/>
  </si>
  <si>
    <t>代表者名</t>
    <rPh sb="0" eb="4">
      <t>ダイヒョウシャメイ</t>
    </rPh>
    <phoneticPr fontId="42"/>
  </si>
  <si>
    <t>当団体の代表者として、本申告書及び提出書類の内容に虚偽がないことを誓約します。</t>
    <rPh sb="0" eb="3">
      <t>トウダンタイ</t>
    </rPh>
    <rPh sb="4" eb="7">
      <t>ダイヒョウシャ</t>
    </rPh>
    <rPh sb="11" eb="12">
      <t>ホン</t>
    </rPh>
    <rPh sb="12" eb="15">
      <t>シンコクショ</t>
    </rPh>
    <rPh sb="15" eb="16">
      <t>オヨ</t>
    </rPh>
    <rPh sb="17" eb="21">
      <t>テイシュツショルイ</t>
    </rPh>
    <rPh sb="22" eb="24">
      <t>ナイヨウ</t>
    </rPh>
    <rPh sb="25" eb="27">
      <t>キョギ</t>
    </rPh>
    <rPh sb="33" eb="35">
      <t>セイヤク</t>
    </rPh>
    <phoneticPr fontId="42"/>
  </si>
  <si>
    <t>助成金を得ることで期待できる効果</t>
    <rPh sb="0" eb="3">
      <t>ジョセイキン</t>
    </rPh>
    <rPh sb="4" eb="5">
      <t>エ</t>
    </rPh>
    <rPh sb="9" eb="11">
      <t>キタイ</t>
    </rPh>
    <rPh sb="14" eb="16">
      <t>コウカ</t>
    </rPh>
    <phoneticPr fontId="11"/>
  </si>
  <si>
    <t>応募団体における映画製作の過去の実績について記入してください｡受賞歴がある場合は、賞の名前等も記載してください。</t>
    <rPh sb="0" eb="4">
      <t>オウボダンタイ</t>
    </rPh>
    <rPh sb="31" eb="34">
      <t>ジュショウレキ</t>
    </rPh>
    <rPh sb="37" eb="39">
      <t>バアイ</t>
    </rPh>
    <rPh sb="41" eb="42">
      <t>ショウ</t>
    </rPh>
    <rPh sb="43" eb="45">
      <t>ナマエ</t>
    </rPh>
    <rPh sb="45" eb="46">
      <t>ナド</t>
    </rPh>
    <rPh sb="47" eb="49">
      <t>キサイ</t>
    </rPh>
    <phoneticPr fontId="8"/>
  </si>
  <si>
    <t xml:space="preserve">
経歴・職歴</t>
    <rPh sb="2" eb="4">
      <t>ケイレキ</t>
    </rPh>
    <rPh sb="5" eb="7">
      <t>ショクレキ</t>
    </rPh>
    <phoneticPr fontId="8"/>
  </si>
  <si>
    <t>独立行政法人日本芸術文化振興会理事長　殿
文化芸術振興費補助金による助成金交付要綱第３条の規定に基づき、助成金交付要望書を提出します。</t>
    <rPh sb="60" eb="61">
      <t>ショ</t>
    </rPh>
    <rPh sb="62" eb="64">
      <t>テイシュツ</t>
    </rPh>
    <phoneticPr fontId="8"/>
  </si>
  <si>
    <t>団体名</t>
    <rPh sb="0" eb="3">
      <t>ダンタイメイ</t>
    </rPh>
    <phoneticPr fontId="8"/>
  </si>
  <si>
    <t>代表者役職</t>
    <rPh sb="0" eb="5">
      <t>ダイヒョウシャヤクショク</t>
    </rPh>
    <phoneticPr fontId="8"/>
  </si>
  <si>
    <t>代表者氏名</t>
    <rPh sb="0" eb="5">
      <t>ダイヒョウシャシメイ</t>
    </rPh>
    <phoneticPr fontId="8"/>
  </si>
  <si>
    <t>総表!C27</t>
    <phoneticPr fontId="41"/>
  </si>
  <si>
    <t>総表!D43</t>
    <phoneticPr fontId="41"/>
  </si>
  <si>
    <t>総表!J42</t>
    <phoneticPr fontId="41"/>
  </si>
  <si>
    <t>総表!D28</t>
    <phoneticPr fontId="41"/>
  </si>
  <si>
    <t>総表!C37</t>
    <phoneticPr fontId="41"/>
  </si>
  <si>
    <t>総表!E37</t>
    <phoneticPr fontId="41"/>
  </si>
  <si>
    <t>総表!J28</t>
    <phoneticPr fontId="41"/>
  </si>
  <si>
    <t>総表!D31</t>
    <phoneticPr fontId="41"/>
  </si>
  <si>
    <t>総表!D32</t>
    <phoneticPr fontId="41"/>
  </si>
  <si>
    <t>総表!D33</t>
    <phoneticPr fontId="41"/>
  </si>
  <si>
    <t>総表!D30</t>
    <phoneticPr fontId="41"/>
  </si>
  <si>
    <t>総表!D29</t>
    <phoneticPr fontId="41"/>
  </si>
  <si>
    <t>総表!C38</t>
    <phoneticPr fontId="41"/>
  </si>
  <si>
    <t>総表!E38</t>
    <phoneticPr fontId="41"/>
  </si>
  <si>
    <t>総表!B9</t>
    <phoneticPr fontId="41"/>
  </si>
  <si>
    <t>総表!C10</t>
    <phoneticPr fontId="41"/>
  </si>
  <si>
    <t>総表!C7</t>
    <phoneticPr fontId="41"/>
  </si>
  <si>
    <t>総表!C15</t>
    <phoneticPr fontId="41"/>
  </si>
  <si>
    <t>総表!C14</t>
    <phoneticPr fontId="41"/>
  </si>
  <si>
    <t>総表!C17</t>
    <phoneticPr fontId="41"/>
  </si>
  <si>
    <t>総表!C16</t>
    <phoneticPr fontId="41"/>
  </si>
  <si>
    <t>総表!C11</t>
    <phoneticPr fontId="41"/>
  </si>
  <si>
    <t>総表!C13</t>
    <phoneticPr fontId="41"/>
  </si>
  <si>
    <t>総表!D13</t>
    <phoneticPr fontId="41"/>
  </si>
  <si>
    <t>総表!H13</t>
    <phoneticPr fontId="41"/>
  </si>
  <si>
    <t>総表!C18</t>
    <phoneticPr fontId="41"/>
  </si>
  <si>
    <t>総表!C19</t>
    <phoneticPr fontId="41"/>
  </si>
  <si>
    <t>総表!C21</t>
    <phoneticPr fontId="41"/>
  </si>
  <si>
    <t>総表!H21</t>
    <phoneticPr fontId="41"/>
  </si>
  <si>
    <t>総表!C23</t>
    <phoneticPr fontId="41"/>
  </si>
  <si>
    <t>総表!C22</t>
    <phoneticPr fontId="41"/>
  </si>
  <si>
    <t>総表!C24</t>
    <phoneticPr fontId="41"/>
  </si>
  <si>
    <t>総表!C25</t>
    <phoneticPr fontId="41"/>
  </si>
  <si>
    <t xml:space="preserve">≪あらすじや企画内容の特色・アピールポイント等を簡潔に記入してください≫
</t>
    <phoneticPr fontId="11"/>
  </si>
  <si>
    <t>日本映画製作支援事業</t>
    <rPh sb="0" eb="10">
      <t>ニホンエイガセイサクシエンジギョウ</t>
    </rPh>
    <phoneticPr fontId="8"/>
  </si>
  <si>
    <t>日本映画製作支援事業・単年度助成</t>
    <rPh sb="0" eb="10">
      <t>ニホンエイガセイサクシエンジギョウ</t>
    </rPh>
    <phoneticPr fontId="41"/>
  </si>
  <si>
    <t>支出総額（予算総額）</t>
    <rPh sb="5" eb="9">
      <t>ヨサンソウガク</t>
    </rPh>
    <phoneticPr fontId="8"/>
  </si>
  <si>
    <t>主な出演者及び起用の理由</t>
    <rPh sb="0" eb="1">
      <t>オモ</t>
    </rPh>
    <rPh sb="2" eb="5">
      <t>シュツエンシャ</t>
    </rPh>
    <rPh sb="5" eb="6">
      <t>オヨ</t>
    </rPh>
    <rPh sb="7" eb="9">
      <t>キヨウ</t>
    </rPh>
    <rPh sb="10" eb="12">
      <t>リユウ</t>
    </rPh>
    <phoneticPr fontId="8"/>
  </si>
  <si>
    <t>主なスタッフ及び起用の理由</t>
    <rPh sb="0" eb="1">
      <t>オモ</t>
    </rPh>
    <rPh sb="6" eb="7">
      <t>オヨ</t>
    </rPh>
    <rPh sb="8" eb="10">
      <t>キヨウ</t>
    </rPh>
    <rPh sb="11" eb="13">
      <t>リユウ</t>
    </rPh>
    <phoneticPr fontId="8"/>
  </si>
  <si>
    <t xml:space="preserve">≪本助成金は「我が国における映像芸術の普及・振興」を図ることを目的としています。本助成金を得ることで、応募活動の製作にあたって期待できる効果を具体的に記載してください≫
</t>
    <rPh sb="22" eb="24">
      <t>シンコウ</t>
    </rPh>
    <phoneticPr fontId="11"/>
  </si>
  <si>
    <t xml:space="preserve">≪本活動の企画意図や、どうしてこの企画を実現したいか、なぜ今、製作をする意義があるのかを簡潔に記してください≫
</t>
    <phoneticPr fontId="11"/>
  </si>
  <si>
    <t>応募する活動区分の要件を充たす「実績要件」を充たす団体であること。</t>
    <phoneticPr fontId="41"/>
  </si>
  <si>
    <t>当団体の代表者として、本確認書及び提出書類の内容に虚偽がないことを誓約します。</t>
    <rPh sb="0" eb="3">
      <t>トウダンタイ</t>
    </rPh>
    <rPh sb="4" eb="7">
      <t>ダイヒョウシャ</t>
    </rPh>
    <rPh sb="11" eb="12">
      <t>ホン</t>
    </rPh>
    <rPh sb="12" eb="16">
      <t>カクニンショオヨ</t>
    </rPh>
    <rPh sb="17" eb="21">
      <t>テイシュツショルイ</t>
    </rPh>
    <rPh sb="22" eb="24">
      <t>ナイヨウ</t>
    </rPh>
    <rPh sb="25" eb="27">
      <t>キョギ</t>
    </rPh>
    <rPh sb="33" eb="35">
      <t>セイヤク</t>
    </rPh>
    <phoneticPr fontId="41"/>
  </si>
  <si>
    <t>「映画制作の持続的な発展に向けた取引ガイドライン」に関する
申告書（劇映画のみ）</t>
    <rPh sb="1" eb="3">
      <t>エイガ</t>
    </rPh>
    <rPh sb="3" eb="5">
      <t>セイサク</t>
    </rPh>
    <rPh sb="6" eb="9">
      <t>ジゾクテキ</t>
    </rPh>
    <rPh sb="10" eb="12">
      <t>ハッテン</t>
    </rPh>
    <rPh sb="13" eb="14">
      <t>ム</t>
    </rPh>
    <rPh sb="16" eb="18">
      <t>トリヒキ</t>
    </rPh>
    <rPh sb="26" eb="27">
      <t>カン</t>
    </rPh>
    <rPh sb="30" eb="33">
      <t>シンコクショ</t>
    </rPh>
    <rPh sb="34" eb="37">
      <t>ゲキエイガ</t>
    </rPh>
    <phoneticPr fontId="42"/>
  </si>
  <si>
    <t>事務局
確認欄</t>
    <rPh sb="0" eb="3">
      <t>ジムキョク</t>
    </rPh>
    <rPh sb="4" eb="6">
      <t>カクニン</t>
    </rPh>
    <rPh sb="6" eb="7">
      <t>ラン</t>
    </rPh>
    <phoneticPr fontId="41"/>
  </si>
  <si>
    <t>応募要件確認書</t>
    <rPh sb="0" eb="7">
      <t>オウボヨウケンカクニンショ</t>
    </rPh>
    <phoneticPr fontId="41"/>
  </si>
  <si>
    <t>応募要件確認書</t>
    <rPh sb="0" eb="7">
      <t>オウボヨウケンカクニンショ</t>
    </rPh>
    <phoneticPr fontId="42"/>
  </si>
  <si>
    <t>監　督</t>
    <rPh sb="0" eb="1">
      <t>カン</t>
    </rPh>
    <rPh sb="2" eb="3">
      <t>トク</t>
    </rPh>
    <phoneticPr fontId="8"/>
  </si>
  <si>
    <t>脚　本</t>
    <rPh sb="0" eb="1">
      <t>アシ</t>
    </rPh>
    <rPh sb="2" eb="3">
      <t>ホン</t>
    </rPh>
    <phoneticPr fontId="41"/>
  </si>
  <si>
    <t>撮　影</t>
    <rPh sb="0" eb="1">
      <t>サツ</t>
    </rPh>
    <rPh sb="2" eb="3">
      <t>カゲ</t>
    </rPh>
    <phoneticPr fontId="41"/>
  </si>
  <si>
    <t>プロデューサー</t>
    <phoneticPr fontId="41"/>
  </si>
  <si>
    <t>チーフアニメーター</t>
    <phoneticPr fontId="41"/>
  </si>
  <si>
    <t>団体代表者</t>
    <rPh sb="0" eb="5">
      <t>ダンタイダイヒョウシャ</t>
    </rPh>
    <phoneticPr fontId="41"/>
  </si>
  <si>
    <t>その他役職（※上書きしてください）</t>
    <rPh sb="2" eb="5">
      <t>タヤクショク</t>
    </rPh>
    <rPh sb="7" eb="9">
      <t>ウワガ</t>
    </rPh>
    <phoneticPr fontId="41"/>
  </si>
  <si>
    <r>
      <t>（↓該当するものをプルダウンよりひとつだけ選び、</t>
    </r>
    <r>
      <rPr>
        <b/>
        <sz val="10.5"/>
        <color theme="1"/>
        <rFont val="ＭＳ ゴシック"/>
        <family val="3"/>
        <charset val="128"/>
      </rPr>
      <t>対応する番号の欄</t>
    </r>
    <r>
      <rPr>
        <sz val="10.5"/>
        <color theme="1"/>
        <rFont val="ＭＳ ゴシック"/>
        <family val="3"/>
        <charset val="128"/>
      </rPr>
      <t>に記入してください。）</t>
    </r>
    <rPh sb="24" eb="26">
      <t>タイオウ</t>
    </rPh>
    <rPh sb="28" eb="30">
      <t>バンゴウ</t>
    </rPh>
    <rPh sb="31" eb="32">
      <t>ラン</t>
    </rPh>
    <rPh sb="33" eb="35">
      <t>キニュウ</t>
    </rPh>
    <phoneticPr fontId="42"/>
  </si>
  <si>
    <t>プルダウンからひとつ選択してください</t>
    <rPh sb="10" eb="12">
      <t>センタク</t>
    </rPh>
    <phoneticPr fontId="41"/>
  </si>
  <si>
    <t>「個表」の「主なスタッフ」欄のうち、応募する活動に応じ下記に該当する職務の者について、１名につき１部、シートを分けてそれぞれ作成してください。</t>
    <rPh sb="1" eb="3">
      <t>コヒョウ</t>
    </rPh>
    <rPh sb="6" eb="7">
      <t>オモ</t>
    </rPh>
    <rPh sb="13" eb="14">
      <t>ラン</t>
    </rPh>
    <rPh sb="18" eb="20">
      <t>オウボ</t>
    </rPh>
    <rPh sb="22" eb="24">
      <t>カツドウ</t>
    </rPh>
    <rPh sb="25" eb="26">
      <t>オウ</t>
    </rPh>
    <rPh sb="27" eb="29">
      <t>カキ</t>
    </rPh>
    <rPh sb="30" eb="32">
      <t>ガイトウ</t>
    </rPh>
    <rPh sb="34" eb="36">
      <t>ショクム</t>
    </rPh>
    <rPh sb="37" eb="38">
      <t>モノ</t>
    </rPh>
    <rPh sb="44" eb="45">
      <t>メイ</t>
    </rPh>
    <rPh sb="49" eb="50">
      <t>ブ</t>
    </rPh>
    <rPh sb="55" eb="56">
      <t>ワ</t>
    </rPh>
    <rPh sb="62" eb="64">
      <t>サクセイ</t>
    </rPh>
    <phoneticPr fontId="8"/>
  </si>
  <si>
    <t>（例）○○県●●市、△△県▲▲市　</t>
    <rPh sb="1" eb="2">
      <t>レイ</t>
    </rPh>
    <rPh sb="5" eb="6">
      <t>ケン</t>
    </rPh>
    <rPh sb="8" eb="9">
      <t>シ</t>
    </rPh>
    <rPh sb="12" eb="13">
      <t>ケン</t>
    </rPh>
    <rPh sb="15" eb="16">
      <t>シ</t>
    </rPh>
    <phoneticPr fontId="11"/>
  </si>
  <si>
    <t>（↓プルダウンより○印を選択してください。）</t>
  </si>
  <si>
    <t>・撮影機材について型番などを記入してください。</t>
    <rPh sb="1" eb="3">
      <t>サツエイ</t>
    </rPh>
    <rPh sb="3" eb="5">
      <t>キザイ</t>
    </rPh>
    <rPh sb="9" eb="11">
      <t>カタバン</t>
    </rPh>
    <rPh sb="14" eb="16">
      <t>キニュウ</t>
    </rPh>
    <phoneticPr fontId="11"/>
  </si>
  <si>
    <t>≪公開計画≫</t>
    <rPh sb="1" eb="5">
      <t>コウカイケイカク</t>
    </rPh>
    <phoneticPr fontId="11"/>
  </si>
  <si>
    <t>≪主なスタッフ及び起用の理由≫</t>
    <rPh sb="1" eb="2">
      <t>オモ</t>
    </rPh>
    <rPh sb="7" eb="8">
      <t>オヨ</t>
    </rPh>
    <rPh sb="9" eb="11">
      <t>キヨウ</t>
    </rPh>
    <rPh sb="12" eb="14">
      <t>リユウ</t>
    </rPh>
    <phoneticPr fontId="11"/>
  </si>
  <si>
    <t>共同製作者・後援者・協賛者名とその役割</t>
    <phoneticPr fontId="11"/>
  </si>
  <si>
    <t>制作現場の環境改善に向けた取組</t>
    <phoneticPr fontId="11"/>
  </si>
  <si>
    <t>その他</t>
    <rPh sb="2" eb="3">
      <t>タ</t>
    </rPh>
    <phoneticPr fontId="11"/>
  </si>
  <si>
    <t>完成形式</t>
    <rPh sb="0" eb="4">
      <t>カンセイケイシキ</t>
    </rPh>
    <phoneticPr fontId="11"/>
  </si>
  <si>
    <t>過去の応募からの変更点　※過去に同じ作品で応募したことがある場合のみ</t>
    <rPh sb="13" eb="15">
      <t>カコ</t>
    </rPh>
    <rPh sb="16" eb="17">
      <t>オナ</t>
    </rPh>
    <rPh sb="18" eb="20">
      <t>サクヒン</t>
    </rPh>
    <rPh sb="21" eb="23">
      <t>オウボ</t>
    </rPh>
    <rPh sb="30" eb="32">
      <t>バアイ</t>
    </rPh>
    <phoneticPr fontId="11"/>
  </si>
  <si>
    <t>≪共同製作者・後援者・協賛者名とその役割≫</t>
    <phoneticPr fontId="11"/>
  </si>
  <si>
    <t>≪制作現場の環境改善に向けた取組≫</t>
    <phoneticPr fontId="11"/>
  </si>
  <si>
    <t>≪過去の応募からの変更点　※過去に同じ作品で応募したことがある場合のみ≫</t>
    <phoneticPr fontId="11"/>
  </si>
  <si>
    <t>≪本活動の企画意図・目的≫</t>
    <rPh sb="1" eb="4">
      <t>ホンカツドウ</t>
    </rPh>
    <rPh sb="5" eb="9">
      <t>キカクイト</t>
    </rPh>
    <rPh sb="10" eb="12">
      <t>モクテキ</t>
    </rPh>
    <phoneticPr fontId="11"/>
  </si>
  <si>
    <t>≪助成金を得ることで期待できる効果≫</t>
    <phoneticPr fontId="11"/>
  </si>
  <si>
    <t>≪内容の概略≫</t>
    <phoneticPr fontId="11"/>
  </si>
  <si>
    <t>≪製作スケジュール≫</t>
    <phoneticPr fontId="11"/>
  </si>
  <si>
    <t>≪公開予定時期・公開方法≫</t>
    <phoneticPr fontId="11"/>
  </si>
  <si>
    <t>特記事項</t>
    <phoneticPr fontId="11"/>
  </si>
  <si>
    <t>≪特記事項≫</t>
    <phoneticPr fontId="11"/>
  </si>
  <si>
    <r>
      <t xml:space="preserve">・団体として過去にどのような形で映画製作に関わってきたかを記入してください。
　文化庁からの補助金又は芸術文化振興基金の助成を受けている場合は、その旨を記入してください。
・請負又は受託によって映画を製作している場合は、その旨を明記してください。
</t>
    </r>
    <r>
      <rPr>
        <b/>
        <sz val="12"/>
        <color rgb="FFFF0000"/>
        <rFont val="游ゴシック"/>
        <family val="3"/>
        <charset val="128"/>
        <scheme val="minor"/>
      </rPr>
      <t>・代表者個人の実績は記入不可</t>
    </r>
    <rPh sb="1" eb="3">
      <t>ダンタイ</t>
    </rPh>
    <rPh sb="125" eb="130">
      <t>ダイヒョウシャコジン</t>
    </rPh>
    <rPh sb="131" eb="133">
      <t>ジッセキ</t>
    </rPh>
    <rPh sb="134" eb="138">
      <t>キニュウフカ</t>
    </rPh>
    <phoneticPr fontId="10"/>
  </si>
  <si>
    <t>その他収入</t>
    <rPh sb="2" eb="5">
      <t>タシュウニュウ</t>
    </rPh>
    <phoneticPr fontId="8"/>
  </si>
  <si>
    <t>消費税等仕入控除税額</t>
    <phoneticPr fontId="8"/>
  </si>
  <si>
    <t>助成金算定経費</t>
    <rPh sb="0" eb="7">
      <t>ジョセイキンサンテイケイヒ</t>
    </rPh>
    <phoneticPr fontId="9"/>
  </si>
  <si>
    <t>映適審査料</t>
    <rPh sb="0" eb="5">
      <t>エイテキシンサリョウ</t>
    </rPh>
    <phoneticPr fontId="12"/>
  </si>
  <si>
    <t>●</t>
  </si>
  <si>
    <t xml:space="preserve">≪ターゲットとする観客層、公開規模、館数、スクリーン数、映画祭出品や海外展開の予定などについて具体的に記載してください≫
</t>
    <rPh sb="9" eb="12">
      <t>カンキャクソウ</t>
    </rPh>
    <rPh sb="28" eb="33">
      <t>エイガサイシュッピン</t>
    </rPh>
    <rPh sb="34" eb="38">
      <t>カイガイテンカイ</t>
    </rPh>
    <rPh sb="39" eb="41">
      <t>ヨテイ</t>
    </rPh>
    <rPh sb="47" eb="50">
      <t>グタイテキ</t>
    </rPh>
    <rPh sb="51" eb="53">
      <t>キサイ</t>
    </rPh>
    <phoneticPr fontId="11"/>
  </si>
  <si>
    <t>・本活動の製作にあたって、映画制作現場の環境改善（例：適正な契約、労務管理、安全管理、ハラスメント対策等を含む）に向けた取組を行っている場合は記載してください。なお、劇映画に応募される団体は、別途、「映像制作の持続的な発展に向けた取引ガイドライン」に関する申告書の記載・提出が必要です
・5行以内でご記入ください。</t>
    <phoneticPr fontId="11"/>
  </si>
  <si>
    <t>・本活動の企画意図や、どうしてこの企画を実現したいか、なぜ今、製作をする意義があるのかを簡潔に記してください。
・10行以内でご記入ください。</t>
    <rPh sb="59" eb="60">
      <t>ギョウ</t>
    </rPh>
    <rPh sb="60" eb="62">
      <t>イナイ</t>
    </rPh>
    <rPh sb="64" eb="66">
      <t>キニュウ</t>
    </rPh>
    <phoneticPr fontId="8"/>
  </si>
  <si>
    <t>・本助成金は「我が国における映像芸術の普及・振興」を図ることを目的としています。本助成金を得ることで、応募活動の製作にあたって期待できる効果を具体的に記載してください。
・10行以内でご記入ください。</t>
    <rPh sb="88" eb="89">
      <t>ギョウ</t>
    </rPh>
    <rPh sb="89" eb="91">
      <t>イナイ</t>
    </rPh>
    <rPh sb="93" eb="95">
      <t>キニュウ</t>
    </rPh>
    <phoneticPr fontId="8"/>
  </si>
  <si>
    <t xml:space="preserve">・あらすじや企画内容の特色・アピールポイント等を簡潔に記入してください。
・12行以内でご記入ください。
</t>
    <rPh sb="40" eb="41">
      <t>ギョウ</t>
    </rPh>
    <rPh sb="41" eb="43">
      <t>イナイ</t>
    </rPh>
    <rPh sb="45" eb="47">
      <t>キニュウ</t>
    </rPh>
    <phoneticPr fontId="8"/>
  </si>
  <si>
    <t>・ロケ地、撮影地がある場合は自治体名を記載してください。（例）○○県●●市、△△県▲▲市　</t>
    <rPh sb="3" eb="4">
      <t>チ</t>
    </rPh>
    <rPh sb="5" eb="8">
      <t>サツエイチ</t>
    </rPh>
    <rPh sb="11" eb="13">
      <t>バアイ</t>
    </rPh>
    <rPh sb="14" eb="17">
      <t>ジチタイ</t>
    </rPh>
    <rPh sb="17" eb="18">
      <t>メイ</t>
    </rPh>
    <rPh sb="19" eb="21">
      <t>キサイ</t>
    </rPh>
    <phoneticPr fontId="11"/>
  </si>
  <si>
    <r>
      <t>【記入要領】　</t>
    </r>
    <r>
      <rPr>
        <b/>
        <sz val="10"/>
        <color theme="8" tint="-0.499984740745262"/>
        <rFont val="游ゴシック"/>
        <family val="3"/>
        <charset val="128"/>
        <scheme val="minor"/>
      </rPr>
      <t>セル内で改行される場合は「ALT+ENTER」を同時に押して改行してください。</t>
    </r>
    <rPh sb="1" eb="3">
      <t>キニュウ</t>
    </rPh>
    <rPh sb="3" eb="5">
      <t>ヨウリョウ</t>
    </rPh>
    <phoneticPr fontId="11"/>
  </si>
  <si>
    <t>・ターゲットとする観客層、公開規模、館数、スクリーン数、映画祭出品や海外展開の予定、バリアフリー上映の予定などについて具体的に記載してください。
・5行以内でご記入ください。</t>
    <phoneticPr fontId="11"/>
  </si>
  <si>
    <t>・その他活動の特色や強調したい事項を記入してください。
・テレビ放送等を目的として申請団体が既に製作した映像を素材として使用し映画を製作する場合には、その旨を必ず明記してください。また、テレビ番組と内容が異なる点及びテレビ番組から映画を製作するプロセスを記述してください。
・5行以内でご記入ください。</t>
    <rPh sb="55" eb="57">
      <t>ソザイ</t>
    </rPh>
    <phoneticPr fontId="8"/>
  </si>
  <si>
    <t>・採択結果に関わらず、過去に同じ活動を本助成制度に応募したことがある場合、過去に応募した時期と、今回の応募における変更点として特に強調したいことを記載してください。今回初めて応募する場合は記載しないでください。
・5行以内でご記入ください。</t>
    <rPh sb="1" eb="3">
      <t>サイタク</t>
    </rPh>
    <rPh sb="3" eb="5">
      <t>ケッカ</t>
    </rPh>
    <rPh sb="6" eb="7">
      <t>カカ</t>
    </rPh>
    <phoneticPr fontId="8"/>
  </si>
  <si>
    <t>本活動の製作における応募団体の出資金（配給にかかる出資金は除く）を記載してください。なお、出資をしていない団体は応募できません。
製作幹事の場合は、プルダウンメニューより○を選択してください。</t>
    <rPh sb="0" eb="3">
      <t>ホンカツドウ</t>
    </rPh>
    <rPh sb="4" eb="6">
      <t>セイサク</t>
    </rPh>
    <rPh sb="10" eb="14">
      <t>オウボダンタイ</t>
    </rPh>
    <rPh sb="15" eb="18">
      <t>シュッシキン</t>
    </rPh>
    <rPh sb="19" eb="21">
      <t>ハイキュウ</t>
    </rPh>
    <rPh sb="25" eb="28">
      <t>シュッシキン</t>
    </rPh>
    <rPh sb="29" eb="30">
      <t>ノゾ</t>
    </rPh>
    <rPh sb="33" eb="35">
      <t>キサイ</t>
    </rPh>
    <rPh sb="45" eb="47">
      <t>シュッシ</t>
    </rPh>
    <rPh sb="53" eb="55">
      <t>ダンタイ</t>
    </rPh>
    <rPh sb="56" eb="58">
      <t>オウボ</t>
    </rPh>
    <rPh sb="65" eb="69">
      <t>セイサクカンジ</t>
    </rPh>
    <rPh sb="70" eb="72">
      <t>バアイ</t>
    </rPh>
    <rPh sb="87" eb="89">
      <t>センタク</t>
    </rPh>
    <phoneticPr fontId="8"/>
  </si>
  <si>
    <t>・完成した作品の著作権者となる者（法人・個人を問わない。）の名前、共同制作契約書に記入されている出資金額（配給・宣伝費を除く。）を全て記入してください。（申請団体名は記入しないこと。）
・製作幹事の場合は、プルダウンメニューから○を選択してください。
・要望書提出時の確定状況について、プルダウンメニューから「確定」「交渉中」「予定」のいずれかを必ず選択してください。</t>
    <rPh sb="1" eb="3">
      <t>カンセイ</t>
    </rPh>
    <rPh sb="5" eb="7">
      <t>サクヒン</t>
    </rPh>
    <rPh sb="8" eb="11">
      <t>チョサクケン</t>
    </rPh>
    <rPh sb="11" eb="12">
      <t>シャ</t>
    </rPh>
    <rPh sb="15" eb="16">
      <t>モノ</t>
    </rPh>
    <rPh sb="17" eb="19">
      <t>ホウジン</t>
    </rPh>
    <rPh sb="20" eb="22">
      <t>コジン</t>
    </rPh>
    <rPh sb="23" eb="24">
      <t>ト</t>
    </rPh>
    <rPh sb="30" eb="32">
      <t>ナマエ</t>
    </rPh>
    <rPh sb="33" eb="35">
      <t>キョウドウ</t>
    </rPh>
    <rPh sb="35" eb="37">
      <t>セイサク</t>
    </rPh>
    <rPh sb="37" eb="40">
      <t>ケイヤクショ</t>
    </rPh>
    <rPh sb="41" eb="43">
      <t>キニュウ</t>
    </rPh>
    <rPh sb="48" eb="50">
      <t>シュッシ</t>
    </rPh>
    <rPh sb="50" eb="52">
      <t>キンガク</t>
    </rPh>
    <rPh sb="53" eb="55">
      <t>ハイキュウ</t>
    </rPh>
    <rPh sb="56" eb="58">
      <t>センデン</t>
    </rPh>
    <rPh sb="58" eb="59">
      <t>ヒ</t>
    </rPh>
    <rPh sb="60" eb="61">
      <t>ノゾ</t>
    </rPh>
    <rPh sb="65" eb="66">
      <t>スベ</t>
    </rPh>
    <rPh sb="67" eb="69">
      <t>キニュウ</t>
    </rPh>
    <rPh sb="77" eb="79">
      <t>シンセイ</t>
    </rPh>
    <rPh sb="79" eb="81">
      <t>ダンタイ</t>
    </rPh>
    <rPh sb="81" eb="82">
      <t>メイ</t>
    </rPh>
    <rPh sb="83" eb="85">
      <t>キニュウ</t>
    </rPh>
    <rPh sb="127" eb="130">
      <t>ヨウボウショ</t>
    </rPh>
    <rPh sb="130" eb="132">
      <t>テイシュツ</t>
    </rPh>
    <rPh sb="132" eb="133">
      <t>ジ</t>
    </rPh>
    <rPh sb="134" eb="136">
      <t>カクテイ</t>
    </rPh>
    <rPh sb="136" eb="138">
      <t>ジョウキョウ</t>
    </rPh>
    <rPh sb="155" eb="157">
      <t>カクテイ</t>
    </rPh>
    <rPh sb="159" eb="162">
      <t>コウショウチュウ</t>
    </rPh>
    <rPh sb="164" eb="166">
      <t>ヨテイ</t>
    </rPh>
    <rPh sb="173" eb="174">
      <t>カナラ</t>
    </rPh>
    <rPh sb="175" eb="177">
      <t>センタク</t>
    </rPh>
    <phoneticPr fontId="8"/>
  </si>
  <si>
    <t>【記入要領】</t>
    <rPh sb="1" eb="5">
      <t>キニュウヨウリョウ</t>
    </rPh>
    <phoneticPr fontId="12"/>
  </si>
  <si>
    <t>・すべて税込金額を記載してください。</t>
    <rPh sb="4" eb="8">
      <t>ゼイコミキンガク</t>
    </rPh>
    <rPh sb="9" eb="11">
      <t>キサイ</t>
    </rPh>
    <phoneticPr fontId="12"/>
  </si>
  <si>
    <t>・スタッフ、キャスト人件費については、「スタッフ費内訳」「キャスト費内訳」のシートに詳細を記入してください。各シートの内容が自動転記されます。</t>
    <rPh sb="33" eb="36">
      <t>ヒウチワケ</t>
    </rPh>
    <rPh sb="42" eb="44">
      <t>ショウサイ</t>
    </rPh>
    <rPh sb="45" eb="47">
      <t>キニュウ</t>
    </rPh>
    <rPh sb="54" eb="55">
      <t>カク</t>
    </rPh>
    <rPh sb="59" eb="61">
      <t>ナイヨウ</t>
    </rPh>
    <rPh sb="62" eb="66">
      <t>ジドウテンキ</t>
    </rPh>
    <phoneticPr fontId="12"/>
  </si>
  <si>
    <t>対象期間外支払額</t>
    <rPh sb="0" eb="2">
      <t>タイショウ</t>
    </rPh>
    <rPh sb="2" eb="4">
      <t>キカン</t>
    </rPh>
    <rPh sb="4" eb="5">
      <t>ガイ</t>
    </rPh>
    <rPh sb="5" eb="7">
      <t>シハライ</t>
    </rPh>
    <rPh sb="7" eb="8">
      <t>ガク</t>
    </rPh>
    <phoneticPr fontId="8"/>
  </si>
  <si>
    <r>
      <t>・定款・規約等の事業目的を記入してください。応募の要件として、映画の製作活動を行う旨が明記してある</t>
    </r>
    <r>
      <rPr>
        <b/>
        <sz val="12"/>
        <color rgb="FF002060"/>
        <rFont val="游ゴシック"/>
        <family val="3"/>
        <charset val="128"/>
        <scheme val="minor"/>
      </rPr>
      <t>箇所を</t>
    </r>
    <r>
      <rPr>
        <b/>
        <sz val="12"/>
        <color rgb="FFFF0000"/>
        <rFont val="游ゴシック"/>
        <family val="3"/>
        <charset val="128"/>
        <scheme val="minor"/>
      </rPr>
      <t>抜粋して記載してください。</t>
    </r>
    <r>
      <rPr>
        <b/>
        <sz val="12"/>
        <color theme="8" tint="-0.499984740745262"/>
        <rFont val="游ゴシック"/>
        <family val="3"/>
        <charset val="128"/>
        <scheme val="minor"/>
      </rPr>
      <t xml:space="preserve">
・３行以内で記入してください。</t>
    </r>
    <rPh sb="1" eb="3">
      <t>テイカン</t>
    </rPh>
    <rPh sb="4" eb="6">
      <t>キヤク</t>
    </rPh>
    <rPh sb="6" eb="7">
      <t>トウ</t>
    </rPh>
    <rPh sb="8" eb="10">
      <t>ジギョウ</t>
    </rPh>
    <rPh sb="10" eb="12">
      <t>モクテキ</t>
    </rPh>
    <rPh sb="13" eb="15">
      <t>キニュウ</t>
    </rPh>
    <rPh sb="22" eb="24">
      <t>オウボ</t>
    </rPh>
    <rPh sb="25" eb="27">
      <t>ヨウケン</t>
    </rPh>
    <rPh sb="31" eb="33">
      <t>エイガ</t>
    </rPh>
    <rPh sb="34" eb="36">
      <t>セイサク</t>
    </rPh>
    <rPh sb="36" eb="38">
      <t>カツドウ</t>
    </rPh>
    <rPh sb="39" eb="40">
      <t>オコナ</t>
    </rPh>
    <rPh sb="41" eb="42">
      <t>ムネ</t>
    </rPh>
    <rPh sb="43" eb="45">
      <t>メイキ</t>
    </rPh>
    <rPh sb="49" eb="51">
      <t>カショ</t>
    </rPh>
    <rPh sb="52" eb="54">
      <t>バッスイ</t>
    </rPh>
    <rPh sb="56" eb="58">
      <t>キサイ</t>
    </rPh>
    <rPh sb="68" eb="69">
      <t>ギョウ</t>
    </rPh>
    <rPh sb="69" eb="71">
      <t>イナイ</t>
    </rPh>
    <rPh sb="72" eb="74">
      <t>キニュウ</t>
    </rPh>
    <phoneticPr fontId="10"/>
  </si>
  <si>
    <t>《主要製作活動歴・受賞歴等》
・活動内容（役割）には、「監督」「プロデューサー」等、その作品における職務や役割について記入してください。
・スペースに収まらない場合、主要なものを記入してください。
・年月欄は受賞日ではなく、映画作品の公開時期を記入してください。</t>
    <rPh sb="1" eb="3">
      <t>シュヨウ</t>
    </rPh>
    <rPh sb="3" eb="5">
      <t>セイサク</t>
    </rPh>
    <rPh sb="5" eb="7">
      <t>カツドウ</t>
    </rPh>
    <rPh sb="7" eb="8">
      <t>レキ</t>
    </rPh>
    <rPh sb="9" eb="11">
      <t>ジュショウ</t>
    </rPh>
    <rPh sb="11" eb="12">
      <t>レキ</t>
    </rPh>
    <rPh sb="12" eb="13">
      <t>ナド</t>
    </rPh>
    <phoneticPr fontId="8"/>
  </si>
  <si>
    <t>《略歴》
・主な経歴、職歴等を記入してください。スペースに収まらない場合は、主要なものを記入してください。
・現在所属している団体がある場合には、その名称も記入してください。</t>
    <rPh sb="6" eb="7">
      <t>オモ</t>
    </rPh>
    <rPh sb="8" eb="10">
      <t>ケイレキ</t>
    </rPh>
    <rPh sb="11" eb="14">
      <t>ショクレキトウ</t>
    </rPh>
    <rPh sb="15" eb="17">
      <t>キニュウ</t>
    </rPh>
    <rPh sb="29" eb="30">
      <t>オサ</t>
    </rPh>
    <rPh sb="34" eb="36">
      <t>バアイ</t>
    </rPh>
    <rPh sb="38" eb="40">
      <t>シュヨウ</t>
    </rPh>
    <rPh sb="44" eb="46">
      <t>キニュウ</t>
    </rPh>
    <phoneticPr fontId="8"/>
  </si>
  <si>
    <r>
      <t>○劇映画
　監督、脚本、撮影、プロデューサー
○記録映画
　監督、撮影、プロデューサー
○アニメーション映画
　監督、脚本、プロデューサー、チーフアニメーター
・</t>
    </r>
    <r>
      <rPr>
        <b/>
        <sz val="12"/>
        <color rgb="FFFF0000"/>
        <rFont val="游ゴシック"/>
        <family val="3"/>
        <charset val="128"/>
        <scheme val="minor"/>
      </rPr>
      <t>同じ職務の者が複数名いる場合は、シートをコピーして全員分を作成してください。</t>
    </r>
    <r>
      <rPr>
        <b/>
        <sz val="12"/>
        <color theme="8" tint="-0.499984740745262"/>
        <rFont val="游ゴシック"/>
        <family val="3"/>
        <charset val="128"/>
        <scheme val="minor"/>
      </rPr>
      <t xml:space="preserve">
・同一人物が複数の職務を兼ねる場合は、区分欄のプルダウンから複数の項目に●を付けて、1名につき1部作成してください。
・団体、監督、プロデューサーに映画製作の実績がなく、団体の代表者のみに実績がある場合は、「団体代表者」の個人略歴の提出が必要です。</t>
    </r>
    <rPh sb="1" eb="4">
      <t>ゲキエイガ</t>
    </rPh>
    <rPh sb="6" eb="8">
      <t>カントク</t>
    </rPh>
    <rPh sb="9" eb="11">
      <t>キャクホン</t>
    </rPh>
    <rPh sb="12" eb="14">
      <t>サツエイ</t>
    </rPh>
    <rPh sb="140" eb="142">
      <t>クブン</t>
    </rPh>
    <rPh sb="142" eb="143">
      <t>ラン</t>
    </rPh>
    <rPh sb="151" eb="153">
      <t>フクスウ</t>
    </rPh>
    <rPh sb="154" eb="156">
      <t>コウモク</t>
    </rPh>
    <rPh sb="159" eb="160">
      <t>ツ</t>
    </rPh>
    <phoneticPr fontId="8"/>
  </si>
  <si>
    <t>作品名</t>
    <rPh sb="0" eb="3">
      <t>サクヒンメイ</t>
    </rPh>
    <phoneticPr fontId="41"/>
  </si>
  <si>
    <t>団体名</t>
    <rPh sb="0" eb="3">
      <t>ダンタイメイ</t>
    </rPh>
    <phoneticPr fontId="41"/>
  </si>
  <si>
    <t>生年</t>
    <rPh sb="0" eb="2">
      <t>セイネン</t>
    </rPh>
    <phoneticPr fontId="8"/>
  </si>
  <si>
    <t xml:space="preserve">・活動終了後も実務担当者と必ず連絡の取れる連絡先を記入してください。 </t>
    <rPh sb="1" eb="6">
      <t>カツドウシュウリョウゴ</t>
    </rPh>
    <phoneticPr fontId="8"/>
  </si>
  <si>
    <t>・電話番号は半角数字で記載してください。例：00-0000-0000</t>
    <rPh sb="1" eb="5">
      <t>デンワバンゴウ</t>
    </rPh>
    <rPh sb="6" eb="8">
      <t>ハンカク</t>
    </rPh>
    <rPh sb="8" eb="10">
      <t>スウジ</t>
    </rPh>
    <rPh sb="11" eb="13">
      <t>キサイ</t>
    </rPh>
    <rPh sb="20" eb="21">
      <t>レイ</t>
    </rPh>
    <phoneticPr fontId="8"/>
  </si>
  <si>
    <t>・活動終了後も連絡の取れるアドレスの記載をお願いします。</t>
    <rPh sb="1" eb="6">
      <t>カツドウシュウリョウゴ</t>
    </rPh>
    <rPh sb="7" eb="9">
      <t>レンラク</t>
    </rPh>
    <rPh sb="10" eb="11">
      <t>ト</t>
    </rPh>
    <rPh sb="18" eb="20">
      <t>キサイ</t>
    </rPh>
    <rPh sb="22" eb="23">
      <t>ネガ</t>
    </rPh>
    <phoneticPr fontId="8"/>
  </si>
  <si>
    <t>・作品名とフリガナを記入してください。
　「　」は作品名に含まれる場合を除き、不要です。
　要望時点で仮題の場合は作品名の後に（仮題）を付けてください。</t>
    <rPh sb="46" eb="48">
      <t>ヨウボウ</t>
    </rPh>
    <rPh sb="48" eb="50">
      <t>ジテン</t>
    </rPh>
    <phoneticPr fontId="8"/>
  </si>
  <si>
    <t>・背景がグレーの欄は項目名であるか、又は他の欄の記載から自動転記されます。記入しないでください。</t>
    <rPh sb="10" eb="13">
      <t>コウモクメイ</t>
    </rPh>
    <rPh sb="18" eb="19">
      <t>マタ</t>
    </rPh>
    <rPh sb="20" eb="21">
      <t>ホカ</t>
    </rPh>
    <rPh sb="22" eb="23">
      <t>ラン</t>
    </rPh>
    <rPh sb="24" eb="26">
      <t>キサイ</t>
    </rPh>
    <rPh sb="28" eb="32">
      <t>ジドウテンキ</t>
    </rPh>
    <phoneticPr fontId="8"/>
  </si>
  <si>
    <t>・「個表」シートの製作スケジュールから自動転記されます。</t>
    <rPh sb="2" eb="4">
      <t>コヒョウ</t>
    </rPh>
    <rPh sb="9" eb="11">
      <t>セイサク</t>
    </rPh>
    <rPh sb="19" eb="21">
      <t>ジドウ</t>
    </rPh>
    <rPh sb="21" eb="23">
      <t>テンキ</t>
    </rPh>
    <phoneticPr fontId="8"/>
  </si>
  <si>
    <t>・「個表」シートの公開予定時期から自動転記されます。</t>
    <rPh sb="9" eb="11">
      <t>コウカイ</t>
    </rPh>
    <rPh sb="11" eb="13">
      <t>ヨテイ</t>
    </rPh>
    <rPh sb="13" eb="15">
      <t>ジキ</t>
    </rPh>
    <rPh sb="17" eb="21">
      <t>ジドウテンキ</t>
    </rPh>
    <phoneticPr fontId="8"/>
  </si>
  <si>
    <t>・「個表」シートの配給会社欄から自動転記されます。</t>
    <rPh sb="9" eb="14">
      <t>ハイキュウガイシャラン</t>
    </rPh>
    <rPh sb="16" eb="20">
      <t>ジドウテンキ</t>
    </rPh>
    <phoneticPr fontId="8"/>
  </si>
  <si>
    <t>【記入要領】</t>
    <phoneticPr fontId="8"/>
  </si>
  <si>
    <t>≪主な出演者及び起用の理由≫</t>
    <rPh sb="1" eb="2">
      <t>オモ</t>
    </rPh>
    <rPh sb="3" eb="6">
      <t>シュツエンシャ</t>
    </rPh>
    <rPh sb="6" eb="7">
      <t>オヨ</t>
    </rPh>
    <rPh sb="8" eb="10">
      <t>キヨウ</t>
    </rPh>
    <rPh sb="11" eb="13">
      <t>リユウ</t>
    </rPh>
    <phoneticPr fontId="11"/>
  </si>
  <si>
    <t>・法人番号欄には、国税庁より通知される、法人等に指定される13桁の番号を記入してください。
※法人マイナンバーではありません。
・不明な場合は、国税庁の法人番号公表サイト等でご確認ください。</t>
    <rPh sb="1" eb="3">
      <t>ホウジン</t>
    </rPh>
    <rPh sb="3" eb="5">
      <t>バンゴウ</t>
    </rPh>
    <rPh sb="5" eb="6">
      <t>ラン</t>
    </rPh>
    <rPh sb="9" eb="12">
      <t>コクゼイチョウ</t>
    </rPh>
    <rPh sb="14" eb="16">
      <t>ツウチ</t>
    </rPh>
    <rPh sb="20" eb="22">
      <t>ホウジン</t>
    </rPh>
    <rPh sb="22" eb="23">
      <t>トウ</t>
    </rPh>
    <rPh sb="24" eb="26">
      <t>シテイ</t>
    </rPh>
    <rPh sb="47" eb="49">
      <t>ホウジン</t>
    </rPh>
    <rPh sb="65" eb="67">
      <t>フメイ</t>
    </rPh>
    <rPh sb="68" eb="70">
      <t>バアイ</t>
    </rPh>
    <rPh sb="72" eb="75">
      <t>コクゼイチョウ</t>
    </rPh>
    <rPh sb="76" eb="82">
      <t>ホウジンバンゴウコウヒョウ</t>
    </rPh>
    <rPh sb="85" eb="86">
      <t>トウ</t>
    </rPh>
    <rPh sb="88" eb="90">
      <t>カクニン</t>
    </rPh>
    <phoneticPr fontId="10"/>
  </si>
  <si>
    <t>≪若手・新進映画作家を起用した理由・効果≫</t>
    <phoneticPr fontId="8"/>
  </si>
  <si>
    <t>劇映画（B）若手・新進映画作家支援</t>
    <rPh sb="6" eb="8">
      <t>ワカテ</t>
    </rPh>
    <rPh sb="9" eb="17">
      <t>シンシンエイガサッカシエン</t>
    </rPh>
    <phoneticPr fontId="8"/>
  </si>
  <si>
    <t>有</t>
  </si>
  <si>
    <t>単年度助成の様式です。</t>
    <rPh sb="0" eb="5">
      <t>タンネンドジョセイ</t>
    </rPh>
    <rPh sb="6" eb="8">
      <t>ヨウシキ</t>
    </rPh>
    <phoneticPr fontId="8"/>
  </si>
  <si>
    <t>・応募する活動区分をプルダウンメニューから選択してください。</t>
    <rPh sb="21" eb="23">
      <t>センタク</t>
    </rPh>
    <phoneticPr fontId="8"/>
  </si>
  <si>
    <t>パスワード</t>
    <phoneticPr fontId="11"/>
  </si>
  <si>
    <t>ＵＲＬ</t>
    <phoneticPr fontId="11"/>
  </si>
  <si>
    <t>≪映像資料の掲出場所≫</t>
    <rPh sb="1" eb="5">
      <t>エイゾウシリョウ</t>
    </rPh>
    <rPh sb="6" eb="10">
      <t>ケイシュツバショ</t>
    </rPh>
    <phoneticPr fontId="11"/>
  </si>
  <si>
    <t>≪Google Drive等のファイルサーバのURLは記入しないでください。≫</t>
    <rPh sb="27" eb="29">
      <t>キニュウ</t>
    </rPh>
    <phoneticPr fontId="11"/>
  </si>
  <si>
    <t>≪その他活動の特色や強調したい事項を記入してください。テレビ放送等を目的として申請団体が既に製作した映像を素材として使用し映画を製作する場合には、その旨を必ず明記してください。また、テレビ番組と内容が異なる点及びテレビ番組から映画を製作するプロセスを記述してください。≫</t>
    <phoneticPr fontId="11"/>
  </si>
  <si>
    <t>金額
（円／税込）</t>
    <rPh sb="4" eb="5">
      <t>エン</t>
    </rPh>
    <rPh sb="6" eb="8">
      <t>ゼイコ</t>
    </rPh>
    <phoneticPr fontId="8"/>
  </si>
  <si>
    <t>音声ガイド制作費（内訳の詳細を記載してください。）</t>
    <rPh sb="0" eb="2">
      <t>オンセイ</t>
    </rPh>
    <rPh sb="5" eb="8">
      <t>セイサクヒ</t>
    </rPh>
    <phoneticPr fontId="8"/>
  </si>
  <si>
    <t>バリアフリー字幕制作費（内訳の詳細を記載してください。）</t>
    <rPh sb="6" eb="11">
      <t>ジマクセイサクヒ</t>
    </rPh>
    <rPh sb="12" eb="14">
      <t>ウチワケ</t>
    </rPh>
    <rPh sb="15" eb="17">
      <t>ショウサイ</t>
    </rPh>
    <rPh sb="18" eb="20">
      <t>キサイ</t>
    </rPh>
    <phoneticPr fontId="8"/>
  </si>
  <si>
    <t>≪採択結果にかかわらず、過去に同じ活動を本助成制度に応募したことがある場合、過去に応募した時期と、今回の応募における変更点として特に強調したいことを記載してください。今回初めて応募する場合は記載しないでください。≫</t>
    <rPh sb="1" eb="3">
      <t>サイタク</t>
    </rPh>
    <rPh sb="3" eb="5">
      <t>ケッカ</t>
    </rPh>
    <rPh sb="12" eb="14">
      <t>カコ</t>
    </rPh>
    <rPh sb="15" eb="16">
      <t>オナ</t>
    </rPh>
    <rPh sb="17" eb="19">
      <t>カツドウ</t>
    </rPh>
    <rPh sb="20" eb="25">
      <t>ホンジョセイセイド</t>
    </rPh>
    <rPh sb="26" eb="28">
      <t>オウボ</t>
    </rPh>
    <rPh sb="35" eb="37">
      <t>バアイ</t>
    </rPh>
    <rPh sb="38" eb="40">
      <t>カコ</t>
    </rPh>
    <rPh sb="41" eb="43">
      <t>オウボ</t>
    </rPh>
    <rPh sb="45" eb="47">
      <t>ジキ</t>
    </rPh>
    <rPh sb="49" eb="51">
      <t>コンカイ</t>
    </rPh>
    <rPh sb="52" eb="54">
      <t>オウボ</t>
    </rPh>
    <rPh sb="58" eb="61">
      <t>ヘンコウテン</t>
    </rPh>
    <rPh sb="64" eb="65">
      <t>トク</t>
    </rPh>
    <rPh sb="66" eb="68">
      <t>キョウチョウ</t>
    </rPh>
    <rPh sb="74" eb="76">
      <t>キサイ</t>
    </rPh>
    <rPh sb="83" eb="86">
      <t>コンカイハジ</t>
    </rPh>
    <rPh sb="88" eb="90">
      <t>オウボ</t>
    </rPh>
    <rPh sb="92" eb="94">
      <t>バアイ</t>
    </rPh>
    <rPh sb="95" eb="97">
      <t>キサイ</t>
    </rPh>
    <phoneticPr fontId="11"/>
  </si>
  <si>
    <t>・日付は応募提出期限内で入力してください。</t>
    <phoneticPr fontId="8"/>
  </si>
  <si>
    <t>j</t>
    <phoneticPr fontId="8"/>
  </si>
  <si>
    <t>自己負担額（収支差額）</t>
    <rPh sb="0" eb="2">
      <t>ジコ</t>
    </rPh>
    <rPh sb="2" eb="4">
      <t>フタン</t>
    </rPh>
    <rPh sb="4" eb="5">
      <t>ガク</t>
    </rPh>
    <rPh sb="6" eb="8">
      <t>シュウシ</t>
    </rPh>
    <rPh sb="8" eb="10">
      <t>サガク</t>
    </rPh>
    <phoneticPr fontId="8"/>
  </si>
  <si>
    <t xml:space="preserve">≪・主なキャスト名を記入してください。決まっている場合は役名も記入してください。起用理由で、専門性や創造性、将来性等の観点から特筆すべきことがあれば記載ください≫
役名○○：○○○○（確定、○年に○○新人賞を受賞し、若手有望格であるため）、役名△△：△△△△（確定）、役名□□：□□□□（交渉中）
</t>
    <rPh sb="82" eb="83">
      <t>ヤク</t>
    </rPh>
    <rPh sb="83" eb="84">
      <t>メイ</t>
    </rPh>
    <rPh sb="92" eb="94">
      <t>カクテイ</t>
    </rPh>
    <rPh sb="96" eb="97">
      <t>ネン</t>
    </rPh>
    <rPh sb="100" eb="102">
      <t>シンジン</t>
    </rPh>
    <rPh sb="102" eb="103">
      <t>ショウ</t>
    </rPh>
    <rPh sb="104" eb="106">
      <t>ジュショウ</t>
    </rPh>
    <rPh sb="108" eb="110">
      <t>ワカテ</t>
    </rPh>
    <rPh sb="110" eb="112">
      <t>ユウボウ</t>
    </rPh>
    <rPh sb="112" eb="113">
      <t>カク</t>
    </rPh>
    <rPh sb="120" eb="121">
      <t>ヤク</t>
    </rPh>
    <rPh sb="121" eb="122">
      <t>メイ</t>
    </rPh>
    <rPh sb="130" eb="132">
      <t>カクテイ</t>
    </rPh>
    <rPh sb="134" eb="135">
      <t>ヤク</t>
    </rPh>
    <rPh sb="135" eb="136">
      <t>メイ</t>
    </rPh>
    <rPh sb="144" eb="147">
      <t>コウショウチュウ</t>
    </rPh>
    <phoneticPr fontId="11"/>
  </si>
  <si>
    <t xml:space="preserve">≪・主なスタッフについて記入してください。・起用理由で、専門性や創造性、将来性等の観点から特筆すべきことがあれば記載ください。≫
監督：●●●●（確定、演出力の評価が高く世界的な発信が期待できるため）、脚本：▲▲▲▲（確定）、撮影：■■■■（交渉中）、プロデューサー：◆◆◆◆（確定）、美術：●●●●（確定）、照明：●●●●（確定）、録音：●●●●（確定）、編集：●●●●（予定）
</t>
    <rPh sb="65" eb="67">
      <t>カントク</t>
    </rPh>
    <rPh sb="73" eb="75">
      <t>カクテイ</t>
    </rPh>
    <rPh sb="76" eb="79">
      <t>エンシュツリョク</t>
    </rPh>
    <rPh sb="80" eb="82">
      <t>ヒョウカ</t>
    </rPh>
    <rPh sb="83" eb="84">
      <t>タカ</t>
    </rPh>
    <rPh sb="85" eb="88">
      <t>セカイテキ</t>
    </rPh>
    <rPh sb="89" eb="91">
      <t>ハッシン</t>
    </rPh>
    <rPh sb="92" eb="94">
      <t>キタイ</t>
    </rPh>
    <rPh sb="101" eb="103">
      <t>キャクホン</t>
    </rPh>
    <rPh sb="109" eb="111">
      <t>カクテイ</t>
    </rPh>
    <rPh sb="113" eb="115">
      <t>サツエイ</t>
    </rPh>
    <rPh sb="121" eb="124">
      <t>コウショウチュウ</t>
    </rPh>
    <rPh sb="139" eb="141">
      <t>カクテイ</t>
    </rPh>
    <rPh sb="143" eb="145">
      <t>ビジュツ</t>
    </rPh>
    <rPh sb="155" eb="157">
      <t>ショウメイ</t>
    </rPh>
    <rPh sb="167" eb="169">
      <t>ロクオン</t>
    </rPh>
    <rPh sb="179" eb="181">
      <t>ヘンシュウ</t>
    </rPh>
    <rPh sb="187" eb="189">
      <t>ヨテイ</t>
    </rPh>
    <phoneticPr fontId="11"/>
  </si>
  <si>
    <t xml:space="preserve">≪若手・新進映画作家を起用した理由及び、起用することで期待される効果を、今後の成長性の観点を含め、記入してください≫
</t>
    <phoneticPr fontId="8"/>
  </si>
  <si>
    <r>
      <t>・若手・新進映画作家を起用した理由及び、起用することで期待される効果を</t>
    </r>
    <r>
      <rPr>
        <b/>
        <sz val="12"/>
        <color rgb="FF002060"/>
        <rFont val="游ゴシック"/>
        <family val="3"/>
        <charset val="128"/>
        <scheme val="minor"/>
      </rPr>
      <t>、今後の成長性の観点を含め、記入してください。
・5行以内でご記入ください。</t>
    </r>
    <rPh sb="36" eb="38">
      <t>コンゴ</t>
    </rPh>
    <rPh sb="39" eb="42">
      <t>セイチョウセイ</t>
    </rPh>
    <rPh sb="43" eb="45">
      <t>カンテン</t>
    </rPh>
    <rPh sb="46" eb="47">
      <t>フク</t>
    </rPh>
    <phoneticPr fontId="8"/>
  </si>
  <si>
    <t>・主なキャスト名を記入してください。決まっている場合は役名も記入してください。
・起用理由で、専門性や創造性、将来性等の観点から特筆すべきことがあれば記載ください。
・キャストの決定状況（確定、交渉中、予定等）を必ず記入してください。
・8行以内でご記入ください。</t>
    <rPh sb="1" eb="2">
      <t>オモ</t>
    </rPh>
    <rPh sb="55" eb="58">
      <t>ショウライセイ</t>
    </rPh>
    <rPh sb="58" eb="59">
      <t>トウ</t>
    </rPh>
    <phoneticPr fontId="8"/>
  </si>
  <si>
    <t>・主なスタッフについて記入してください。
・起用理由で、専門性や創造性、将来性等の観点から特筆すべきことがあれば記載ください。
　応募する活動区分ごとに、「総表」の「作品概要」に記載ある職務の者については「総表」と同じ内容を必ず記入してください。
・スタッフの決定状況（確定、交渉中、予定等）を必ず記入してください。
・8行以内でご記入ください。</t>
    <rPh sb="36" eb="39">
      <t>ショウライセイ</t>
    </rPh>
    <rPh sb="39" eb="40">
      <t>トウ</t>
    </rPh>
    <phoneticPr fontId="8"/>
  </si>
  <si>
    <t>支払先</t>
    <rPh sb="0" eb="3">
      <t>シハライサキ</t>
    </rPh>
    <phoneticPr fontId="12"/>
  </si>
  <si>
    <t>備考</t>
    <rPh sb="0" eb="2">
      <t>ビコウ</t>
    </rPh>
    <phoneticPr fontId="12"/>
  </si>
  <si>
    <t>備考</t>
    <phoneticPr fontId="15"/>
  </si>
  <si>
    <t>支払先</t>
    <rPh sb="0" eb="3">
      <t>シハライサキ</t>
    </rPh>
    <phoneticPr fontId="15"/>
  </si>
  <si>
    <t>総表!J46</t>
    <phoneticPr fontId="41"/>
  </si>
  <si>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56" eb="58">
      <t>フメイ</t>
    </rPh>
    <rPh sb="115" eb="119">
      <t>ジュウジキカン</t>
    </rPh>
    <rPh sb="119" eb="120">
      <t>ラン</t>
    </rPh>
    <rPh sb="121" eb="123">
      <t>クウラン</t>
    </rPh>
    <phoneticPr fontId="15"/>
  </si>
  <si>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115" eb="119">
      <t>ジュウジキカン</t>
    </rPh>
    <rPh sb="119" eb="120">
      <t>ラン</t>
    </rPh>
    <rPh sb="121" eb="123">
      <t>クウラン</t>
    </rPh>
    <phoneticPr fontId="15"/>
  </si>
  <si>
    <t>③助成金の交付を受けようとする団体の共同製作者が、過去に自ら映画を製作し（出資を伴う）、一般に広く公開した実績を有すること。</t>
    <rPh sb="1" eb="4">
      <t>ジョセイキン</t>
    </rPh>
    <rPh sb="5" eb="7">
      <t>コウフ</t>
    </rPh>
    <rPh sb="8" eb="9">
      <t>ウ</t>
    </rPh>
    <rPh sb="15" eb="17">
      <t>ダンタイ</t>
    </rPh>
    <rPh sb="18" eb="23">
      <t>キョウドウセイサクシャ</t>
    </rPh>
    <rPh sb="25" eb="27">
      <t>カコ</t>
    </rPh>
    <rPh sb="28" eb="29">
      <t>ミズカ</t>
    </rPh>
    <rPh sb="30" eb="32">
      <t>エイガ</t>
    </rPh>
    <rPh sb="33" eb="35">
      <t>セイサク</t>
    </rPh>
    <rPh sb="37" eb="39">
      <t>シュッシ</t>
    </rPh>
    <rPh sb="40" eb="41">
      <t>トモナ</t>
    </rPh>
    <rPh sb="44" eb="46">
      <t>イッパン</t>
    </rPh>
    <rPh sb="47" eb="48">
      <t>ヒロ</t>
    </rPh>
    <rPh sb="49" eb="51">
      <t>コウカイ</t>
    </rPh>
    <rPh sb="53" eb="55">
      <t>ジッセキ</t>
    </rPh>
    <rPh sb="56" eb="57">
      <t>ユウ</t>
    </rPh>
    <phoneticPr fontId="41"/>
  </si>
  <si>
    <t>助成対象外経費</t>
    <rPh sb="0" eb="2">
      <t>ジョセイ</t>
    </rPh>
    <phoneticPr fontId="9"/>
  </si>
  <si>
    <t>≪Vimeo、Youtube等一般に公開されている動画閲覧プラットフォームを利用してアップロードし、閲覧パスワードをかけるなどして限定公開の状態としてください。アップロードした動画は、審査結果が公表されるまで変更・削除をしないでください。≫</t>
    <phoneticPr fontId="11"/>
  </si>
  <si>
    <t>R5</t>
    <phoneticPr fontId="8"/>
  </si>
  <si>
    <r>
      <t>当団体は、応募する映画の製作に際し、日本映画制作適正認定制度（作品認定制度）に</t>
    </r>
    <r>
      <rPr>
        <u/>
        <sz val="10"/>
        <color theme="1"/>
        <rFont val="ＭＳ ゴシック"/>
        <family val="3"/>
        <charset val="128"/>
      </rPr>
      <t>申請</t>
    </r>
    <r>
      <rPr>
        <sz val="10"/>
        <color theme="1"/>
        <rFont val="ＭＳ ゴシック"/>
        <family val="3"/>
        <charset val="128"/>
      </rPr>
      <t>している、又はする予定である。</t>
    </r>
    <rPh sb="5" eb="7">
      <t>オウボ</t>
    </rPh>
    <rPh sb="9" eb="11">
      <t>エイガ</t>
    </rPh>
    <rPh sb="12" eb="14">
      <t>セイサク</t>
    </rPh>
    <rPh sb="15" eb="16">
      <t>サイ</t>
    </rPh>
    <rPh sb="18" eb="20">
      <t>ニホン</t>
    </rPh>
    <rPh sb="20" eb="22">
      <t>エイガ</t>
    </rPh>
    <rPh sb="22" eb="24">
      <t>セイサク</t>
    </rPh>
    <rPh sb="24" eb="26">
      <t>テキセイ</t>
    </rPh>
    <rPh sb="26" eb="28">
      <t>ニンテイ</t>
    </rPh>
    <rPh sb="28" eb="30">
      <t>セイド</t>
    </rPh>
    <rPh sb="31" eb="33">
      <t>サクヒン</t>
    </rPh>
    <rPh sb="33" eb="35">
      <t>ニンテイ</t>
    </rPh>
    <rPh sb="35" eb="37">
      <t>セイド</t>
    </rPh>
    <rPh sb="39" eb="41">
      <t>シンセイ</t>
    </rPh>
    <rPh sb="46" eb="47">
      <t>マタ</t>
    </rPh>
    <phoneticPr fontId="42"/>
  </si>
  <si>
    <t>上映映画館・ホール等名（１）</t>
    <phoneticPr fontId="41"/>
  </si>
  <si>
    <r>
      <t xml:space="preserve">①映画館又はホール等での有料上映実績
</t>
    </r>
    <r>
      <rPr>
        <sz val="10.5"/>
        <color theme="1"/>
        <rFont val="ＭＳ ゴシック"/>
        <family val="3"/>
        <charset val="128"/>
      </rPr>
      <t>（劇映画、アニメーション映画長編は選択必須。劇映画の場合は</t>
    </r>
    <r>
      <rPr>
        <u/>
        <sz val="10.5"/>
        <color theme="1"/>
        <rFont val="ＭＳ ゴシック"/>
        <family val="3"/>
        <charset val="128"/>
      </rPr>
      <t>３スクリーン以上の実績の記載</t>
    </r>
    <r>
      <rPr>
        <sz val="10.5"/>
        <color theme="1"/>
        <rFont val="ＭＳ ゴシック"/>
        <family val="3"/>
        <charset val="128"/>
      </rPr>
      <t>が必須。）</t>
    </r>
    <rPh sb="4" eb="5">
      <t>マタ</t>
    </rPh>
    <rPh sb="12" eb="14">
      <t>ユウリョウ</t>
    </rPh>
    <rPh sb="14" eb="16">
      <t>ジョウエイ</t>
    </rPh>
    <rPh sb="41" eb="44">
      <t>ゲキエイガ</t>
    </rPh>
    <rPh sb="45" eb="47">
      <t>バアイ</t>
    </rPh>
    <rPh sb="54" eb="56">
      <t>イジョウ</t>
    </rPh>
    <rPh sb="57" eb="59">
      <t>ジッセキ</t>
    </rPh>
    <rPh sb="60" eb="62">
      <t>キサイ</t>
    </rPh>
    <rPh sb="63" eb="65">
      <t>ヒッス</t>
    </rPh>
    <phoneticPr fontId="42"/>
  </si>
  <si>
    <t>助成対象外経費</t>
    <rPh sb="0" eb="2">
      <t>ジョセイ</t>
    </rPh>
    <rPh sb="2" eb="4">
      <t>タイショウ</t>
    </rPh>
    <rPh sb="4" eb="5">
      <t>ガイ</t>
    </rPh>
    <rPh sb="5" eb="7">
      <t>ケイヒ</t>
    </rPh>
    <phoneticPr fontId="8"/>
  </si>
  <si>
    <t>助成対象外経費</t>
    <rPh sb="0" eb="7">
      <t>ジョセイタイショウガイケイヒ</t>
    </rPh>
    <phoneticPr fontId="8"/>
  </si>
  <si>
    <t>（「スタッフ費内訳」シートから自動転記されます。）</t>
    <rPh sb="6" eb="7">
      <t>ヒ</t>
    </rPh>
    <rPh sb="7" eb="9">
      <t>ウチワケ</t>
    </rPh>
    <rPh sb="15" eb="17">
      <t>ジドウ</t>
    </rPh>
    <rPh sb="17" eb="19">
      <t>テンキ</t>
    </rPh>
    <phoneticPr fontId="8"/>
  </si>
  <si>
    <t>（「キャスト費内訳」シートから自動転記されます。）</t>
    <rPh sb="6" eb="7">
      <t>ヒ</t>
    </rPh>
    <rPh sb="7" eb="9">
      <t>ウチワケ</t>
    </rPh>
    <rPh sb="15" eb="17">
      <t>ジドウ</t>
    </rPh>
    <rPh sb="17" eb="19">
      <t>テンキ</t>
    </rPh>
    <phoneticPr fontId="8"/>
  </si>
  <si>
    <t>予算総額（千円）</t>
    <rPh sb="0" eb="2">
      <t>ヨサン</t>
    </rPh>
    <rPh sb="2" eb="4">
      <t>ソウガク</t>
    </rPh>
    <phoneticPr fontId="8"/>
  </si>
  <si>
    <t>プルダウンから選択してください。</t>
  </si>
  <si>
    <t>選択してください</t>
  </si>
  <si>
    <t>プルダウンから選択してください。</t>
    <phoneticPr fontId="8"/>
  </si>
  <si>
    <t>完成形式</t>
    <rPh sb="0" eb="2">
      <t>カンセイ</t>
    </rPh>
    <rPh sb="2" eb="4">
      <t>ケイシキ</t>
    </rPh>
    <phoneticPr fontId="8"/>
  </si>
  <si>
    <r>
      <t>若手・新進映画作家を起用した理由・効果</t>
    </r>
    <r>
      <rPr>
        <b/>
        <u/>
        <sz val="14"/>
        <color rgb="FFFF0000"/>
        <rFont val="游ゴシック"/>
        <family val="3"/>
        <charset val="128"/>
        <scheme val="minor"/>
      </rPr>
      <t>※劇映画Ｂ区分で若手・新進映画作家支援の応募をする場合のみ記載</t>
    </r>
    <rPh sb="0" eb="2">
      <t>ワカテ</t>
    </rPh>
    <rPh sb="3" eb="9">
      <t>シンシンエイガサッカ</t>
    </rPh>
    <rPh sb="10" eb="12">
      <t>キヨウ</t>
    </rPh>
    <rPh sb="14" eb="16">
      <t>リユウ</t>
    </rPh>
    <rPh sb="17" eb="19">
      <t>コウカ</t>
    </rPh>
    <rPh sb="20" eb="23">
      <t>ゲキエイガ</t>
    </rPh>
    <rPh sb="24" eb="26">
      <t>クブン</t>
    </rPh>
    <rPh sb="27" eb="29">
      <t>ワカテ</t>
    </rPh>
    <rPh sb="30" eb="36">
      <t>シンシンエイガサッカ</t>
    </rPh>
    <rPh sb="36" eb="38">
      <t>シエン</t>
    </rPh>
    <rPh sb="39" eb="41">
      <t>オウボ</t>
    </rPh>
    <rPh sb="44" eb="46">
      <t>バアイ</t>
    </rPh>
    <rPh sb="48" eb="50">
      <t>キサイ</t>
    </rPh>
    <phoneticPr fontId="8"/>
  </si>
  <si>
    <t>R7.4.1～R8.3.31に
支払いが完了する経費
小計（千円）</t>
    <rPh sb="16" eb="18">
      <t>シハラ</t>
    </rPh>
    <rPh sb="20" eb="22">
      <t>カンリョウ</t>
    </rPh>
    <rPh sb="24" eb="26">
      <t>ケイヒ</t>
    </rPh>
    <rPh sb="27" eb="29">
      <t>ショウケイ</t>
    </rPh>
    <rPh sb="30" eb="32">
      <t>センエン</t>
    </rPh>
    <phoneticPr fontId="8"/>
  </si>
  <si>
    <t>（記入例：下記を参考に、記入の際は上書きしてください。詳細な組織図などの添付は不要です。）
代表取締役社長
－映像制作本部
　－①企画部（○名）
　　②撮影部（○名）
　　③配給部（○名）</t>
    <rPh sb="27" eb="29">
      <t>ショウサイ</t>
    </rPh>
    <rPh sb="30" eb="33">
      <t>ソシキズ</t>
    </rPh>
    <rPh sb="36" eb="38">
      <t>テンプ</t>
    </rPh>
    <rPh sb="39" eb="41">
      <t>フヨウ</t>
    </rPh>
    <phoneticPr fontId="10"/>
  </si>
  <si>
    <r>
      <t>上映映画館・ホール等名（２）</t>
    </r>
    <r>
      <rPr>
        <sz val="8"/>
        <color theme="1"/>
        <rFont val="ＭＳ ゴシック"/>
        <family val="3"/>
        <charset val="128"/>
      </rPr>
      <t>※劇映画のみ</t>
    </r>
    <rPh sb="15" eb="18">
      <t>ゲキエイガ</t>
    </rPh>
    <phoneticPr fontId="41"/>
  </si>
  <si>
    <r>
      <t>上映映画館・ホール等名（３）</t>
    </r>
    <r>
      <rPr>
        <sz val="8"/>
        <color theme="1"/>
        <rFont val="ＭＳ ゴシック"/>
        <family val="3"/>
        <charset val="128"/>
      </rPr>
      <t>※劇映画のみ</t>
    </r>
    <phoneticPr fontId="41"/>
  </si>
  <si>
    <t>上映映画館・ホール等名</t>
    <rPh sb="0" eb="2">
      <t>ジョウエイ</t>
    </rPh>
    <rPh sb="2" eb="5">
      <t>エイガカン</t>
    </rPh>
    <rPh sb="9" eb="10">
      <t>トウ</t>
    </rPh>
    <rPh sb="10" eb="11">
      <t>メイ</t>
    </rPh>
    <phoneticPr fontId="41"/>
  </si>
  <si>
    <r>
      <t>Ｄ：若手・新進映画作家の監督実績　</t>
    </r>
    <r>
      <rPr>
        <b/>
        <sz val="12"/>
        <color rgb="FFFF0000"/>
        <rFont val="ＭＳ ゴシック"/>
        <family val="3"/>
        <charset val="128"/>
      </rPr>
      <t>※劇映画Ｂの若手・新進映画作家支援で応募する場合のみ記載</t>
    </r>
    <rPh sb="2" eb="4">
      <t>ワカテ</t>
    </rPh>
    <rPh sb="5" eb="7">
      <t>シンシン</t>
    </rPh>
    <rPh sb="7" eb="9">
      <t>エイガ</t>
    </rPh>
    <rPh sb="9" eb="11">
      <t>サッカ</t>
    </rPh>
    <rPh sb="12" eb="14">
      <t>カントク</t>
    </rPh>
    <rPh sb="14" eb="16">
      <t>ジッセキ</t>
    </rPh>
    <rPh sb="43" eb="45">
      <t>キサイ</t>
    </rPh>
    <phoneticPr fontId="42"/>
  </si>
  <si>
    <t>起用する若手・新進映画作家が監督した映画の実績を記載してください。（最大２作品まで）</t>
    <rPh sb="0" eb="2">
      <t>キヨウ</t>
    </rPh>
    <rPh sb="4" eb="6">
      <t>ワカテ</t>
    </rPh>
    <rPh sb="7" eb="9">
      <t>シンシン</t>
    </rPh>
    <rPh sb="9" eb="13">
      <t>エイガサッカ</t>
    </rPh>
    <rPh sb="14" eb="16">
      <t>カントク</t>
    </rPh>
    <rPh sb="18" eb="20">
      <t>エイガ</t>
    </rPh>
    <rPh sb="21" eb="23">
      <t>ジッセキ</t>
    </rPh>
    <rPh sb="24" eb="26">
      <t>キサイ</t>
    </rPh>
    <rPh sb="34" eb="36">
      <t>サイダイ</t>
    </rPh>
    <rPh sb="37" eb="39">
      <t>サクヒン</t>
    </rPh>
    <phoneticPr fontId="42"/>
  </si>
  <si>
    <t>総表!D50</t>
    <phoneticPr fontId="41"/>
  </si>
  <si>
    <t>令和５年３月に一般社団法人日本映画製作者連盟、協同組合日本映画製作者協会、協同組合日本映画監督協会ほか各職能団体によって、映画製作現場の就業環境改善や取引の適正化等を図ることを目的に、「映画制作の持続的な発展に向けた取引ガイドライン」が定められました。
映画制作に従事する方たちが安心・安全な環境で業務に従事できるよう、本ガイドラインを参考にし、本助成活動に応募する劇映画については、本ガイドラインに則って適正な環境で事業を実施するよう努めてください。
【映画制作の持続的な発展に向けた取引ガイドライン】
https://www.eiteki.org/wp/wp-content/uploads/pdf/eiteki_guideline.pdf</t>
    <phoneticPr fontId="41"/>
  </si>
  <si>
    <r>
      <t>当団体は、応募する映画の製作に際し、日本映画制作適正化機構の定める「映画制作の持続的な発展に向けた取引ガイドライン」を</t>
    </r>
    <r>
      <rPr>
        <u/>
        <sz val="10"/>
        <color theme="1"/>
        <rFont val="ＭＳ ゴシック"/>
        <family val="3"/>
        <charset val="128"/>
      </rPr>
      <t>遵守</t>
    </r>
    <r>
      <rPr>
        <sz val="10"/>
        <color theme="1"/>
        <rFont val="ＭＳ ゴシック"/>
        <family val="3"/>
        <charset val="128"/>
      </rPr>
      <t>し、映画製作を行っている、又は行う予定である。</t>
    </r>
    <rPh sb="0" eb="3">
      <t>トウダンタイ</t>
    </rPh>
    <rPh sb="5" eb="7">
      <t>オウボ</t>
    </rPh>
    <rPh sb="9" eb="11">
      <t>エイガ</t>
    </rPh>
    <rPh sb="12" eb="14">
      <t>セイサク</t>
    </rPh>
    <rPh sb="15" eb="16">
      <t>サイ</t>
    </rPh>
    <rPh sb="18" eb="29">
      <t>ニホンエイガセイサクテキセイカキコウ</t>
    </rPh>
    <rPh sb="30" eb="31">
      <t>サダ</t>
    </rPh>
    <rPh sb="34" eb="36">
      <t>エイガ</t>
    </rPh>
    <rPh sb="36" eb="38">
      <t>セイサク</t>
    </rPh>
    <rPh sb="39" eb="42">
      <t>ジゾクテキ</t>
    </rPh>
    <rPh sb="59" eb="61">
      <t>ジュンシュ</t>
    </rPh>
    <rPh sb="63" eb="67">
      <t>エイガセイサク</t>
    </rPh>
    <rPh sb="68" eb="69">
      <t>オコナ</t>
    </rPh>
    <rPh sb="74" eb="75">
      <t>マタ</t>
    </rPh>
    <rPh sb="76" eb="77">
      <t>オコナ</t>
    </rPh>
    <rPh sb="78" eb="80">
      <t>ヨテイ</t>
    </rPh>
    <phoneticPr fontId="42"/>
  </si>
  <si>
    <r>
      <t xml:space="preserve">撮影機材
</t>
    </r>
    <r>
      <rPr>
        <sz val="14"/>
        <rFont val="游ゴシック"/>
        <family val="3"/>
        <charset val="128"/>
        <scheme val="minor"/>
      </rPr>
      <t>（型番等）</t>
    </r>
    <rPh sb="0" eb="2">
      <t>サツエイ</t>
    </rPh>
    <rPh sb="2" eb="4">
      <t>キザイ</t>
    </rPh>
    <rPh sb="6" eb="9">
      <t>カタバントウ</t>
    </rPh>
    <phoneticPr fontId="8"/>
  </si>
  <si>
    <t>・映画以外も含めた令和4年度～令和6年度の団体の総収入・総支出等を記入してください｡</t>
    <rPh sb="9" eb="11">
      <t>レイワ</t>
    </rPh>
    <phoneticPr fontId="10"/>
  </si>
  <si>
    <t>金額（千円）</t>
    <rPh sb="3" eb="4">
      <t>セン</t>
    </rPh>
    <rPh sb="4" eb="5">
      <t>エン</t>
    </rPh>
    <phoneticPr fontId="8"/>
  </si>
  <si>
    <t>課税事業者</t>
  </si>
  <si>
    <t>・共同製作者、後援者、協賛者等を記入してください。また、それぞれの決定状況（確定、交渉／申請中、交渉／申請予定）を必ず記入してください。
・共同製作者については、各団体の役割（幹事、企画、制作、配給、宣伝等）も記載ください。海外の団体の場合は、国名を記載してください。
・クラウドファンディングを実施する場合は要望書提出時の状況（達成、実施中、実施予定）を必ず記入してください。
・5行以内でご記入ください。</t>
    <rPh sb="112" eb="114">
      <t>カイガイ</t>
    </rPh>
    <rPh sb="115" eb="117">
      <t>ダンタイ</t>
    </rPh>
    <rPh sb="118" eb="120">
      <t>バアイ</t>
    </rPh>
    <rPh sb="122" eb="124">
      <t>コクメイ</t>
    </rPh>
    <rPh sb="125" eb="127">
      <t>キサイ</t>
    </rPh>
    <phoneticPr fontId="8"/>
  </si>
  <si>
    <t>R7
（見込みでも可）</t>
    <phoneticPr fontId="8"/>
  </si>
  <si>
    <t>R6</t>
    <phoneticPr fontId="8"/>
  </si>
  <si>
    <t>総表!D47</t>
    <phoneticPr fontId="41"/>
  </si>
  <si>
    <t>令和８年度　文化芸術振興費補助金による 助成金交付要望書
（日本映画製作支援事業　第１回募集分）</t>
    <rPh sb="30" eb="32">
      <t>ニホン</t>
    </rPh>
    <rPh sb="32" eb="36">
      <t>エイガセイサク</t>
    </rPh>
    <rPh sb="36" eb="38">
      <t>シエン</t>
    </rPh>
    <rPh sb="38" eb="40">
      <t>ジギョウ</t>
    </rPh>
    <phoneticPr fontId="8"/>
  </si>
  <si>
    <t>R8.4.1～R9.3.31に
支払いが完了する経費</t>
    <rPh sb="16" eb="18">
      <t>シハラ</t>
    </rPh>
    <rPh sb="20" eb="22">
      <t>カンリョウ</t>
    </rPh>
    <rPh sb="24" eb="26">
      <t>ケイヒ</t>
    </rPh>
    <phoneticPr fontId="8"/>
  </si>
  <si>
    <t>・製作スケジュールについて、各項目の開始日、終了日、実働日数を入力してください。
・入力の際は「2026/4/1」のように年月日を入力してください（表示は和暦になります。）。
・ポストプロダクション会社が未定の場合は実施予定国のみ記載ください。（例：アメリカ（予定））
・完成試写予定について、初号試写の予定を令和8年4月～令和9年3月の範囲で記入してください。</t>
    <phoneticPr fontId="11"/>
  </si>
  <si>
    <t>左記のうちR8.4.1～R9.3.31の期間内に支払う金額
（円／税込）</t>
    <rPh sb="0" eb="2">
      <t>サキ</t>
    </rPh>
    <rPh sb="20" eb="23">
      <t>キカンナイ</t>
    </rPh>
    <rPh sb="24" eb="26">
      <t>シハラ</t>
    </rPh>
    <rPh sb="27" eb="29">
      <t>キンガク</t>
    </rPh>
    <phoneticPr fontId="8"/>
  </si>
  <si>
    <t>左記のうちR8.4.1～R9.3.31に
支払いが完了する経費</t>
    <rPh sb="0" eb="2">
      <t>サキ</t>
    </rPh>
    <rPh sb="21" eb="23">
      <t>シハラ</t>
    </rPh>
    <rPh sb="25" eb="27">
      <t>カンリョウ</t>
    </rPh>
    <rPh sb="29" eb="31">
      <t>ケイヒ</t>
    </rPh>
    <phoneticPr fontId="8"/>
  </si>
  <si>
    <t>・「細目」「内訳」をプルダウンメニューから選択し、金額を手入力してください。
・該当する「内訳」がない場合は、細目を選択後、「内訳」のプルダウンメニューから空白を選択し、手入力してください。
・備考欄は特記することがあれば記載してください。
・支払先が複数ある場合は、主要な１者のみを記載し、「●●社ほか」のように記載してください。未定の場合は空欄としてください。
・「金額」欄には総額を記入し、そのうちR8.4.1～R9.3.31に支払う金額を「左記のうちR8.4.1～R9.3.31に支払う金額」欄に記入してください。
この経費の総額が交付を受けようとする助成金の額を超えている必要があります。
・「課税対象外経費」に該当する経費は、プルダウンメニューから「○」を選択してください。（免税事業者及び簡易課税事業者は記入不要）
・記載しきれない場合は、行を増やさずに項目をまとめて記載してください。</t>
    <rPh sb="2" eb="4">
      <t>サイモク</t>
    </rPh>
    <rPh sb="6" eb="8">
      <t>ウチワケ</t>
    </rPh>
    <rPh sb="21" eb="23">
      <t>センタク</t>
    </rPh>
    <rPh sb="25" eb="27">
      <t>キンガク</t>
    </rPh>
    <rPh sb="28" eb="29">
      <t>テ</t>
    </rPh>
    <rPh sb="29" eb="31">
      <t>ニュウリョク</t>
    </rPh>
    <rPh sb="97" eb="100">
      <t>ビコウラン</t>
    </rPh>
    <rPh sb="101" eb="103">
      <t>トッキ</t>
    </rPh>
    <rPh sb="111" eb="113">
      <t>キサイ</t>
    </rPh>
    <rPh sb="122" eb="125">
      <t>シハライサキ</t>
    </rPh>
    <rPh sb="126" eb="128">
      <t>フクスウ</t>
    </rPh>
    <rPh sb="130" eb="132">
      <t>バアイ</t>
    </rPh>
    <rPh sb="134" eb="136">
      <t>シュヨウ</t>
    </rPh>
    <rPh sb="138" eb="139">
      <t>シャ</t>
    </rPh>
    <rPh sb="142" eb="144">
      <t>キサイ</t>
    </rPh>
    <rPh sb="149" eb="150">
      <t>シャ</t>
    </rPh>
    <rPh sb="157" eb="159">
      <t>キサイ</t>
    </rPh>
    <rPh sb="166" eb="168">
      <t>ミテイ</t>
    </rPh>
    <rPh sb="169" eb="171">
      <t>バアイ</t>
    </rPh>
    <rPh sb="172" eb="174">
      <t>クウラン</t>
    </rPh>
    <rPh sb="185" eb="187">
      <t>キンガク</t>
    </rPh>
    <rPh sb="188" eb="189">
      <t>ラン</t>
    </rPh>
    <rPh sb="191" eb="193">
      <t>ソウガク</t>
    </rPh>
    <rPh sb="194" eb="196">
      <t>キニュウ</t>
    </rPh>
    <rPh sb="220" eb="222">
      <t>キンガク</t>
    </rPh>
    <rPh sb="224" eb="226">
      <t>サキ</t>
    </rPh>
    <rPh sb="244" eb="246">
      <t>シハラ</t>
    </rPh>
    <rPh sb="247" eb="249">
      <t>キンガク</t>
    </rPh>
    <rPh sb="250" eb="251">
      <t>ラン</t>
    </rPh>
    <rPh sb="252" eb="254">
      <t>キニュウ</t>
    </rPh>
    <phoneticPr fontId="12"/>
  </si>
  <si>
    <t>単年度助成
第１回募集</t>
    <rPh sb="0" eb="3">
      <t>タンネンド</t>
    </rPh>
    <rPh sb="3" eb="5">
      <t>ジョセイ</t>
    </rPh>
    <rPh sb="9" eb="11">
      <t>ボシュウ</t>
    </rPh>
    <phoneticPr fontId="16"/>
  </si>
  <si>
    <t>左記金額のうち
R8.4.1～
R9.3.31の期間に
支払う額（税込／円）</t>
    <rPh sb="0" eb="2">
      <t>サキ</t>
    </rPh>
    <rPh sb="2" eb="4">
      <t>キンガク</t>
    </rPh>
    <rPh sb="24" eb="26">
      <t>キカン</t>
    </rPh>
    <rPh sb="28" eb="30">
      <t>シハラ</t>
    </rPh>
    <rPh sb="31" eb="32">
      <t>ガク</t>
    </rPh>
    <rPh sb="33" eb="35">
      <t>ゼイコ</t>
    </rPh>
    <rPh sb="36" eb="37">
      <t>エン</t>
    </rPh>
    <phoneticPr fontId="16"/>
  </si>
  <si>
    <t>単年度助成
第１回募集</t>
    <phoneticPr fontId="15"/>
  </si>
  <si>
    <r>
      <t>映像資料の掲出場所　※</t>
    </r>
    <r>
      <rPr>
        <b/>
        <u/>
        <sz val="14"/>
        <color rgb="FFFF0000"/>
        <rFont val="游ゴシック"/>
        <family val="3"/>
        <charset val="128"/>
        <scheme val="minor"/>
      </rPr>
      <t>記録映画に応募する場合は</t>
    </r>
    <r>
      <rPr>
        <b/>
        <sz val="14"/>
        <rFont val="游ゴシック"/>
        <family val="3"/>
        <charset val="128"/>
        <scheme val="minor"/>
      </rPr>
      <t>記載してください。</t>
    </r>
    <rPh sb="0" eb="4">
      <t>エイゾウシリョウ</t>
    </rPh>
    <rPh sb="5" eb="9">
      <t>ケイシュツバショ</t>
    </rPh>
    <rPh sb="11" eb="15">
      <t>キロクエイガ</t>
    </rPh>
    <rPh sb="16" eb="18">
      <t>オウボ</t>
    </rPh>
    <rPh sb="20" eb="22">
      <t>バアイ</t>
    </rPh>
    <rPh sb="23" eb="25">
      <t>キサイ</t>
    </rPh>
    <phoneticPr fontId="11"/>
  </si>
  <si>
    <t>※記録映画に応募する場合は記載してください。
・Vimeo、Youtube等一般に公開されている動画閲覧プラットフォームを利用してアップロードし、閲覧パスワードをかけるなどして限定公開の状態としてください。
・アップロードした動画は、審査結果が公表されるまで変更・削除をしないでください。
・Google Drive等のファイルサーバのURLを記入することはできません。</t>
    <rPh sb="37" eb="38">
      <t>トウ</t>
    </rPh>
    <rPh sb="48" eb="50">
      <t>ドウガ</t>
    </rPh>
    <rPh sb="50" eb="52">
      <t>エツラン</t>
    </rPh>
    <rPh sb="61" eb="63">
      <t>リヨウ</t>
    </rPh>
    <rPh sb="73" eb="75">
      <t>エツラン</t>
    </rPh>
    <rPh sb="88" eb="90">
      <t>ゲンテイ</t>
    </rPh>
    <rPh sb="90" eb="92">
      <t>コウカイ</t>
    </rPh>
    <rPh sb="93" eb="95">
      <t>ジョウタイ</t>
    </rPh>
    <rPh sb="113" eb="115">
      <t>ドウガ</t>
    </rPh>
    <rPh sb="129" eb="131">
      <t>ヘンコウ</t>
    </rPh>
    <rPh sb="132" eb="134">
      <t>サクジョ</t>
    </rPh>
    <rPh sb="158" eb="159">
      <t>トウ</t>
    </rPh>
    <rPh sb="172" eb="174">
      <t>キニュウ</t>
    </rPh>
    <phoneticPr fontId="11"/>
  </si>
  <si>
    <t>他の助成事業等への応募状況（振興会や文化庁事業等との重複応募・助成には制限があります）</t>
    <rPh sb="0" eb="1">
      <t>ホカ</t>
    </rPh>
    <rPh sb="2" eb="6">
      <t>ジョセイジギョウ</t>
    </rPh>
    <rPh sb="6" eb="7">
      <t>トウ</t>
    </rPh>
    <rPh sb="9" eb="11">
      <t>オウボ</t>
    </rPh>
    <rPh sb="11" eb="13">
      <t>ジョウキョウ</t>
    </rPh>
    <rPh sb="14" eb="17">
      <t>シンコウカイ</t>
    </rPh>
    <rPh sb="18" eb="21">
      <t>ブンカチョウ</t>
    </rPh>
    <rPh sb="21" eb="23">
      <t>ジギョウ</t>
    </rPh>
    <rPh sb="23" eb="24">
      <t>トウ</t>
    </rPh>
    <rPh sb="26" eb="28">
      <t>ジュウフク</t>
    </rPh>
    <rPh sb="28" eb="30">
      <t>オウボ</t>
    </rPh>
    <rPh sb="31" eb="33">
      <t>ジョセイ</t>
    </rPh>
    <rPh sb="35" eb="37">
      <t>セイゲン</t>
    </rPh>
    <phoneticPr fontId="11"/>
  </si>
  <si>
    <t>≪他の助成事業等への応募状況（振興会や文化庁事業等との重複応募・助成には制限があります）≫</t>
    <phoneticPr fontId="11"/>
  </si>
  <si>
    <t>R4
以前</t>
    <rPh sb="3" eb="5">
      <t>イゼン</t>
    </rPh>
    <phoneticPr fontId="8"/>
  </si>
  <si>
    <t>バリアフリー対応</t>
    <rPh sb="6" eb="8">
      <t>タイオウ</t>
    </rPh>
    <phoneticPr fontId="11"/>
  </si>
  <si>
    <t>ー</t>
  </si>
  <si>
    <t>バリアフリー字幕</t>
    <rPh sb="6" eb="8">
      <t>ジマク</t>
    </rPh>
    <phoneticPr fontId="11"/>
  </si>
  <si>
    <t>音声ガイド</t>
    <rPh sb="0" eb="2">
      <t>オンセイ</t>
    </rPh>
    <phoneticPr fontId="11"/>
  </si>
  <si>
    <t>　　④配信予定時期</t>
    <rPh sb="5" eb="9">
      <t>ヨテイジキ</t>
    </rPh>
    <phoneticPr fontId="11"/>
  </si>
  <si>
    <t>　　⑤配信会社</t>
    <rPh sb="5" eb="7">
      <t>カイシャ</t>
    </rPh>
    <phoneticPr fontId="11"/>
  </si>
  <si>
    <t>申請者</t>
    <rPh sb="0" eb="3">
      <t>シンセイシャ</t>
    </rPh>
    <phoneticPr fontId="42"/>
  </si>
  <si>
    <t>申請時期</t>
    <rPh sb="0" eb="4">
      <t>シンセイジキ</t>
    </rPh>
    <phoneticPr fontId="41"/>
  </si>
  <si>
    <t>申請状況</t>
    <rPh sb="0" eb="4">
      <t>シンセイジョウキョウ</t>
    </rPh>
    <phoneticPr fontId="42"/>
  </si>
  <si>
    <t>　令和　　　　　年　　　　　月</t>
    <rPh sb="1" eb="3">
      <t>レイワ</t>
    </rPh>
    <rPh sb="8" eb="9">
      <t>ネン</t>
    </rPh>
    <rPh sb="14" eb="15">
      <t>ガツ</t>
    </rPh>
    <phoneticPr fontId="41"/>
  </si>
  <si>
    <t>令和８年度文化芸術振興費補助金交付要望書チェック表</t>
    <rPh sb="0" eb="2">
      <t>レイワ</t>
    </rPh>
    <phoneticPr fontId="42"/>
  </si>
  <si>
    <t>完成時期　単年度：R8.4.1～R9.3.31</t>
    <rPh sb="0" eb="2">
      <t>カンセイ</t>
    </rPh>
    <rPh sb="2" eb="4">
      <t>ジキ</t>
    </rPh>
    <rPh sb="5" eb="8">
      <t>タンネンド</t>
    </rPh>
    <phoneticPr fontId="42"/>
  </si>
  <si>
    <t>完成形式：アニメーション技法を主として製作</t>
    <rPh sb="0" eb="2">
      <t>カンセイ</t>
    </rPh>
    <rPh sb="2" eb="4">
      <t>ケイシキ</t>
    </rPh>
    <rPh sb="15" eb="16">
      <t>シュ</t>
    </rPh>
    <phoneticPr fontId="42"/>
  </si>
  <si>
    <t>自己申告書</t>
    <rPh sb="0" eb="5">
      <t>ジコシンコクショ</t>
    </rPh>
    <phoneticPr fontId="42"/>
  </si>
  <si>
    <t>シノプシス</t>
    <phoneticPr fontId="42"/>
  </si>
  <si>
    <t>1 映画製作を主な目的とする団体</t>
    <rPh sb="2" eb="6">
      <t>エイガセイサク</t>
    </rPh>
    <rPh sb="7" eb="8">
      <t>オモ</t>
    </rPh>
    <rPh sb="9" eb="11">
      <t>モクテキ</t>
    </rPh>
    <rPh sb="14" eb="16">
      <t>ダンタイ</t>
    </rPh>
    <phoneticPr fontId="42"/>
  </si>
  <si>
    <t>2 法人格を有する団体</t>
    <phoneticPr fontId="41"/>
  </si>
  <si>
    <t>3 活動（映画）に出資する団体</t>
    <rPh sb="2" eb="4">
      <t>カツドウ</t>
    </rPh>
    <rPh sb="5" eb="7">
      <t>エイガ</t>
    </rPh>
    <rPh sb="9" eb="11">
      <t>シュッシ</t>
    </rPh>
    <phoneticPr fontId="41"/>
  </si>
  <si>
    <t>4 活動（映画）の著作権の全部または一部を有する団体</t>
    <rPh sb="2" eb="4">
      <t>カツドウ</t>
    </rPh>
    <rPh sb="5" eb="7">
      <t>エイガ</t>
    </rPh>
    <rPh sb="9" eb="12">
      <t>チョサクケン</t>
    </rPh>
    <rPh sb="13" eb="15">
      <t>ゼンブ</t>
    </rPh>
    <rPh sb="18" eb="20">
      <t>イチブ</t>
    </rPh>
    <phoneticPr fontId="41"/>
  </si>
  <si>
    <t>5 製作委員会を組織する場合、その中核団体</t>
    <rPh sb="2" eb="6">
      <t>セイサクイイン</t>
    </rPh>
    <rPh sb="6" eb="7">
      <t>カイ</t>
    </rPh>
    <rPh sb="8" eb="10">
      <t>ソシキ</t>
    </rPh>
    <rPh sb="12" eb="14">
      <t>バアイ</t>
    </rPh>
    <rPh sb="17" eb="19">
      <t>チュウカク</t>
    </rPh>
    <phoneticPr fontId="41"/>
  </si>
  <si>
    <t>映像資料　URL</t>
    <rPh sb="0" eb="2">
      <t>エイゾウ</t>
    </rPh>
    <rPh sb="2" eb="4">
      <t>シリョウ</t>
    </rPh>
    <phoneticPr fontId="42"/>
  </si>
  <si>
    <t>バリアフリー字幕・音声ガイド見積書（要望する場合）</t>
    <rPh sb="6" eb="8">
      <t>ジマク</t>
    </rPh>
    <rPh sb="9" eb="11">
      <t>オンセイ</t>
    </rPh>
    <rPh sb="14" eb="17">
      <t>ミツモリショ</t>
    </rPh>
    <rPh sb="18" eb="20">
      <t>ヨウボウ</t>
    </rPh>
    <rPh sb="22" eb="24">
      <t>バアイ</t>
    </rPh>
    <phoneticPr fontId="41"/>
  </si>
  <si>
    <t>絵コンテ　データ又は10部</t>
    <rPh sb="0" eb="1">
      <t>エ</t>
    </rPh>
    <rPh sb="8" eb="9">
      <t>マタ</t>
    </rPh>
    <rPh sb="12" eb="13">
      <t>ブ</t>
    </rPh>
    <phoneticPr fontId="42"/>
  </si>
  <si>
    <t>イメージボード等　データ又は10部</t>
    <rPh sb="7" eb="8">
      <t>トウ</t>
    </rPh>
    <rPh sb="12" eb="13">
      <t>マタ</t>
    </rPh>
    <rPh sb="16" eb="17">
      <t>ブ</t>
    </rPh>
    <phoneticPr fontId="42"/>
  </si>
  <si>
    <t>監督のポートフォリオ　データ又は10部（短編Ａ・Ｂのみ）</t>
    <rPh sb="0" eb="2">
      <t>カントク</t>
    </rPh>
    <rPh sb="14" eb="15">
      <t>マタ</t>
    </rPh>
    <rPh sb="18" eb="19">
      <t>ブ</t>
    </rPh>
    <rPh sb="20" eb="22">
      <t>タンペン</t>
    </rPh>
    <phoneticPr fontId="42"/>
  </si>
  <si>
    <t>自己申告書</t>
    <rPh sb="0" eb="2">
      <t>ジコ</t>
    </rPh>
    <rPh sb="2" eb="5">
      <t>シンコクショ</t>
    </rPh>
    <phoneticPr fontId="41"/>
  </si>
  <si>
    <t>ガイドライン申告書</t>
    <rPh sb="6" eb="9">
      <t>シンコクショ</t>
    </rPh>
    <phoneticPr fontId="41"/>
  </si>
  <si>
    <t>シナリオ　15部</t>
    <phoneticPr fontId="41"/>
  </si>
  <si>
    <t xml:space="preserve">共同製作：株式会社○○○（製作幹事・企画、確定）、○○○株式会社（配給、未定）、○○○○株式会社（広報、確定）、●●●株式会社（出資のみ、確定）、▲▲▲社（出資のみ、確定、フランス）
協賛：○○株式会社（確定）、○○○○（予定）
クラウドファンディング（実施中）
（応募団体自身の名は記載しないこと。）
</t>
    <rPh sb="0" eb="2">
      <t>キョウドウ</t>
    </rPh>
    <rPh sb="2" eb="4">
      <t>セイサク</t>
    </rPh>
    <rPh sb="5" eb="9">
      <t>カブシキガイシャ</t>
    </rPh>
    <rPh sb="13" eb="17">
      <t>セイサクカンジ</t>
    </rPh>
    <rPh sb="18" eb="20">
      <t>キカク</t>
    </rPh>
    <rPh sb="21" eb="23">
      <t>カクテイ</t>
    </rPh>
    <rPh sb="28" eb="32">
      <t>カブシキガイシャ</t>
    </rPh>
    <rPh sb="33" eb="35">
      <t>ハイキュウ</t>
    </rPh>
    <rPh sb="36" eb="38">
      <t>ミテイ</t>
    </rPh>
    <rPh sb="44" eb="48">
      <t>カブシキガイシャ</t>
    </rPh>
    <rPh sb="49" eb="51">
      <t>コウホウ</t>
    </rPh>
    <rPh sb="52" eb="54">
      <t>カクテイ</t>
    </rPh>
    <rPh sb="59" eb="63">
      <t>カブシキガイシャ</t>
    </rPh>
    <rPh sb="64" eb="66">
      <t>シュッシ</t>
    </rPh>
    <rPh sb="69" eb="71">
      <t>カクテイ</t>
    </rPh>
    <rPh sb="76" eb="77">
      <t>シャ</t>
    </rPh>
    <rPh sb="78" eb="80">
      <t>シュッシ</t>
    </rPh>
    <rPh sb="83" eb="85">
      <t>カクテイ</t>
    </rPh>
    <rPh sb="92" eb="94">
      <t>キョウサン</t>
    </rPh>
    <rPh sb="97" eb="101">
      <t>カブシキガイシャ</t>
    </rPh>
    <rPh sb="102" eb="104">
      <t>カクテイ</t>
    </rPh>
    <rPh sb="111" eb="113">
      <t>ヨテイ</t>
    </rPh>
    <rPh sb="127" eb="129">
      <t>ジッシ</t>
    </rPh>
    <rPh sb="129" eb="130">
      <t>チュウ</t>
    </rPh>
    <rPh sb="133" eb="135">
      <t>オウボ</t>
    </rPh>
    <rPh sb="135" eb="137">
      <t>ダンタイ</t>
    </rPh>
    <rPh sb="137" eb="139">
      <t>ジシン</t>
    </rPh>
    <rPh sb="140" eb="141">
      <t>メイ</t>
    </rPh>
    <rPh sb="142" eb="144">
      <t>キサイ</t>
    </rPh>
    <phoneticPr fontId="11"/>
  </si>
  <si>
    <t>≪本活動を他の助成制度に応募している場合は、助成団体名、対象経費、申請額、確定状況を記載してください。本助成金への申請団体と異なる団体が応募する場合を含みます。≫
助成：○○財団（企画脚本費、2,000千円、確定）
補助金：▲▲市（確定）（イベント開催費、1,000千円、申請中）
（本助成金を記載しないこと。）</t>
    <rPh sb="5" eb="6">
      <t>タ</t>
    </rPh>
    <rPh sb="12" eb="14">
      <t>オウボ</t>
    </rPh>
    <rPh sb="18" eb="20">
      <t>バアイ</t>
    </rPh>
    <rPh sb="22" eb="24">
      <t>ジョセイ</t>
    </rPh>
    <rPh sb="24" eb="26">
      <t>ダンタイ</t>
    </rPh>
    <rPh sb="26" eb="27">
      <t>メイ</t>
    </rPh>
    <rPh sb="28" eb="32">
      <t>タイショウケイヒ</t>
    </rPh>
    <rPh sb="33" eb="36">
      <t>シンセイガク</t>
    </rPh>
    <rPh sb="37" eb="41">
      <t>カクテイジョウキョウ</t>
    </rPh>
    <rPh sb="42" eb="44">
      <t>キサイ</t>
    </rPh>
    <rPh sb="104" eb="106">
      <t>カクテイ</t>
    </rPh>
    <rPh sb="124" eb="126">
      <t>カイサイ</t>
    </rPh>
    <phoneticPr fontId="11"/>
  </si>
  <si>
    <t xml:space="preserve">≪本活動の製作にあたって、映画制作現場の環境改善（例：適正な契約、労務管理、安全管理、ハラスメント対策等を含む）に向けた取組を行っている場合は具体的に記載してください。別紙を提出してただいて構いません。
なお、劇映画に応募される団体は、別途、「映像制作の持続的な発展に向けた取引ガイドライン」に関する申告書の記載・提出が必要です。≫
</t>
    <rPh sb="1" eb="4">
      <t>ホンカツドウ</t>
    </rPh>
    <rPh sb="5" eb="7">
      <t>セイサク</t>
    </rPh>
    <rPh sb="20" eb="24">
      <t>カンキョウカイゼン</t>
    </rPh>
    <rPh sb="25" eb="26">
      <t>レイ</t>
    </rPh>
    <rPh sb="27" eb="29">
      <t>テキセイ</t>
    </rPh>
    <rPh sb="30" eb="32">
      <t>ケイヤク</t>
    </rPh>
    <rPh sb="33" eb="37">
      <t>ロウムカンリ</t>
    </rPh>
    <rPh sb="38" eb="42">
      <t>アンゼンカンリ</t>
    </rPh>
    <rPh sb="49" eb="51">
      <t>タイサク</t>
    </rPh>
    <rPh sb="51" eb="52">
      <t>ナド</t>
    </rPh>
    <rPh sb="53" eb="54">
      <t>フク</t>
    </rPh>
    <rPh sb="57" eb="58">
      <t>ム</t>
    </rPh>
    <rPh sb="60" eb="62">
      <t>トリクミ</t>
    </rPh>
    <rPh sb="63" eb="64">
      <t>オコナ</t>
    </rPh>
    <rPh sb="68" eb="70">
      <t>バアイ</t>
    </rPh>
    <rPh sb="71" eb="74">
      <t>グタイテキ</t>
    </rPh>
    <rPh sb="75" eb="77">
      <t>キサイ</t>
    </rPh>
    <rPh sb="84" eb="86">
      <t>ベッシ</t>
    </rPh>
    <rPh sb="87" eb="89">
      <t>テイシュツ</t>
    </rPh>
    <rPh sb="95" eb="96">
      <t>カマ</t>
    </rPh>
    <rPh sb="105" eb="108">
      <t>ゲキエイガ</t>
    </rPh>
    <rPh sb="109" eb="111">
      <t>オウボ</t>
    </rPh>
    <rPh sb="114" eb="116">
      <t>ダンタイ</t>
    </rPh>
    <rPh sb="118" eb="120">
      <t>ベット</t>
    </rPh>
    <rPh sb="154" eb="156">
      <t>キサイ</t>
    </rPh>
    <rPh sb="157" eb="159">
      <t>テイシュツ</t>
    </rPh>
    <rPh sb="160" eb="162">
      <t>ヒツヨウ</t>
    </rPh>
    <phoneticPr fontId="11"/>
  </si>
  <si>
    <t>・各「確定状況」欄について、プルダウンメニューから選択してください。
・公開予定時期の開始日及び終了日を初号試写から1年以内で「2026/4/1」のように年月日を入力してください。
・バリアフリー制作予定について、プルダウンメニューから選択し、ステータスがある場合は記入してください。
・公開方法について、「劇場公開」「DVDを有料で頒布」等、募集案内P.8「（注2）広く一般に公開」をどのように行うかを記入してください。
・配給会社について記入してください。
・配信について、配信会社、確定状況、配信予定時期を記入してください。</t>
    <rPh sb="1" eb="2">
      <t>カク</t>
    </rPh>
    <rPh sb="3" eb="5">
      <t>カクテイ</t>
    </rPh>
    <rPh sb="5" eb="7">
      <t>ジョウキョウ</t>
    </rPh>
    <rPh sb="8" eb="9">
      <t>ラン</t>
    </rPh>
    <rPh sb="25" eb="27">
      <t>センタク</t>
    </rPh>
    <rPh sb="98" eb="100">
      <t>セイサク</t>
    </rPh>
    <rPh sb="100" eb="102">
      <t>ヨテイ</t>
    </rPh>
    <rPh sb="118" eb="120">
      <t>センタク</t>
    </rPh>
    <rPh sb="130" eb="132">
      <t>バアイ</t>
    </rPh>
    <rPh sb="133" eb="135">
      <t>キニュウ</t>
    </rPh>
    <rPh sb="232" eb="234">
      <t>ハイシン</t>
    </rPh>
    <rPh sb="239" eb="243">
      <t>ハイシンカイシャ</t>
    </rPh>
    <rPh sb="244" eb="248">
      <t>カクテイジョウキョウ</t>
    </rPh>
    <rPh sb="249" eb="255">
      <t>ハイシンヨテイジキ</t>
    </rPh>
    <rPh sb="256" eb="258">
      <t>キニュウ</t>
    </rPh>
    <phoneticPr fontId="11"/>
  </si>
  <si>
    <t>・交付を受けようとする助成金の額、バリアフリー字幕制作費、音声ガイド制作費は自動計算されます。</t>
    <rPh sb="1" eb="3">
      <t>コウフ</t>
    </rPh>
    <rPh sb="4" eb="5">
      <t>ウ</t>
    </rPh>
    <rPh sb="11" eb="14">
      <t>ジョセイキン</t>
    </rPh>
    <rPh sb="15" eb="16">
      <t>ガク</t>
    </rPh>
    <rPh sb="38" eb="40">
      <t>ジドウ</t>
    </rPh>
    <rPh sb="40" eb="42">
      <t>ケイサン</t>
    </rPh>
    <phoneticPr fontId="9"/>
  </si>
  <si>
    <r>
      <t>※以下の項目につき、あてはまる場合「チェック」欄に○を記入してください。
「映画制作の持続的な発展に向けた取引ガイドライン」を遵守する意向がある場合、審査基準「コ」により加点いたします。
なお、</t>
    </r>
    <r>
      <rPr>
        <u/>
        <sz val="10"/>
        <color theme="1"/>
        <rFont val="ＭＳ ゴシック"/>
        <family val="3"/>
        <charset val="128"/>
      </rPr>
      <t>日本映画制作適正認定制度（作品認定制度）への申請は任意です。</t>
    </r>
    <r>
      <rPr>
        <sz val="10"/>
        <color theme="1"/>
        <rFont val="ＭＳ ゴシック"/>
        <family val="3"/>
        <charset val="128"/>
      </rPr>
      <t>本助成制度への応募条件ではありません。</t>
    </r>
    <rPh sb="1" eb="3">
      <t>イカ</t>
    </rPh>
    <rPh sb="4" eb="6">
      <t>コウモク</t>
    </rPh>
    <rPh sb="15" eb="17">
      <t>バアイ</t>
    </rPh>
    <rPh sb="23" eb="24">
      <t>ラン</t>
    </rPh>
    <rPh sb="27" eb="29">
      <t>キニュウ</t>
    </rPh>
    <rPh sb="63" eb="65">
      <t>ジュンシュ</t>
    </rPh>
    <rPh sb="67" eb="69">
      <t>イコウ</t>
    </rPh>
    <rPh sb="72" eb="74">
      <t>バアイ</t>
    </rPh>
    <rPh sb="75" eb="79">
      <t>シンサキジュン</t>
    </rPh>
    <rPh sb="85" eb="87">
      <t>カテン</t>
    </rPh>
    <rPh sb="127" eb="130">
      <t>ホンジョセイ</t>
    </rPh>
    <rPh sb="130" eb="132">
      <t>セイド</t>
    </rPh>
    <rPh sb="134" eb="136">
      <t>オウボ</t>
    </rPh>
    <rPh sb="136" eb="138">
      <t>ジョウケン</t>
    </rPh>
    <phoneticPr fontId="41"/>
  </si>
  <si>
    <r>
      <rPr>
        <u/>
        <sz val="12"/>
        <color theme="1"/>
        <rFont val="ＭＳ ゴシック"/>
        <family val="3"/>
        <charset val="128"/>
      </rPr>
      <t>団体の定款や定款に類する規約等において、事業目的等として映画の製作活動を行う旨が明記</t>
    </r>
    <r>
      <rPr>
        <sz val="12"/>
        <color theme="1"/>
        <rFont val="ＭＳ ゴシック"/>
        <family val="3"/>
        <charset val="128"/>
      </rPr>
      <t>されていること。</t>
    </r>
    <rPh sb="0" eb="2">
      <t>ダンタイ</t>
    </rPh>
    <rPh sb="3" eb="5">
      <t>テイカン</t>
    </rPh>
    <rPh sb="6" eb="8">
      <t>テイカン</t>
    </rPh>
    <rPh sb="9" eb="10">
      <t>ルイ</t>
    </rPh>
    <rPh sb="12" eb="14">
      <t>キヤク</t>
    </rPh>
    <rPh sb="14" eb="15">
      <t>トウ</t>
    </rPh>
    <rPh sb="20" eb="22">
      <t>ジギョウ</t>
    </rPh>
    <rPh sb="22" eb="24">
      <t>モクテキ</t>
    </rPh>
    <rPh sb="24" eb="25">
      <t>ナド</t>
    </rPh>
    <rPh sb="28" eb="30">
      <t>エイガ</t>
    </rPh>
    <rPh sb="31" eb="33">
      <t>セイサク</t>
    </rPh>
    <rPh sb="33" eb="35">
      <t>カツドウ</t>
    </rPh>
    <rPh sb="36" eb="37">
      <t>オコナ</t>
    </rPh>
    <rPh sb="38" eb="39">
      <t>ムネ</t>
    </rPh>
    <rPh sb="40" eb="42">
      <t>メイキ</t>
    </rPh>
    <phoneticPr fontId="41"/>
  </si>
  <si>
    <t>法人格を有する団体であること。（非営利法人を含む）</t>
    <rPh sb="16" eb="21">
      <t>ヒエイリホウジン</t>
    </rPh>
    <rPh sb="22" eb="23">
      <t>フク</t>
    </rPh>
    <phoneticPr fontId="41"/>
  </si>
  <si>
    <r>
      <t>応募する活動（映画）に</t>
    </r>
    <r>
      <rPr>
        <u/>
        <sz val="12"/>
        <color theme="1"/>
        <rFont val="ＭＳ ゴシック"/>
        <family val="3"/>
        <charset val="128"/>
      </rPr>
      <t>出資をしている団体</t>
    </r>
    <r>
      <rPr>
        <sz val="12"/>
        <color theme="1"/>
        <rFont val="ＭＳ ゴシック"/>
        <family val="3"/>
        <charset val="128"/>
      </rPr>
      <t>であること（製作団体であること）。
※出資をせずに「製作協力」や「制作」で関与する団体は応募できません。</t>
    </r>
    <phoneticPr fontId="41"/>
  </si>
  <si>
    <r>
      <t>応募する活動（映画）の</t>
    </r>
    <r>
      <rPr>
        <u/>
        <sz val="12"/>
        <color theme="1"/>
        <rFont val="ＭＳ ゴシック"/>
        <family val="3"/>
        <charset val="128"/>
      </rPr>
      <t>著作権の全部又は一部を保有する団体</t>
    </r>
    <r>
      <rPr>
        <sz val="12"/>
        <color theme="1"/>
        <rFont val="ＭＳ ゴシック"/>
        <family val="3"/>
        <charset val="128"/>
      </rPr>
      <t xml:space="preserve">であること。 </t>
    </r>
    <phoneticPr fontId="41"/>
  </si>
  <si>
    <r>
      <t>製作委員会を組織している場合、当該製作委員会において総製作費を管理し、</t>
    </r>
    <r>
      <rPr>
        <u/>
        <sz val="12"/>
        <color theme="1"/>
        <rFont val="ＭＳ ゴシック"/>
        <family val="3"/>
        <charset val="128"/>
      </rPr>
      <t>製作に係る経理事務や活動を統括する団体</t>
    </r>
    <r>
      <rPr>
        <sz val="12"/>
        <color theme="1"/>
        <rFont val="ＭＳ ゴシック"/>
        <family val="3"/>
        <charset val="128"/>
      </rPr>
      <t>（以下「中核団体」という。）であること。
※</t>
    </r>
    <r>
      <rPr>
        <u/>
        <sz val="12"/>
        <color theme="1"/>
        <rFont val="ＭＳ ゴシック"/>
        <family val="3"/>
        <charset val="128"/>
      </rPr>
      <t>要望書の提出時に中核団体である旨を証明する書類（製作委員会において、当該団体の担当
する業務内容が明示された契約書の写し又は構成員リスト（社名、所在地、法人の代表者氏
名、役割が明示されていること））を提出</t>
    </r>
    <r>
      <rPr>
        <sz val="12"/>
        <color theme="1"/>
        <rFont val="ＭＳ ゴシック"/>
        <family val="3"/>
        <charset val="128"/>
      </rPr>
      <t>していただきます。 中核団体は、作品完成後（映画の公開による収益については公開後）５年間、帳簿等を保管するものとし、正当な理由なく、保管されていないことが判明した場合には、交付された助成金の返還を求めることがあります。</t>
    </r>
    <phoneticPr fontId="41"/>
  </si>
  <si>
    <r>
      <t>・主な出演者、監督、脚本、撮影、プロデューサー、チーフアニメーターについては、
　名前のみ記入してください。（個表に記入する名前と同一にしてください。）
　</t>
    </r>
    <r>
      <rPr>
        <b/>
        <sz val="12"/>
        <color rgb="FFFF0000"/>
        <rFont val="游ゴシック"/>
        <family val="3"/>
        <charset val="128"/>
        <scheme val="minor"/>
      </rPr>
      <t>必ず全員分の個人略歴をご提出ください。</t>
    </r>
    <rPh sb="41" eb="43">
      <t>ナマエ</t>
    </rPh>
    <rPh sb="45" eb="47">
      <t>キニュウ</t>
    </rPh>
    <rPh sb="55" eb="57">
      <t>コヒョウ</t>
    </rPh>
    <rPh sb="58" eb="60">
      <t>キニュウ</t>
    </rPh>
    <rPh sb="62" eb="64">
      <t>ナマエ</t>
    </rPh>
    <rPh sb="65" eb="67">
      <t>ドウイツ</t>
    </rPh>
    <rPh sb="78" eb="79">
      <t>カナラ</t>
    </rPh>
    <rPh sb="80" eb="83">
      <t>ゼンインブン</t>
    </rPh>
    <rPh sb="84" eb="88">
      <t>コジンリャクレキ</t>
    </rPh>
    <rPh sb="90" eb="92">
      <t>テイシュツ</t>
    </rPh>
    <phoneticPr fontId="8"/>
  </si>
  <si>
    <t>助成対象外経費</t>
    <phoneticPr fontId="12"/>
  </si>
  <si>
    <t>その他</t>
    <rPh sb="2" eb="3">
      <t>タ</t>
    </rPh>
    <phoneticPr fontId="12"/>
  </si>
  <si>
    <t>その他の助成対象外経費</t>
    <rPh sb="2" eb="3">
      <t>タ</t>
    </rPh>
    <rPh sb="4" eb="6">
      <t>ジョセイ</t>
    </rPh>
    <rPh sb="6" eb="11">
      <t>タイショウガイケイヒ</t>
    </rPh>
    <phoneticPr fontId="12"/>
  </si>
  <si>
    <r>
      <t>要望書登録/要望内容/</t>
    </r>
    <r>
      <rPr>
        <sz val="11"/>
        <color rgb="FF0070C0"/>
        <rFont val="游ゴシック"/>
        <family val="3"/>
        <charset val="128"/>
        <scheme val="minor"/>
      </rPr>
      <t>本体</t>
    </r>
    <r>
      <rPr>
        <sz val="11"/>
        <rFont val="游ゴシック"/>
        <family val="3"/>
        <charset val="128"/>
        <scheme val="minor"/>
      </rPr>
      <t>額</t>
    </r>
    <rPh sb="11" eb="13">
      <t>ホンタイ</t>
    </rPh>
    <phoneticPr fontId="8"/>
  </si>
  <si>
    <t>総表!D39</t>
    <phoneticPr fontId="41"/>
  </si>
  <si>
    <t>決算期</t>
    <rPh sb="0" eb="3">
      <t>ケッサンキ</t>
    </rPh>
    <phoneticPr fontId="8"/>
  </si>
  <si>
    <t>R○年○月～
R□年□月</t>
  </si>
  <si>
    <t>助成金・補助金の額（千円）</t>
    <rPh sb="8" eb="9">
      <t>ガク</t>
    </rPh>
    <phoneticPr fontId="8"/>
  </si>
  <si>
    <t>R○年○月～
R□年□月</t>
    <phoneticPr fontId="10"/>
  </si>
  <si>
    <t>R○年○月～
R□年□月
（見込みでも可）</t>
    <phoneticPr fontId="8"/>
  </si>
  <si>
    <t>（団体代表者、経理担当者とは別の人物を記載してください）</t>
    <rPh sb="7" eb="9">
      <t>ケイリ</t>
    </rPh>
    <rPh sb="9" eb="12">
      <t>タントウシャ</t>
    </rPh>
    <rPh sb="14" eb="15">
      <t>ベツ</t>
    </rPh>
    <rPh sb="16" eb="18">
      <t>ジンブツ</t>
    </rPh>
    <rPh sb="19" eb="21">
      <t>キサイ</t>
    </rPh>
    <phoneticPr fontId="10"/>
  </si>
  <si>
    <t>総収入のうち補助金・助成金</t>
    <rPh sb="0" eb="3">
      <t>ソウシュウニュウ</t>
    </rPh>
    <rPh sb="6" eb="9">
      <t>ホジョキン</t>
    </rPh>
    <rPh sb="10" eb="13">
      <t>ジョセイキン</t>
    </rPh>
    <phoneticPr fontId="8"/>
  </si>
  <si>
    <r>
      <t>当団体は、</t>
    </r>
    <r>
      <rPr>
        <b/>
        <u/>
        <sz val="12"/>
        <color theme="1"/>
        <rFont val="ＭＳ ゴシック"/>
        <family val="3"/>
        <charset val="128"/>
      </rPr>
      <t>応募時点で</t>
    </r>
    <r>
      <rPr>
        <b/>
        <sz val="12"/>
        <color theme="1"/>
        <rFont val="ＭＳ ゴシック"/>
        <family val="3"/>
        <charset val="128"/>
      </rPr>
      <t>以下の要件を満たします。</t>
    </r>
    <rPh sb="5" eb="9">
      <t>オウボジテン</t>
    </rPh>
    <rPh sb="13" eb="15">
      <t>ヨウケン</t>
    </rPh>
    <phoneticPr fontId="42"/>
  </si>
  <si>
    <t>Ｐ．１４</t>
    <phoneticPr fontId="41"/>
  </si>
  <si>
    <t>Ｐ．３５～３７</t>
    <phoneticPr fontId="41"/>
  </si>
  <si>
    <t>Ｐ．１５</t>
    <phoneticPr fontId="41"/>
  </si>
  <si>
    <r>
      <t>Ａ：当団体は、</t>
    </r>
    <r>
      <rPr>
        <b/>
        <u/>
        <sz val="12"/>
        <color theme="1"/>
        <rFont val="ＭＳ ゴシック"/>
        <family val="3"/>
        <charset val="128"/>
      </rPr>
      <t>応募時点で</t>
    </r>
    <r>
      <rPr>
        <b/>
        <sz val="12"/>
        <color theme="1"/>
        <rFont val="ＭＳ ゴシック"/>
        <family val="3"/>
        <charset val="128"/>
      </rPr>
      <t>以下の映画製作実績を満たします。</t>
    </r>
    <rPh sb="7" eb="11">
      <t>オウボジテン</t>
    </rPh>
    <phoneticPr fontId="42"/>
  </si>
  <si>
    <r>
      <t>※</t>
    </r>
    <r>
      <rPr>
        <b/>
        <u/>
        <sz val="10.5"/>
        <color theme="1"/>
        <rFont val="ＭＳ ゴシック"/>
        <family val="3"/>
        <charset val="128"/>
      </rPr>
      <t>別途記載内容を証明する資料</t>
    </r>
    <r>
      <rPr>
        <sz val="10.5"/>
        <color theme="1"/>
        <rFont val="ＭＳ ゴシック"/>
        <family val="3"/>
        <charset val="128"/>
      </rPr>
      <t>（チラシ、パンフレット、クレジットの画面キャプチャ等）を提出してください。
（添付資料１４：映画製作実績資料参照）</t>
    </r>
    <rPh sb="1" eb="3">
      <t>ベット</t>
    </rPh>
    <rPh sb="3" eb="5">
      <t>キサイ</t>
    </rPh>
    <rPh sb="42" eb="44">
      <t>テイシュツ</t>
    </rPh>
    <phoneticPr fontId="42"/>
  </si>
  <si>
    <t>Ｐ．９</t>
    <phoneticPr fontId="41"/>
  </si>
  <si>
    <t>Ｐ．１０</t>
    <phoneticPr fontId="41"/>
  </si>
  <si>
    <t>Ｐ．１１～１２</t>
    <phoneticPr fontId="41"/>
  </si>
  <si>
    <t>Ｐ．２３</t>
    <phoneticPr fontId="41"/>
  </si>
  <si>
    <t>組織運営等に関する自己申告書</t>
    <rPh sb="0" eb="4">
      <t>ソシキウンエイ</t>
    </rPh>
    <rPh sb="4" eb="5">
      <t>トウ</t>
    </rPh>
    <rPh sb="6" eb="7">
      <t>カン</t>
    </rPh>
    <rPh sb="9" eb="14">
      <t>ジコシンコクショ</t>
    </rPh>
    <phoneticPr fontId="41"/>
  </si>
  <si>
    <t>団体名</t>
    <rPh sb="0" eb="2">
      <t>ダンタイ</t>
    </rPh>
    <rPh sb="2" eb="3">
      <t>メイ</t>
    </rPh>
    <phoneticPr fontId="41"/>
  </si>
  <si>
    <t>代表者役職名・氏名</t>
    <rPh sb="0" eb="3">
      <t>ダイヒョウシャ</t>
    </rPh>
    <rPh sb="3" eb="4">
      <t>ヤク</t>
    </rPh>
    <rPh sb="4" eb="6">
      <t>ショクメイ</t>
    </rPh>
    <rPh sb="7" eb="9">
      <t>シメイ</t>
    </rPh>
    <phoneticPr fontId="41"/>
  </si>
  <si>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41"/>
  </si>
  <si>
    <t>運営</t>
    <rPh sb="0" eb="2">
      <t>ウンエイ</t>
    </rPh>
    <phoneticPr fontId="42"/>
  </si>
  <si>
    <t>１．意思決定機関</t>
    <rPh sb="2" eb="4">
      <t>イシ</t>
    </rPh>
    <rPh sb="4" eb="6">
      <t>ケッテイ</t>
    </rPh>
    <rPh sb="6" eb="8">
      <t>キカン</t>
    </rPh>
    <phoneticPr fontId="41"/>
  </si>
  <si>
    <t>定款等</t>
    <rPh sb="0" eb="2">
      <t>テイカン</t>
    </rPh>
    <rPh sb="2" eb="3">
      <t>トウ</t>
    </rPh>
    <phoneticPr fontId="42"/>
  </si>
  <si>
    <t>〇定款等を適切に定めている。</t>
    <rPh sb="1" eb="3">
      <t>テイカン</t>
    </rPh>
    <rPh sb="3" eb="4">
      <t>トウ</t>
    </rPh>
    <rPh sb="5" eb="7">
      <t>テキセツ</t>
    </rPh>
    <rPh sb="8" eb="9">
      <t>サダ</t>
    </rPh>
    <phoneticPr fontId="41"/>
  </si>
  <si>
    <t>２．意思決定機関</t>
    <rPh sb="2" eb="4">
      <t>イシ</t>
    </rPh>
    <rPh sb="4" eb="6">
      <t>ケッテイ</t>
    </rPh>
    <rPh sb="6" eb="8">
      <t>キカン</t>
    </rPh>
    <phoneticPr fontId="41"/>
  </si>
  <si>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41"/>
  </si>
  <si>
    <t>○理事会等を定期的に開催している。</t>
    <rPh sb="6" eb="9">
      <t>テイキテキ</t>
    </rPh>
    <phoneticPr fontId="41"/>
  </si>
  <si>
    <t>○理事会等の議事録を作成している。</t>
    <phoneticPr fontId="41"/>
  </si>
  <si>
    <t>○事業計画及び収支予算並びに事業報告及び収支決算について理事会等の決議を経ている。</t>
    <phoneticPr fontId="41"/>
  </si>
  <si>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42"/>
  </si>
  <si>
    <t>〇理事会・評議員会の構成についてジェンダーバランスに配慮している。</t>
    <rPh sb="1" eb="4">
      <t>リジカイ</t>
    </rPh>
    <rPh sb="5" eb="8">
      <t>ヒョウギイン</t>
    </rPh>
    <rPh sb="8" eb="9">
      <t>カイ</t>
    </rPh>
    <rPh sb="10" eb="12">
      <t>コウセイ</t>
    </rPh>
    <rPh sb="26" eb="28">
      <t>ハイリョ</t>
    </rPh>
    <phoneticPr fontId="42"/>
  </si>
  <si>
    <t>（「はい」の場合）配慮の具体的な内容</t>
    <rPh sb="6" eb="8">
      <t>バアイ</t>
    </rPh>
    <rPh sb="9" eb="11">
      <t>ハイリョ</t>
    </rPh>
    <rPh sb="12" eb="15">
      <t>グタイテキ</t>
    </rPh>
    <rPh sb="16" eb="18">
      <t>ナイヨウ</t>
    </rPh>
    <phoneticPr fontId="42"/>
  </si>
  <si>
    <t>３．運営事務</t>
    <rPh sb="2" eb="6">
      <t>ウンエイジム</t>
    </rPh>
    <phoneticPr fontId="41"/>
  </si>
  <si>
    <t>○経理責任者は明確になっている。</t>
    <phoneticPr fontId="41"/>
  </si>
  <si>
    <t xml:space="preserve">○現預金の出納責任者は明確になっている。 </t>
    <phoneticPr fontId="41"/>
  </si>
  <si>
    <t>○銀行印の管理責任者は明確になっている。</t>
    <phoneticPr fontId="41"/>
  </si>
  <si>
    <t>○事務の執行に当たっては、各担当者の権限と責任が明確になっている。</t>
    <rPh sb="1" eb="3">
      <t>ジム</t>
    </rPh>
    <rPh sb="4" eb="6">
      <t>シッコウ</t>
    </rPh>
    <phoneticPr fontId="41"/>
  </si>
  <si>
    <t>〇業者選定等に関する規程等を整備している。</t>
    <rPh sb="1" eb="5">
      <t>カイケイキテイ</t>
    </rPh>
    <rPh sb="5" eb="6">
      <t>トウ</t>
    </rPh>
    <rPh sb="7" eb="9">
      <t>セイビ</t>
    </rPh>
    <phoneticPr fontId="42"/>
  </si>
  <si>
    <t>（「はい」の場合）整備している規程等の具体的な内容</t>
    <rPh sb="9" eb="11">
      <t>セイビ</t>
    </rPh>
    <rPh sb="15" eb="17">
      <t>キテイ</t>
    </rPh>
    <rPh sb="17" eb="18">
      <t>トウ</t>
    </rPh>
    <rPh sb="19" eb="22">
      <t>グタイテキ</t>
    </rPh>
    <rPh sb="23" eb="25">
      <t>ナイヨウ</t>
    </rPh>
    <phoneticPr fontId="42"/>
  </si>
  <si>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41"/>
  </si>
  <si>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42"/>
  </si>
  <si>
    <t>※利益相反行為とは、複数の当事者がいる場合における、一方の利益となり、かつ他方の不利益となる行為を指す。</t>
    <rPh sb="46" eb="48">
      <t>コウイ</t>
    </rPh>
    <rPh sb="49" eb="50">
      <t>サ</t>
    </rPh>
    <phoneticPr fontId="42"/>
  </si>
  <si>
    <t>○手許現金有高は、定期的に出納担当者以外の者が出納簿と照合している。</t>
    <rPh sb="1" eb="3">
      <t>テモト</t>
    </rPh>
    <rPh sb="3" eb="5">
      <t>ゲンキン</t>
    </rPh>
    <rPh sb="5" eb="7">
      <t>アリタカ</t>
    </rPh>
    <rPh sb="23" eb="26">
      <t>スイトウボ</t>
    </rPh>
    <phoneticPr fontId="41"/>
  </si>
  <si>
    <t>○法人税や消費税、源泉所得税等で必要な申告義務を適切に実施している。</t>
    <phoneticPr fontId="41"/>
  </si>
  <si>
    <t>財務</t>
    <rPh sb="0" eb="2">
      <t>ザイム</t>
    </rPh>
    <phoneticPr fontId="42"/>
  </si>
  <si>
    <t>４．財務諸表等</t>
    <rPh sb="2" eb="6">
      <t>ザイムショヒョウ</t>
    </rPh>
    <rPh sb="6" eb="7">
      <t>トウ</t>
    </rPh>
    <phoneticPr fontId="41"/>
  </si>
  <si>
    <t xml:space="preserve">○会計帳簿（仕訳帳・総勘定元帳等）を作成している。 </t>
    <phoneticPr fontId="41"/>
  </si>
  <si>
    <t>○財務諸表（貸借対照表・損益計算書等）を作成している。</t>
    <rPh sb="1" eb="5">
      <t>ザイムショヒョウ</t>
    </rPh>
    <phoneticPr fontId="41"/>
  </si>
  <si>
    <t>○財務諸表（貸借対照表・損益計算書等）を公表している。</t>
    <phoneticPr fontId="41"/>
  </si>
  <si>
    <t>※本項目における「公表」とは、ウェブサイトに掲載していること、もしくは事務所に備え付け一般からの要望があれば常に閲覧できる状態にしていることを指す。</t>
    <phoneticPr fontId="42"/>
  </si>
  <si>
    <t>５．監査</t>
    <rPh sb="2" eb="4">
      <t>カンサ</t>
    </rPh>
    <phoneticPr fontId="41"/>
  </si>
  <si>
    <t>〇監事・監査役等による会計監査またはこれに準じた内部監査を実施している。</t>
    <phoneticPr fontId="42"/>
  </si>
  <si>
    <t>　（「はい」の場合は当てはまるものにチェック）</t>
    <phoneticPr fontId="41"/>
  </si>
  <si>
    <t>　　外部監査（監査法人、公認会計士による会計監査）</t>
    <rPh sb="20" eb="22">
      <t>カイケイ</t>
    </rPh>
    <rPh sb="22" eb="24">
      <t>カンサ</t>
    </rPh>
    <phoneticPr fontId="42"/>
  </si>
  <si>
    <t>　　内部監査（監事監査、監査役監査による会計監査）</t>
    <rPh sb="20" eb="22">
      <t>カイケイ</t>
    </rPh>
    <rPh sb="22" eb="24">
      <t>カンサ</t>
    </rPh>
    <phoneticPr fontId="42"/>
  </si>
  <si>
    <t>　　内部監査に準じた監査</t>
    <phoneticPr fontId="42"/>
  </si>
  <si>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42"/>
  </si>
  <si>
    <t>①　監査法人による外部監査を受けている場合</t>
    <rPh sb="2" eb="4">
      <t>カンサ</t>
    </rPh>
    <rPh sb="4" eb="6">
      <t>ホウジン</t>
    </rPh>
    <rPh sb="9" eb="11">
      <t>ガイブ</t>
    </rPh>
    <rPh sb="11" eb="13">
      <t>カンサ</t>
    </rPh>
    <rPh sb="14" eb="15">
      <t>ウ</t>
    </rPh>
    <rPh sb="19" eb="21">
      <t>バアイ</t>
    </rPh>
    <phoneticPr fontId="42"/>
  </si>
  <si>
    <t>監査法人の名称</t>
    <phoneticPr fontId="42"/>
  </si>
  <si>
    <t>直近の外部監査報告書の提出日</t>
    <rPh sb="0" eb="2">
      <t>チョッキン</t>
    </rPh>
    <rPh sb="3" eb="7">
      <t>ガイブカンサ</t>
    </rPh>
    <rPh sb="7" eb="10">
      <t>ホウコクショ</t>
    </rPh>
    <rPh sb="11" eb="13">
      <t>テイシュツ</t>
    </rPh>
    <rPh sb="13" eb="14">
      <t>ビ</t>
    </rPh>
    <phoneticPr fontId="42"/>
  </si>
  <si>
    <t>令和　年　月　日</t>
    <rPh sb="0" eb="2">
      <t>レイワ</t>
    </rPh>
    <phoneticPr fontId="42"/>
  </si>
  <si>
    <t>②　公認会計士による外部監査を受けている場合</t>
    <rPh sb="2" eb="7">
      <t>コウニンカイケイシ</t>
    </rPh>
    <rPh sb="10" eb="12">
      <t>ガイブ</t>
    </rPh>
    <rPh sb="12" eb="14">
      <t>カンサ</t>
    </rPh>
    <rPh sb="15" eb="16">
      <t>ウ</t>
    </rPh>
    <rPh sb="20" eb="22">
      <t>バアイ</t>
    </rPh>
    <phoneticPr fontId="42"/>
  </si>
  <si>
    <t>公認会計士の氏名</t>
    <rPh sb="0" eb="5">
      <t>コウニンカイケイシ</t>
    </rPh>
    <rPh sb="6" eb="8">
      <t>シメイ</t>
    </rPh>
    <phoneticPr fontId="42"/>
  </si>
  <si>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42"/>
  </si>
  <si>
    <t>③　内部監査に準じた監査の具体的内容</t>
    <rPh sb="2" eb="6">
      <t>ナイブカンサ</t>
    </rPh>
    <rPh sb="7" eb="8">
      <t>ジュン</t>
    </rPh>
    <rPh sb="10" eb="12">
      <t>カンサ</t>
    </rPh>
    <rPh sb="13" eb="16">
      <t>グタイテキ</t>
    </rPh>
    <rPh sb="16" eb="18">
      <t>ナイヨウ</t>
    </rPh>
    <phoneticPr fontId="42"/>
  </si>
  <si>
    <t xml:space="preserve">○監事等による監査報告書を作成している。 </t>
    <phoneticPr fontId="41"/>
  </si>
  <si>
    <t>活動環境</t>
    <rPh sb="0" eb="4">
      <t>カツドウカンキョウ</t>
    </rPh>
    <phoneticPr fontId="42"/>
  </si>
  <si>
    <t>６．労務管理・契約状況</t>
    <rPh sb="2" eb="6">
      <t>ロウムカンリ</t>
    </rPh>
    <rPh sb="7" eb="11">
      <t>ケイヤクジョウキョウ</t>
    </rPh>
    <phoneticPr fontId="41"/>
  </si>
  <si>
    <t>〇団体として出演者・スタッフ等の雇用を行っている。</t>
    <rPh sb="1" eb="3">
      <t>ダンタイ</t>
    </rPh>
    <rPh sb="6" eb="9">
      <t>シュツエンシャ</t>
    </rPh>
    <rPh sb="14" eb="15">
      <t>トウ</t>
    </rPh>
    <rPh sb="16" eb="18">
      <t>コヨウ</t>
    </rPh>
    <rPh sb="19" eb="20">
      <t>オコナ</t>
    </rPh>
    <phoneticPr fontId="41"/>
  </si>
  <si>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41"/>
  </si>
  <si>
    <t>「フリーランス・事業者間取引適正化等法」の遵守</t>
    <rPh sb="8" eb="12">
      <t>ジギョウシャカン</t>
    </rPh>
    <rPh sb="12" eb="14">
      <t>トリヒキ</t>
    </rPh>
    <rPh sb="14" eb="17">
      <t>テキセイカ</t>
    </rPh>
    <rPh sb="17" eb="18">
      <t>トウ</t>
    </rPh>
    <rPh sb="18" eb="19">
      <t>ホウ</t>
    </rPh>
    <rPh sb="21" eb="23">
      <t>ジュンシュ</t>
    </rPh>
    <phoneticPr fontId="41"/>
  </si>
  <si>
    <t>〇2024年11月1日に施行された「フリーランス・事業者間取引適正化等法」を遵守していますか。</t>
    <phoneticPr fontId="42"/>
  </si>
  <si>
    <t>※「フリーランス・事業者間取引適正化等法」の具体的な内容などは、以下の関係省庁のホームページ等でご自身でご確認ください。
◆内閣官房 特定受託事業者に係る取引の適正化等に関する法律（フリーランス・事業者間取引適正化等法）等に係る取組について
　https://www.cas.go.jp/jp/seisaku/atarashii_sihonsyugi/freelance/index.html
◆公正取引委員会　フリーランスの取引適正化に向けた公正取引委員会の取組
　https://www.jftc.go.jp/fllaw_limited.html
◆中小企業庁　特定受託事業者に係る取引の適正化等に関する法律（フリーランス・事業者間取引適正化等法）
　https://www.chusho.meti.go.jp/keiei//torihiki/law_freelance.html
◆厚生労働省　フリーランスとして業務を行う方・フリーランスの方に業務を委託する事業者の方等へ
　https://www.mhlw.go.jp/stf/seisakunitsuite/bunya/koyou_roudou/koyoukintou/zaitaku/index_00002.html
※以下のホームページ等も適宜ご参照・ご利用ください。
◆文化庁「文化芸術分野の適正な契約関係構築に向けたガイドライン（検討のまとめ）」
　https://www.bunka.go.jp/koho_hodo_oshirase/hodohappyo/94127901.html
◆文化芸術活動に関する法律相談窓口
　https://www.bunka.go.jp/seisaku/bunka_gyosei/kibankyoka/madoguchi/index.html</t>
    <phoneticPr fontId="41"/>
  </si>
  <si>
    <t xml:space="preserve"> (1)発注事業者としてフリーランスの芸術家・実演家等との間で業務委託等の取引を行う場合に、以下の対応が義務化されています。</t>
    <rPh sb="4" eb="6">
      <t>ハッチュウ</t>
    </rPh>
    <rPh sb="6" eb="8">
      <t>ジギョウ</t>
    </rPh>
    <rPh sb="8" eb="9">
      <t>シャ</t>
    </rPh>
    <rPh sb="19" eb="22">
      <t>ゲイジュツカ</t>
    </rPh>
    <rPh sb="23" eb="26">
      <t>ジツエンカ</t>
    </rPh>
    <rPh sb="26" eb="27">
      <t>ナド</t>
    </rPh>
    <rPh sb="29" eb="30">
      <t>アイダ</t>
    </rPh>
    <rPh sb="31" eb="35">
      <t>ギョウムイタク</t>
    </rPh>
    <rPh sb="35" eb="36">
      <t>トウ</t>
    </rPh>
    <rPh sb="37" eb="39">
      <t>トリヒキ</t>
    </rPh>
    <rPh sb="40" eb="41">
      <t>オコナ</t>
    </rPh>
    <rPh sb="42" eb="44">
      <t>バアイ</t>
    </rPh>
    <rPh sb="46" eb="48">
      <t>イカ</t>
    </rPh>
    <rPh sb="49" eb="51">
      <t>タイオウ</t>
    </rPh>
    <rPh sb="52" eb="55">
      <t>ギムカ</t>
    </rPh>
    <phoneticPr fontId="41"/>
  </si>
  <si>
    <t>・書面等により取引条件を事前に明示している。</t>
    <phoneticPr fontId="41"/>
  </si>
  <si>
    <t>・報酬支払期日の設定を行い、期日内に支払いを行っている。（原則として物品等を受領した日または役務の提供を受けた日から60日以内）</t>
    <rPh sb="1" eb="3">
      <t>ホウシュウ</t>
    </rPh>
    <rPh sb="3" eb="7">
      <t>シハライキジツ</t>
    </rPh>
    <rPh sb="8" eb="10">
      <t>セッテイ</t>
    </rPh>
    <rPh sb="11" eb="12">
      <t>オコナ</t>
    </rPh>
    <rPh sb="14" eb="17">
      <t>キジツナイ</t>
    </rPh>
    <rPh sb="18" eb="20">
      <t>シハラ</t>
    </rPh>
    <rPh sb="22" eb="23">
      <t>オコナ</t>
    </rPh>
    <rPh sb="34" eb="37">
      <t>ブッピントウ</t>
    </rPh>
    <rPh sb="38" eb="40">
      <t>ズリョウ</t>
    </rPh>
    <rPh sb="42" eb="43">
      <t>ヒ</t>
    </rPh>
    <rPh sb="46" eb="48">
      <t>エキム</t>
    </rPh>
    <rPh sb="49" eb="51">
      <t>テイキョウ</t>
    </rPh>
    <rPh sb="52" eb="53">
      <t>ウ</t>
    </rPh>
    <rPh sb="55" eb="56">
      <t>ヒ</t>
    </rPh>
    <phoneticPr fontId="42"/>
  </si>
  <si>
    <t>・取引相手の選定に係る募集情報は最新の内容を正確に表示している。</t>
    <rPh sb="1" eb="3">
      <t>トリヒキ</t>
    </rPh>
    <rPh sb="3" eb="5">
      <t>アイテ</t>
    </rPh>
    <rPh sb="6" eb="8">
      <t>センテイ</t>
    </rPh>
    <rPh sb="9" eb="10">
      <t>カカワ</t>
    </rPh>
    <rPh sb="11" eb="13">
      <t>ボシュウ</t>
    </rPh>
    <rPh sb="13" eb="15">
      <t>ジョウホウ</t>
    </rPh>
    <rPh sb="16" eb="18">
      <t>サイシン</t>
    </rPh>
    <rPh sb="19" eb="21">
      <t>ナイヨウ</t>
    </rPh>
    <rPh sb="22" eb="24">
      <t>セイカク</t>
    </rPh>
    <rPh sb="25" eb="27">
      <t>ヒョウジ</t>
    </rPh>
    <phoneticPr fontId="42"/>
  </si>
  <si>
    <t>・ハラスメントを防止するための体制を整備している。
　　１ハラスメントを行ってはならない旨の方針の明確化、方針の周知・啓発
　　２相談や苦情に対応する相談窓口の設置や外部機関への窓口の委託等、適切に対応するために必要な体制の整備
　　３ハラスメントが発生した際の迅速かつ適切な対応</t>
    <rPh sb="8" eb="10">
      <t>ボウシ</t>
    </rPh>
    <rPh sb="15" eb="17">
      <t>タイセイ</t>
    </rPh>
    <rPh sb="18" eb="20">
      <t>セイビ</t>
    </rPh>
    <rPh sb="36" eb="37">
      <t>オコナ</t>
    </rPh>
    <rPh sb="44" eb="45">
      <t>ムネ</t>
    </rPh>
    <rPh sb="46" eb="48">
      <t>ホウシン</t>
    </rPh>
    <rPh sb="49" eb="52">
      <t>メイカクカ</t>
    </rPh>
    <rPh sb="53" eb="55">
      <t>ホウシン</t>
    </rPh>
    <rPh sb="56" eb="58">
      <t>シュウチ</t>
    </rPh>
    <rPh sb="59" eb="61">
      <t>ケイハツ</t>
    </rPh>
    <rPh sb="65" eb="67">
      <t>ソウダン</t>
    </rPh>
    <rPh sb="68" eb="70">
      <t>クジョウ</t>
    </rPh>
    <rPh sb="71" eb="73">
      <t>タイオウ</t>
    </rPh>
    <rPh sb="94" eb="95">
      <t>ナド</t>
    </rPh>
    <rPh sb="96" eb="98">
      <t>テキセツ</t>
    </rPh>
    <rPh sb="99" eb="101">
      <t>タイオウ</t>
    </rPh>
    <rPh sb="106" eb="108">
      <t>ヒツヨウ</t>
    </rPh>
    <rPh sb="109" eb="111">
      <t>タイセイ</t>
    </rPh>
    <rPh sb="112" eb="114">
      <t>セイビ</t>
    </rPh>
    <rPh sb="135" eb="137">
      <t>テキセツ</t>
    </rPh>
    <rPh sb="138" eb="140">
      <t>タイオウ</t>
    </rPh>
    <phoneticPr fontId="42"/>
  </si>
  <si>
    <t xml:space="preserve"> (2)一定期間以上の期間行う業務を委託する場合、以下の対応も義務化されています。</t>
    <rPh sb="4" eb="8">
      <t>イッテイキカン</t>
    </rPh>
    <rPh sb="8" eb="10">
      <t>イジョウ</t>
    </rPh>
    <rPh sb="11" eb="13">
      <t>キカン</t>
    </rPh>
    <rPh sb="13" eb="14">
      <t>オコナ</t>
    </rPh>
    <rPh sb="15" eb="17">
      <t>ギョウム</t>
    </rPh>
    <rPh sb="18" eb="20">
      <t>イタク</t>
    </rPh>
    <rPh sb="22" eb="24">
      <t>バアイ</t>
    </rPh>
    <rPh sb="25" eb="27">
      <t>イカ</t>
    </rPh>
    <rPh sb="28" eb="30">
      <t>タイオウ</t>
    </rPh>
    <rPh sb="31" eb="34">
      <t>ギムカ</t>
    </rPh>
    <phoneticPr fontId="42"/>
  </si>
  <si>
    <t>・フリーランス法で定める以下7つの禁止行為を行っていない。
　  【※参照　公正取引委員会 フリーランス法サイト（https://www.jftc.go.jp/freelancelaw_2025/）】
　１受領拒否: フリーランスに責任がないのに、委託した物品や情報成果物の受取を拒むこと。
　２報酬の減額:フリーランスに責任がないのに、業務委託時に定めた報酬の額を、後から減らして支払うこと。
　３返品:フリーランスに責任がないのに、委託した物品や情報成果物を受領後に引き取らせること。
　４買いたたき: 委託する物品等に対して、通常支払われる対価に比べ著しく低い報酬の額を不当に定めること。
　５購入・利用強制: フリーランスに委託した物品等の品質を維持、改善するためなどの正当な理由がないのに、発注事業者が指定する物や役務を強制して購入、利用させること。
　６不当な経済上の利益の提供要請: 自己のために、フリーランスに金銭、役務、その他の経済上の利益を提供させることによってフリーランスの利益を不当に害すること。
　７不当な給付内容の変更・やり直し: フリーランスに責任がないのに、費用を負担せずに、給付の内容を変更させたり、受領後にやり直させたりして、フリーランスの利益を不当に害すること。</t>
    <rPh sb="7" eb="8">
      <t>ホウ</t>
    </rPh>
    <rPh sb="9" eb="10">
      <t>サダ</t>
    </rPh>
    <rPh sb="12" eb="14">
      <t>イカ</t>
    </rPh>
    <rPh sb="17" eb="21">
      <t>キンシコウイ</t>
    </rPh>
    <rPh sb="22" eb="23">
      <t>オコナ</t>
    </rPh>
    <rPh sb="35" eb="37">
      <t>サンショウ</t>
    </rPh>
    <rPh sb="38" eb="42">
      <t>コウセイトリヒキ</t>
    </rPh>
    <rPh sb="42" eb="45">
      <t>イインカイ</t>
    </rPh>
    <rPh sb="52" eb="53">
      <t>ホウ</t>
    </rPh>
    <rPh sb="465" eb="466">
      <t>トウ</t>
    </rPh>
    <phoneticPr fontId="42"/>
  </si>
  <si>
    <t>・育児や介護などと業務の両立に配慮している。</t>
    <rPh sb="1" eb="3">
      <t>イクジ</t>
    </rPh>
    <rPh sb="4" eb="6">
      <t>カイゴ</t>
    </rPh>
    <rPh sb="9" eb="11">
      <t>ギョウム</t>
    </rPh>
    <rPh sb="12" eb="14">
      <t>リョウリツ</t>
    </rPh>
    <rPh sb="15" eb="17">
      <t>ハイリョ</t>
    </rPh>
    <phoneticPr fontId="42"/>
  </si>
  <si>
    <t>・中途解除などにあたり、適切に事前予告と理由の開示を行っている。</t>
    <rPh sb="1" eb="3">
      <t>チュウト</t>
    </rPh>
    <rPh sb="3" eb="5">
      <t>カイジョ</t>
    </rPh>
    <rPh sb="12" eb="14">
      <t>テキセツ</t>
    </rPh>
    <rPh sb="15" eb="17">
      <t>ジゼン</t>
    </rPh>
    <rPh sb="17" eb="19">
      <t>ヨコク</t>
    </rPh>
    <rPh sb="20" eb="22">
      <t>リユウ</t>
    </rPh>
    <rPh sb="23" eb="25">
      <t>カイジ</t>
    </rPh>
    <rPh sb="26" eb="27">
      <t>オコナ</t>
    </rPh>
    <phoneticPr fontId="42"/>
  </si>
  <si>
    <t>団体内部 雇用契約状況について</t>
    <rPh sb="0" eb="2">
      <t>ダンタイ</t>
    </rPh>
    <rPh sb="2" eb="4">
      <t>ナイブ</t>
    </rPh>
    <rPh sb="5" eb="7">
      <t>コヨウ</t>
    </rPh>
    <rPh sb="7" eb="9">
      <t>ケイヤク</t>
    </rPh>
    <rPh sb="9" eb="11">
      <t>ジョウキョウ</t>
    </rPh>
    <phoneticPr fontId="41"/>
  </si>
  <si>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41"/>
  </si>
  <si>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41"/>
  </si>
  <si>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42"/>
  </si>
  <si>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42"/>
  </si>
  <si>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41"/>
  </si>
  <si>
    <t>その他の場合には具体的方法を記入→</t>
    <rPh sb="2" eb="3">
      <t>タ</t>
    </rPh>
    <rPh sb="4" eb="6">
      <t>バアイ</t>
    </rPh>
    <rPh sb="8" eb="11">
      <t>グタイテキ</t>
    </rPh>
    <rPh sb="11" eb="13">
      <t>ホウホウ</t>
    </rPh>
    <rPh sb="14" eb="16">
      <t>キニュウ</t>
    </rPh>
    <phoneticPr fontId="41"/>
  </si>
  <si>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41"/>
  </si>
  <si>
    <t>　※報酬（賃金）は通貨で、直接全額を、毎月１回以上、一定の期日を定め、最低賃金以上にて、支払う必要があります。</t>
    <phoneticPr fontId="42"/>
  </si>
  <si>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41"/>
  </si>
  <si>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41"/>
  </si>
  <si>
    <t>　※加入義務を有する有給職員を雇用していない場合等については、「なし」を選択してください。</t>
    <phoneticPr fontId="42"/>
  </si>
  <si>
    <t>○雇用者を労働保険（労災保険、雇用保険）に加入させている。</t>
    <rPh sb="1" eb="4">
      <t>コヨウシャ</t>
    </rPh>
    <rPh sb="10" eb="14">
      <t>ロウサイホケン</t>
    </rPh>
    <rPh sb="15" eb="19">
      <t>コヨウホケン</t>
    </rPh>
    <phoneticPr fontId="41"/>
  </si>
  <si>
    <t>外部との取引</t>
    <rPh sb="0" eb="2">
      <t>ガイブ</t>
    </rPh>
    <rPh sb="4" eb="6">
      <t>トリヒキ</t>
    </rPh>
    <phoneticPr fontId="42"/>
  </si>
  <si>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42"/>
  </si>
  <si>
    <t>　（「はい」の場合は以下の当てはまるものにチェック）</t>
    <rPh sb="10" eb="12">
      <t>イカ</t>
    </rPh>
    <phoneticPr fontId="41"/>
  </si>
  <si>
    <t>①契約を行う相手方</t>
    <rPh sb="1" eb="3">
      <t>ケイヤク</t>
    </rPh>
    <rPh sb="4" eb="5">
      <t>オコナ</t>
    </rPh>
    <rPh sb="6" eb="9">
      <t>アイテカタ</t>
    </rPh>
    <phoneticPr fontId="42"/>
  </si>
  <si>
    <t>出演者</t>
    <rPh sb="0" eb="3">
      <t>シュツエンシャ</t>
    </rPh>
    <phoneticPr fontId="41"/>
  </si>
  <si>
    <t>スタッフ</t>
    <phoneticPr fontId="42"/>
  </si>
  <si>
    <t>外部業者</t>
    <rPh sb="0" eb="4">
      <t>ガイブギョウシャ</t>
    </rPh>
    <phoneticPr fontId="42"/>
  </si>
  <si>
    <t>その他</t>
    <rPh sb="2" eb="3">
      <t>タ</t>
    </rPh>
    <phoneticPr fontId="42"/>
  </si>
  <si>
    <t>（　　　　　　　　　　　　　　　）</t>
    <phoneticPr fontId="42"/>
  </si>
  <si>
    <t>②契約方法</t>
    <rPh sb="1" eb="3">
      <t>ケイヤク</t>
    </rPh>
    <rPh sb="3" eb="5">
      <t>ホウホウ</t>
    </rPh>
    <phoneticPr fontId="42"/>
  </si>
  <si>
    <t>契約書</t>
    <rPh sb="0" eb="3">
      <t>ケイヤクショ</t>
    </rPh>
    <phoneticPr fontId="41"/>
  </si>
  <si>
    <t>メール</t>
    <phoneticPr fontId="42"/>
  </si>
  <si>
    <t>（　　　　　　　　　　　　　　　　　　　　　　）</t>
    <phoneticPr fontId="42"/>
  </si>
  <si>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42"/>
  </si>
  <si>
    <t>　（「はい」の場合は以下の当てはまるもの全てにチェック）</t>
    <rPh sb="10" eb="12">
      <t>イカ</t>
    </rPh>
    <rPh sb="20" eb="21">
      <t>スベ</t>
    </rPh>
    <phoneticPr fontId="41"/>
  </si>
  <si>
    <t xml:space="preserve"> 　  給与　　　  出演料　　　  稽古料　　　　報酬等（　　　　　　　　　　　　　　　　　　　　　　　　）</t>
    <rPh sb="4" eb="6">
      <t>キュウヨ</t>
    </rPh>
    <rPh sb="11" eb="13">
      <t>シュツエン</t>
    </rPh>
    <rPh sb="13" eb="14">
      <t>リョウ</t>
    </rPh>
    <rPh sb="19" eb="22">
      <t>ケイコリョウ</t>
    </rPh>
    <rPh sb="26" eb="29">
      <t>ホウシュウトウ</t>
    </rPh>
    <phoneticPr fontId="41"/>
  </si>
  <si>
    <t>ハラスメント防止対策　</t>
    <rPh sb="6" eb="10">
      <t>ボウシタイサク</t>
    </rPh>
    <phoneticPr fontId="41"/>
  </si>
  <si>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42"/>
  </si>
  <si>
    <t>（「はい」の場合）具体的な内容について記入してください。</t>
    <rPh sb="9" eb="11">
      <t>グタイ</t>
    </rPh>
    <rPh sb="11" eb="12">
      <t>テキ</t>
    </rPh>
    <rPh sb="13" eb="15">
      <t>ナイヨウ</t>
    </rPh>
    <rPh sb="19" eb="21">
      <t>キニュウ</t>
    </rPh>
    <phoneticPr fontId="42"/>
  </si>
  <si>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41"/>
  </si>
  <si>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41"/>
  </si>
  <si>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41"/>
  </si>
  <si>
    <t>安全管理（事故防止）対策　</t>
    <rPh sb="0" eb="2">
      <t>アンゼン</t>
    </rPh>
    <rPh sb="2" eb="4">
      <t>カンリ</t>
    </rPh>
    <rPh sb="5" eb="7">
      <t>ジコ</t>
    </rPh>
    <rPh sb="7" eb="9">
      <t>ボウシ</t>
    </rPh>
    <rPh sb="10" eb="12">
      <t>タイサク</t>
    </rPh>
    <phoneticPr fontId="41"/>
  </si>
  <si>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41"/>
  </si>
  <si>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42"/>
  </si>
  <si>
    <t>令和8年度　文化芸術振興費補助金による助成金交付要望書</t>
    <phoneticPr fontId="42"/>
  </si>
  <si>
    <t>一般社団法人日本映画制作適正化機構が設立され、本ガイドラインに則って制作された映画を認定する「日本映画制作適正認定制度（作品認定制度）」も開始されました。
※同機構では、現在、実写映画作品（ドキュメンタリー、極めて芸術性の高い実験的な作品及び専ら教育を目的として制作される作品は除く）を対象としています。</t>
    <phoneticPr fontId="4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</si>
</sst>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41" formatCode="_ * #,##0_ ;_ * \-#,##0_ ;_ * &quot;-&quot;_ ;_ @_ "/>
    <numFmt numFmtId="176" formatCode="#,##0_ "/>
    <numFmt numFmtId="177" formatCode="#,##0_);[Red]\(#,##0\)"/>
    <numFmt numFmtId="178" formatCode="#,##0_ ;[Red]\-#,##0\ "/>
    <numFmt numFmtId="179" formatCode="000"/>
    <numFmt numFmtId="180" formatCode="0000"/>
    <numFmt numFmtId="181" formatCode="[$]ggge&quot;年&quot;m&quot;月&quot;d&quot;日&quot;;@"/>
    <numFmt numFmtId="182" formatCode="[$-411]ggge&quot;年&quot;m&quot;月&quot;d&quot;日&quot;;@"/>
    <numFmt numFmtId="183" formatCode="yyyy/m/d;;"/>
    <numFmt numFmtId="184" formatCode="General;;"/>
    <numFmt numFmtId="185" formatCode="&quot;〔&quot;@&quot;〕&quot;"/>
    <numFmt numFmtId="186" formatCode="m&quot;月&quot;d&quot;日&quot;;@"/>
    <numFmt numFmtId="187" formatCode="0_ "/>
    <numFmt numFmtId="188" formatCode="#"/>
    <numFmt numFmtId="189" formatCode="[$-411]ggge&quot;年&quot;m&quot;月&quot;"/>
  </numFmts>
  <fonts count="112">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11"/>
      <name val="ＭＳ Ｐゴシック"/>
      <family val="3"/>
      <charset val="128"/>
    </font>
    <font>
      <b/>
      <sz val="20"/>
      <name val="ＭＳ Ｐゴシック"/>
      <family val="3"/>
      <charset val="128"/>
    </font>
    <font>
      <sz val="6"/>
      <name val="游ゴシック"/>
      <family val="3"/>
      <charset val="128"/>
    </font>
    <font>
      <sz val="6"/>
      <name val="ＭＳ Ｐゴシック"/>
      <family val="3"/>
      <charset val="128"/>
    </font>
    <font>
      <sz val="12"/>
      <name val="Osaka"/>
      <family val="3"/>
      <charset val="128"/>
    </font>
    <font>
      <b/>
      <sz val="11"/>
      <name val="ＭＳ Ｐゴシック"/>
      <family val="3"/>
      <charset val="128"/>
    </font>
    <font>
      <b/>
      <sz val="11"/>
      <color indexed="9"/>
      <name val="ＭＳ Ｐゴシック"/>
      <family val="3"/>
      <charset val="128"/>
    </font>
    <font>
      <sz val="12"/>
      <color indexed="8"/>
      <name val="ＭＳ Ｐゴシック"/>
      <family val="3"/>
      <charset val="128"/>
    </font>
    <font>
      <b/>
      <sz val="12"/>
      <name val="ＭＳ Ｐゴシック"/>
      <family val="3"/>
      <charset val="128"/>
    </font>
    <font>
      <sz val="11"/>
      <color theme="1"/>
      <name val="游ゴシック"/>
      <family val="3"/>
      <charset val="128"/>
      <scheme val="minor"/>
    </font>
    <font>
      <sz val="11"/>
      <color rgb="FFFF0000"/>
      <name val="游ゴシック"/>
      <family val="3"/>
      <charset val="128"/>
      <scheme val="minor"/>
    </font>
    <font>
      <b/>
      <sz val="11"/>
      <color theme="1"/>
      <name val="游ゴシック"/>
      <family val="3"/>
      <charset val="128"/>
      <scheme val="minor"/>
    </font>
    <font>
      <sz val="12"/>
      <color theme="1"/>
      <name val="游ゴシック"/>
      <family val="3"/>
      <charset val="128"/>
      <scheme val="minor"/>
    </font>
    <font>
      <sz val="10"/>
      <color theme="1"/>
      <name val="游ゴシック"/>
      <family val="3"/>
      <charset val="128"/>
      <scheme val="minor"/>
    </font>
    <font>
      <sz val="18"/>
      <color theme="1"/>
      <name val="游ゴシック"/>
      <family val="3"/>
      <charset val="128"/>
      <scheme val="minor"/>
    </font>
    <font>
      <sz val="11"/>
      <name val="游ゴシック"/>
      <family val="3"/>
      <charset val="128"/>
      <scheme val="minor"/>
    </font>
    <font>
      <sz val="9"/>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9"/>
      <name val="游ゴシック"/>
      <family val="3"/>
      <charset val="128"/>
      <scheme val="minor"/>
    </font>
    <font>
      <b/>
      <sz val="14"/>
      <color theme="1"/>
      <name val="游ゴシック"/>
      <family val="3"/>
      <charset val="128"/>
      <scheme val="minor"/>
    </font>
    <font>
      <sz val="20"/>
      <color theme="1"/>
      <name val="游ゴシック"/>
      <family val="3"/>
      <charset val="128"/>
      <scheme val="minor"/>
    </font>
    <font>
      <sz val="10"/>
      <color rgb="FFFF0000"/>
      <name val="游ゴシック"/>
      <family val="3"/>
      <charset val="128"/>
      <scheme val="minor"/>
    </font>
    <font>
      <b/>
      <sz val="10"/>
      <color rgb="FFFF0000"/>
      <name val="游ゴシック"/>
      <family val="3"/>
      <charset val="128"/>
      <scheme val="minor"/>
    </font>
    <font>
      <sz val="11"/>
      <color theme="1"/>
      <name val="ＭＳ ゴシック"/>
      <family val="3"/>
      <charset val="128"/>
    </font>
    <font>
      <b/>
      <sz val="11"/>
      <color rgb="FFFF0000"/>
      <name val="游ゴシック"/>
      <family val="3"/>
      <charset val="128"/>
      <scheme val="minor"/>
    </font>
    <font>
      <sz val="16"/>
      <name val="游ゴシック"/>
      <family val="3"/>
      <charset val="128"/>
      <scheme val="minor"/>
    </font>
    <font>
      <sz val="14"/>
      <color theme="1"/>
      <name val="ＭＳ ゴシック"/>
      <family val="3"/>
      <charset val="128"/>
    </font>
    <font>
      <sz val="6"/>
      <name val="游ゴシック"/>
      <family val="3"/>
      <charset val="128"/>
      <scheme val="minor"/>
    </font>
    <font>
      <sz val="6"/>
      <name val="游ゴシック"/>
      <family val="2"/>
      <charset val="128"/>
      <scheme val="minor"/>
    </font>
    <font>
      <sz val="12"/>
      <color theme="1"/>
      <name val="ＭＳ 明朝"/>
      <family val="1"/>
      <charset val="128"/>
    </font>
    <font>
      <b/>
      <sz val="28"/>
      <color theme="1"/>
      <name val="游ゴシック"/>
      <family val="3"/>
      <charset val="128"/>
      <scheme val="minor"/>
    </font>
    <font>
      <sz val="14"/>
      <color theme="1"/>
      <name val="游ゴシック"/>
      <family val="2"/>
      <charset val="128"/>
      <scheme val="minor"/>
    </font>
    <font>
      <sz val="11"/>
      <color theme="1"/>
      <name val="ＭＳ 明朝"/>
      <family val="1"/>
      <charset val="128"/>
    </font>
    <font>
      <sz val="9"/>
      <color theme="1"/>
      <name val="ＭＳ 明朝"/>
      <family val="1"/>
      <charset val="128"/>
    </font>
    <font>
      <sz val="10"/>
      <color theme="1"/>
      <name val="ＭＳ 明朝"/>
      <family val="1"/>
      <charset val="128"/>
    </font>
    <font>
      <sz val="7"/>
      <color theme="1"/>
      <name val="ＭＳ 明朝"/>
      <family val="1"/>
      <charset val="128"/>
    </font>
    <font>
      <sz val="8"/>
      <color theme="1"/>
      <name val="ＭＳ Ｐ明朝"/>
      <family val="1"/>
      <charset val="128"/>
    </font>
    <font>
      <sz val="12"/>
      <color theme="1"/>
      <name val="游ゴシック"/>
      <family val="2"/>
      <charset val="128"/>
      <scheme val="minor"/>
    </font>
    <font>
      <sz val="12"/>
      <name val="游ゴシック"/>
      <family val="3"/>
      <charset val="128"/>
      <scheme val="minor"/>
    </font>
    <font>
      <sz val="12"/>
      <name val="ＭＳ Ｐゴシック"/>
      <family val="3"/>
      <charset val="128"/>
    </font>
    <font>
      <sz val="12"/>
      <color rgb="FF000000"/>
      <name val="ＭＳ Ｐゴシック"/>
      <family val="3"/>
      <charset val="128"/>
    </font>
    <font>
      <b/>
      <sz val="12"/>
      <color rgb="FFC00000"/>
      <name val="游ゴシック"/>
      <family val="3"/>
      <charset val="128"/>
      <scheme val="minor"/>
    </font>
    <font>
      <sz val="14"/>
      <name val="游ゴシック"/>
      <family val="3"/>
      <charset val="128"/>
      <scheme val="minor"/>
    </font>
    <font>
      <b/>
      <sz val="16"/>
      <color theme="1"/>
      <name val="游ゴシック"/>
      <family val="3"/>
      <charset val="128"/>
      <scheme val="minor"/>
    </font>
    <font>
      <b/>
      <sz val="18"/>
      <color theme="1"/>
      <name val="游ゴシック"/>
      <family val="3"/>
      <charset val="128"/>
      <scheme val="minor"/>
    </font>
    <font>
      <sz val="10"/>
      <name val="游ゴシック"/>
      <family val="3"/>
      <charset val="128"/>
      <scheme val="minor"/>
    </font>
    <font>
      <b/>
      <sz val="11"/>
      <color theme="8" tint="-0.499984740745262"/>
      <name val="游ゴシック"/>
      <family val="3"/>
      <charset val="128"/>
      <scheme val="minor"/>
    </font>
    <font>
      <b/>
      <sz val="12"/>
      <color rgb="FFFF0000"/>
      <name val="游ゴシック"/>
      <family val="3"/>
      <charset val="128"/>
      <scheme val="minor"/>
    </font>
    <font>
      <b/>
      <sz val="12"/>
      <color theme="8" tint="-0.499984740745262"/>
      <name val="游ゴシック"/>
      <family val="3"/>
      <charset val="128"/>
      <scheme val="minor"/>
    </font>
    <font>
      <sz val="9"/>
      <color theme="1"/>
      <name val="ＭＳ Ｐゴシック"/>
      <family val="3"/>
      <charset val="128"/>
    </font>
    <font>
      <sz val="12"/>
      <color theme="1"/>
      <name val="ＭＳ Ｐゴシック"/>
      <family val="3"/>
      <charset val="128"/>
    </font>
    <font>
      <sz val="18"/>
      <color theme="0" tint="-0.14999847407452621"/>
      <name val="游ゴシック"/>
      <family val="3"/>
      <charset val="128"/>
      <scheme val="minor"/>
    </font>
    <font>
      <sz val="12"/>
      <color rgb="FFEAEAEA"/>
      <name val="游ゴシック"/>
      <family val="3"/>
      <charset val="128"/>
      <scheme val="minor"/>
    </font>
    <font>
      <sz val="11"/>
      <name val="游ゴシック"/>
      <family val="3"/>
      <charset val="128"/>
    </font>
    <font>
      <sz val="16"/>
      <color theme="2"/>
      <name val="游ゴシック"/>
      <family val="3"/>
      <charset val="128"/>
      <scheme val="minor"/>
    </font>
    <font>
      <sz val="12"/>
      <color theme="2"/>
      <name val="游ゴシック"/>
      <family val="3"/>
      <charset val="128"/>
      <scheme val="minor"/>
    </font>
    <font>
      <b/>
      <sz val="14"/>
      <color rgb="FFFF0000"/>
      <name val="游ゴシック"/>
      <family val="3"/>
      <charset val="128"/>
      <scheme val="minor"/>
    </font>
    <font>
      <b/>
      <sz val="14"/>
      <name val="游ゴシック"/>
      <family val="3"/>
      <charset val="128"/>
      <scheme val="minor"/>
    </font>
    <font>
      <b/>
      <u/>
      <sz val="18"/>
      <color theme="1"/>
      <name val="ＭＳ ゴシック"/>
      <family val="3"/>
      <charset val="128"/>
    </font>
    <font>
      <b/>
      <sz val="12"/>
      <color theme="1"/>
      <name val="ＭＳ ゴシック"/>
      <family val="3"/>
      <charset val="128"/>
    </font>
    <font>
      <b/>
      <u/>
      <sz val="12"/>
      <color theme="1"/>
      <name val="ＭＳ ゴシック"/>
      <family val="3"/>
      <charset val="128"/>
    </font>
    <font>
      <sz val="10.5"/>
      <color theme="1"/>
      <name val="ＭＳ ゴシック"/>
      <family val="3"/>
      <charset val="128"/>
    </font>
    <font>
      <b/>
      <sz val="10.5"/>
      <color theme="1"/>
      <name val="ＭＳ ゴシック"/>
      <family val="3"/>
      <charset val="128"/>
    </font>
    <font>
      <sz val="10"/>
      <color theme="1"/>
      <name val="ＭＳ ゴシック"/>
      <family val="3"/>
      <charset val="128"/>
    </font>
    <font>
      <b/>
      <u/>
      <sz val="10.5"/>
      <color theme="1"/>
      <name val="ＭＳ ゴシック"/>
      <family val="3"/>
      <charset val="128"/>
    </font>
    <font>
      <sz val="14"/>
      <color rgb="FF000000"/>
      <name val="游ゴシック"/>
      <family val="3"/>
      <charset val="128"/>
      <scheme val="minor"/>
    </font>
    <font>
      <sz val="14"/>
      <color indexed="8"/>
      <name val="游ゴシック"/>
      <family val="3"/>
      <charset val="128"/>
    </font>
    <font>
      <sz val="12"/>
      <color theme="1"/>
      <name val="ＭＳ ゴシック"/>
      <family val="3"/>
      <charset val="128"/>
    </font>
    <font>
      <sz val="9"/>
      <color theme="1"/>
      <name val="ＭＳ ゴシック"/>
      <family val="3"/>
      <charset val="128"/>
    </font>
    <font>
      <b/>
      <sz val="14"/>
      <color theme="1"/>
      <name val="ＭＳ ゴシック"/>
      <family val="3"/>
      <charset val="128"/>
    </font>
    <font>
      <b/>
      <sz val="10"/>
      <color theme="1"/>
      <name val="ＭＳ ゴシック"/>
      <family val="3"/>
      <charset val="128"/>
    </font>
    <font>
      <b/>
      <sz val="18"/>
      <name val="游ゴシック"/>
      <family val="3"/>
      <charset val="128"/>
      <scheme val="minor"/>
    </font>
    <font>
      <sz val="12"/>
      <name val="ＭＳ ゴシック"/>
      <family val="3"/>
      <charset val="128"/>
    </font>
    <font>
      <sz val="10"/>
      <name val="ＭＳ ゴシック"/>
      <family val="3"/>
      <charset val="128"/>
    </font>
    <font>
      <u/>
      <sz val="10"/>
      <color theme="1"/>
      <name val="ＭＳ ゴシック"/>
      <family val="3"/>
      <charset val="128"/>
    </font>
    <font>
      <b/>
      <sz val="10"/>
      <color theme="8" tint="-0.499984740745262"/>
      <name val="游ゴシック"/>
      <family val="3"/>
      <charset val="128"/>
      <scheme val="minor"/>
    </font>
    <font>
      <b/>
      <sz val="12"/>
      <color rgb="FF002060"/>
      <name val="游ゴシック"/>
      <family val="3"/>
      <charset val="128"/>
      <scheme val="minor"/>
    </font>
    <font>
      <b/>
      <sz val="14"/>
      <color theme="8" tint="-0.499984740745262"/>
      <name val="游ゴシック"/>
      <family val="3"/>
      <charset val="128"/>
      <scheme val="minor"/>
    </font>
    <font>
      <u/>
      <sz val="11"/>
      <color theme="10"/>
      <name val="游ゴシック"/>
      <family val="3"/>
      <charset val="128"/>
      <scheme val="minor"/>
    </font>
    <font>
      <sz val="13.5"/>
      <name val="游ゴシック"/>
      <family val="3"/>
      <charset val="128"/>
      <scheme val="minor"/>
    </font>
    <font>
      <b/>
      <u/>
      <sz val="12"/>
      <color theme="8" tint="-0.499984740745262"/>
      <name val="游ゴシック"/>
      <family val="3"/>
      <charset val="128"/>
      <scheme val="minor"/>
    </font>
    <font>
      <b/>
      <u/>
      <sz val="14"/>
      <color rgb="FFFF0000"/>
      <name val="游ゴシック"/>
      <family val="3"/>
      <charset val="128"/>
      <scheme val="minor"/>
    </font>
    <font>
      <u/>
      <sz val="10.5"/>
      <color theme="1"/>
      <name val="ＭＳ ゴシック"/>
      <family val="3"/>
      <charset val="128"/>
    </font>
    <font>
      <sz val="8"/>
      <color theme="1"/>
      <name val="ＭＳ ゴシック"/>
      <family val="3"/>
      <charset val="128"/>
    </font>
    <font>
      <b/>
      <sz val="12"/>
      <color rgb="FFFF0000"/>
      <name val="ＭＳ ゴシック"/>
      <family val="3"/>
      <charset val="128"/>
    </font>
    <font>
      <sz val="8"/>
      <color theme="1"/>
      <name val="ＭＳ 明朝"/>
      <family val="1"/>
      <charset val="128"/>
    </font>
    <font>
      <u/>
      <sz val="12"/>
      <color theme="1"/>
      <name val="ＭＳ ゴシック"/>
      <family val="3"/>
      <charset val="128"/>
    </font>
    <font>
      <sz val="11"/>
      <color rgb="FF0070C0"/>
      <name val="游ゴシック"/>
      <family val="3"/>
      <charset val="128"/>
      <scheme val="minor"/>
    </font>
    <font>
      <sz val="14"/>
      <color rgb="FFFF0000"/>
      <name val="游ゴシック"/>
      <family val="3"/>
      <charset val="128"/>
      <scheme val="minor"/>
    </font>
    <font>
      <sz val="11"/>
      <color theme="1"/>
      <name val="游ゴシック"/>
      <family val="2"/>
      <scheme val="minor"/>
    </font>
    <font>
      <sz val="10"/>
      <color theme="1"/>
      <name val="メイリオ"/>
      <family val="3"/>
      <charset val="128"/>
    </font>
    <font>
      <b/>
      <sz val="11"/>
      <name val="メイリオ"/>
      <family val="3"/>
      <charset val="128"/>
    </font>
    <font>
      <sz val="10"/>
      <name val="メイリオ"/>
      <family val="3"/>
      <charset val="128"/>
    </font>
    <font>
      <b/>
      <sz val="10"/>
      <name val="メイリオ"/>
      <family val="3"/>
      <charset val="128"/>
    </font>
    <font>
      <b/>
      <u/>
      <sz val="10"/>
      <name val="メイリオ"/>
      <family val="3"/>
      <charset val="128"/>
    </font>
    <font>
      <sz val="9"/>
      <name val="メイリオ"/>
      <family val="3"/>
      <charset val="128"/>
    </font>
    <font>
      <sz val="10"/>
      <name val="Wingdings"/>
      <charset val="2"/>
    </font>
    <font>
      <b/>
      <sz val="10"/>
      <color theme="1"/>
      <name val="メイリオ"/>
      <family val="3"/>
      <charset val="128"/>
    </font>
  </fonts>
  <fills count="19">
    <fill>
      <patternFill patternType="none"/>
    </fill>
    <fill>
      <patternFill patternType="gray125"/>
    </fill>
    <fill>
      <patternFill patternType="solid">
        <fgColor rgb="FFEAEAEA"/>
        <bgColor indexed="64"/>
      </patternFill>
    </fill>
    <fill>
      <patternFill patternType="solid">
        <fgColor rgb="FFC0C0C0"/>
        <bgColor indexed="64"/>
      </patternFill>
    </fill>
    <fill>
      <patternFill patternType="solid">
        <fgColor rgb="FF969696"/>
        <bgColor indexed="64"/>
      </patternFill>
    </fill>
    <fill>
      <patternFill patternType="solid">
        <fgColor theme="0"/>
        <bgColor indexed="64"/>
      </patternFill>
    </fill>
    <fill>
      <patternFill patternType="solid">
        <fgColor theme="2"/>
        <bgColor indexed="64"/>
      </patternFill>
    </fill>
    <fill>
      <patternFill patternType="solid">
        <fgColor rgb="FFCCFFFF"/>
        <bgColor indexed="64"/>
      </patternFill>
    </fill>
    <fill>
      <patternFill patternType="solid">
        <fgColor rgb="FFFFFFFF"/>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00B0F0"/>
        <bgColor indexed="64"/>
      </patternFill>
    </fill>
    <fill>
      <patternFill patternType="solid">
        <fgColor theme="7" tint="0.79998168889431442"/>
        <bgColor indexed="64"/>
      </patternFill>
    </fill>
  </fills>
  <borders count="223">
    <border>
      <left/>
      <right/>
      <top/>
      <bottom/>
      <diagonal/>
    </border>
    <border>
      <left style="medium">
        <color indexed="64"/>
      </left>
      <right/>
      <top style="medium">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diagonal/>
    </border>
    <border>
      <left style="thin">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medium">
        <color indexed="64"/>
      </right>
      <top style="thin">
        <color indexed="64"/>
      </top>
      <bottom/>
      <diagonal/>
    </border>
    <border>
      <left/>
      <right/>
      <top style="medium">
        <color indexed="64"/>
      </top>
      <bottom/>
      <diagonal/>
    </border>
    <border>
      <left style="medium">
        <color indexed="64"/>
      </left>
      <right/>
      <top/>
      <bottom/>
      <diagonal/>
    </border>
    <border>
      <left style="thin">
        <color indexed="64"/>
      </left>
      <right/>
      <top/>
      <bottom/>
      <diagonal/>
    </border>
    <border>
      <left style="medium">
        <color indexed="64"/>
      </left>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right style="medium">
        <color indexed="64"/>
      </right>
      <top style="medium">
        <color indexed="64"/>
      </top>
      <bottom style="thin">
        <color indexed="64"/>
      </bottom>
      <diagonal/>
    </border>
    <border>
      <left style="hair">
        <color indexed="64"/>
      </left>
      <right style="medium">
        <color indexed="64"/>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hair">
        <color indexed="64"/>
      </left>
      <right/>
      <top style="hair">
        <color indexed="64"/>
      </top>
      <bottom style="medium">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diagonalUp="1">
      <left/>
      <right style="thin">
        <color indexed="64"/>
      </right>
      <top style="thin">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left/>
      <right style="thin">
        <color indexed="64"/>
      </right>
      <top style="medium">
        <color indexed="64"/>
      </top>
      <bottom/>
      <diagonal/>
    </border>
    <border>
      <left/>
      <right style="thin">
        <color indexed="64"/>
      </right>
      <top style="thin">
        <color indexed="64"/>
      </top>
      <bottom/>
      <diagonal/>
    </border>
    <border>
      <left style="hair">
        <color indexed="64"/>
      </left>
      <right/>
      <top style="hair">
        <color indexed="64"/>
      </top>
      <bottom style="thin">
        <color indexed="64"/>
      </bottom>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right style="thin">
        <color indexed="64"/>
      </right>
      <top/>
      <bottom/>
      <diagonal/>
    </border>
    <border>
      <left/>
      <right/>
      <top style="medium">
        <color indexed="64"/>
      </top>
      <bottom style="thin">
        <color indexed="64"/>
      </bottom>
      <diagonal/>
    </border>
    <border>
      <left style="medium">
        <color indexed="64"/>
      </left>
      <right style="hair">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hair">
        <color indexed="64"/>
      </top>
      <bottom/>
      <diagonal/>
    </border>
    <border>
      <left style="thin">
        <color indexed="64"/>
      </left>
      <right style="thin">
        <color indexed="64"/>
      </right>
      <top style="medium">
        <color indexed="64"/>
      </top>
      <bottom style="medium">
        <color indexed="64"/>
      </bottom>
      <diagonal/>
    </border>
    <border>
      <left/>
      <right style="hair">
        <color indexed="64"/>
      </right>
      <top style="thin">
        <color indexed="64"/>
      </top>
      <bottom style="medium">
        <color indexed="64"/>
      </bottom>
      <diagonal/>
    </border>
    <border>
      <left style="hair">
        <color indexed="64"/>
      </left>
      <right style="medium">
        <color indexed="64"/>
      </right>
      <top/>
      <bottom style="medium">
        <color indexed="64"/>
      </bottom>
      <diagonal/>
    </border>
    <border>
      <left/>
      <right style="medium">
        <color indexed="64"/>
      </right>
      <top style="medium">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style="medium">
        <color indexed="64"/>
      </bottom>
      <diagonal/>
    </border>
    <border>
      <left/>
      <right/>
      <top style="hair">
        <color indexed="64"/>
      </top>
      <bottom style="thin">
        <color indexed="64"/>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style="hair">
        <color indexed="64"/>
      </right>
      <top style="thin">
        <color indexed="64"/>
      </top>
      <bottom/>
      <diagonal/>
    </border>
    <border>
      <left style="thin">
        <color indexed="64"/>
      </left>
      <right style="hair">
        <color indexed="64"/>
      </right>
      <top style="hair">
        <color indexed="64"/>
      </top>
      <bottom style="thin">
        <color indexed="64"/>
      </bottom>
      <diagonal/>
    </border>
    <border>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thin">
        <color indexed="64"/>
      </right>
      <top style="hair">
        <color indexed="64"/>
      </top>
      <bottom/>
      <diagonal/>
    </border>
    <border>
      <left style="hair">
        <color indexed="64"/>
      </left>
      <right style="medium">
        <color indexed="64"/>
      </right>
      <top style="thin">
        <color indexed="64"/>
      </top>
      <bottom style="medium">
        <color indexed="64"/>
      </bottom>
      <diagonal/>
    </border>
    <border>
      <left style="thin">
        <color indexed="64"/>
      </left>
      <right style="hair">
        <color indexed="64"/>
      </right>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hair">
        <color indexed="64"/>
      </top>
      <bottom/>
      <diagonal/>
    </border>
    <border>
      <left/>
      <right style="medium">
        <color indexed="64"/>
      </right>
      <top style="hair">
        <color indexed="64"/>
      </top>
      <bottom/>
      <diagonal/>
    </border>
    <border>
      <left/>
      <right style="hair">
        <color indexed="64"/>
      </right>
      <top style="hair">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diagonalUp="1">
      <left style="medium">
        <color indexed="64"/>
      </left>
      <right/>
      <top style="thin">
        <color indexed="64"/>
      </top>
      <bottom/>
      <diagonal style="thin">
        <color indexed="64"/>
      </diagonal>
    </border>
    <border diagonalUp="1">
      <left style="medium">
        <color indexed="64"/>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medium">
        <color indexed="64"/>
      </right>
      <top/>
      <bottom style="thin">
        <color indexed="64"/>
      </bottom>
      <diagonal/>
    </border>
    <border>
      <left style="medium">
        <color indexed="64"/>
      </left>
      <right/>
      <top style="hair">
        <color indexed="64"/>
      </top>
      <bottom/>
      <diagonal/>
    </border>
    <border>
      <left style="hair">
        <color indexed="64"/>
      </left>
      <right/>
      <top style="hair">
        <color indexed="64"/>
      </top>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top style="thin">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top style="thin">
        <color indexed="64"/>
      </top>
      <bottom/>
      <diagonal/>
    </border>
    <border>
      <left style="thin">
        <color indexed="64"/>
      </left>
      <right style="thin">
        <color indexed="64"/>
      </right>
      <top style="hair">
        <color indexed="64"/>
      </top>
      <bottom style="medium">
        <color indexed="64"/>
      </bottom>
      <diagonal/>
    </border>
    <border>
      <left style="hair">
        <color indexed="64"/>
      </left>
      <right/>
      <top style="medium">
        <color indexed="64"/>
      </top>
      <bottom style="hair">
        <color indexed="64"/>
      </bottom>
      <diagonal/>
    </border>
    <border>
      <left/>
      <right style="hair">
        <color indexed="64"/>
      </right>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bottom style="hair">
        <color indexed="64"/>
      </bottom>
      <diagonal/>
    </border>
    <border>
      <left style="hair">
        <color indexed="64"/>
      </left>
      <right/>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medium">
        <color indexed="64"/>
      </right>
      <top style="double">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right style="hair">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hair">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right style="thin">
        <color indexed="64"/>
      </right>
      <top style="medium">
        <color indexed="64"/>
      </top>
      <bottom style="medium">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diagonal/>
    </border>
    <border>
      <left/>
      <right/>
      <top style="hair">
        <color indexed="64"/>
      </top>
      <bottom style="medium">
        <color indexed="64"/>
      </bottom>
      <diagonal/>
    </border>
    <border>
      <left style="medium">
        <color indexed="64"/>
      </left>
      <right style="thin">
        <color indexed="64"/>
      </right>
      <top/>
      <bottom style="thin">
        <color indexed="64"/>
      </bottom>
      <diagonal/>
    </border>
    <border>
      <left style="hair">
        <color indexed="64"/>
      </left>
      <right/>
      <top/>
      <bottom style="hair">
        <color indexed="64"/>
      </bottom>
      <diagonal/>
    </border>
    <border>
      <left style="thin">
        <color indexed="64"/>
      </left>
      <right style="medium">
        <color indexed="64"/>
      </right>
      <top style="medium">
        <color indexed="64"/>
      </top>
      <bottom/>
      <diagonal/>
    </border>
    <border>
      <left style="hair">
        <color indexed="64"/>
      </left>
      <right style="hair">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style="thin">
        <color indexed="64"/>
      </right>
      <top/>
      <bottom style="thin">
        <color indexed="64"/>
      </bottom>
      <diagonal/>
    </border>
    <border>
      <left style="thin">
        <color indexed="64"/>
      </left>
      <right style="hair">
        <color indexed="64"/>
      </right>
      <top style="hair">
        <color indexed="64"/>
      </top>
      <bottom style="medium">
        <color indexed="64"/>
      </bottom>
      <diagonal/>
    </border>
    <border>
      <left style="thick">
        <color rgb="FFFF0000"/>
      </left>
      <right/>
      <top/>
      <bottom/>
      <diagonal/>
    </border>
    <border>
      <left/>
      <right style="thick">
        <color rgb="FFFF0000"/>
      </right>
      <top/>
      <bottom/>
      <diagonal/>
    </border>
  </borders>
  <cellStyleXfs count="17">
    <xf numFmtId="0" fontId="0" fillId="0" borderId="0">
      <alignment vertical="center"/>
    </xf>
    <xf numFmtId="9"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0" fontId="22" fillId="0" borderId="0">
      <alignment vertical="center"/>
    </xf>
    <xf numFmtId="0" fontId="25" fillId="0" borderId="0"/>
    <xf numFmtId="0" fontId="13" fillId="0" borderId="0">
      <alignment vertical="center"/>
    </xf>
    <xf numFmtId="0" fontId="17" fillId="0" borderId="0"/>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92" fillId="0" borderId="0" applyNumberFormat="0" applyFill="0" applyBorder="0" applyAlignment="0" applyProtection="0">
      <alignment vertical="center"/>
    </xf>
    <xf numFmtId="0" fontId="3" fillId="0" borderId="0">
      <alignment vertical="center"/>
    </xf>
    <xf numFmtId="0" fontId="1" fillId="0" borderId="0">
      <alignment vertical="center"/>
    </xf>
    <xf numFmtId="0" fontId="103" fillId="0" borderId="0"/>
    <xf numFmtId="0" fontId="1" fillId="0" borderId="0">
      <alignment vertical="center"/>
    </xf>
  </cellStyleXfs>
  <cellXfs count="1680">
    <xf numFmtId="0" fontId="0" fillId="0" borderId="0" xfId="0">
      <alignment vertical="center"/>
    </xf>
    <xf numFmtId="0" fontId="0" fillId="0" borderId="0" xfId="0" applyAlignment="1">
      <alignment vertical="center" wrapText="1"/>
    </xf>
    <xf numFmtId="179" fontId="29" fillId="2" borderId="7" xfId="0" applyNumberFormat="1" applyFont="1" applyFill="1" applyBorder="1" applyAlignment="1">
      <alignment horizontal="left" vertical="center"/>
    </xf>
    <xf numFmtId="0" fontId="30" fillId="0" borderId="0" xfId="0" applyFont="1">
      <alignment vertical="center"/>
    </xf>
    <xf numFmtId="0" fontId="29" fillId="0" borderId="0" xfId="4" applyFont="1">
      <alignment vertical="center"/>
    </xf>
    <xf numFmtId="0" fontId="25" fillId="3" borderId="30" xfId="4" applyFont="1" applyFill="1" applyBorder="1">
      <alignment vertical="center"/>
    </xf>
    <xf numFmtId="177" fontId="22" fillId="0" borderId="0" xfId="3" applyNumberFormat="1" applyFont="1" applyBorder="1">
      <alignment vertical="center"/>
    </xf>
    <xf numFmtId="177" fontId="0" fillId="0" borderId="0" xfId="0" applyNumberFormat="1">
      <alignment vertical="center"/>
    </xf>
    <xf numFmtId="0" fontId="25" fillId="3" borderId="31" xfId="4" applyFont="1" applyFill="1" applyBorder="1">
      <alignment vertical="center"/>
    </xf>
    <xf numFmtId="177" fontId="26" fillId="0" borderId="0" xfId="3" applyNumberFormat="1" applyFont="1" applyBorder="1" applyAlignment="1">
      <alignment horizontal="left" vertical="top"/>
    </xf>
    <xf numFmtId="0" fontId="22" fillId="0" borderId="0" xfId="4" applyAlignment="1">
      <alignment vertical="center" textRotation="255"/>
    </xf>
    <xf numFmtId="0" fontId="22" fillId="0" borderId="0" xfId="4">
      <alignment vertical="center"/>
    </xf>
    <xf numFmtId="0" fontId="22" fillId="0" borderId="0" xfId="4" applyAlignment="1">
      <alignment horizontal="left" vertical="top"/>
    </xf>
    <xf numFmtId="0" fontId="22" fillId="0" borderId="0" xfId="4" applyAlignment="1">
      <alignment horizontal="center" vertical="center"/>
    </xf>
    <xf numFmtId="0" fontId="22" fillId="3" borderId="30" xfId="4" applyFill="1" applyBorder="1" applyAlignment="1">
      <alignment horizontal="center" vertical="center"/>
    </xf>
    <xf numFmtId="0" fontId="22" fillId="3" borderId="31" xfId="4" applyFill="1" applyBorder="1" applyAlignment="1">
      <alignment vertical="center" textRotation="255"/>
    </xf>
    <xf numFmtId="0" fontId="22" fillId="2" borderId="38" xfId="4" applyFill="1" applyBorder="1" applyAlignment="1">
      <alignment horizontal="left" vertical="center"/>
    </xf>
    <xf numFmtId="0" fontId="27" fillId="3" borderId="30" xfId="4" applyFont="1" applyFill="1" applyBorder="1">
      <alignment vertical="center"/>
    </xf>
    <xf numFmtId="178" fontId="0" fillId="0" borderId="0" xfId="0" applyNumberFormat="1">
      <alignment vertical="center"/>
    </xf>
    <xf numFmtId="0" fontId="0" fillId="0" borderId="9" xfId="0" applyBorder="1">
      <alignment vertical="center"/>
    </xf>
    <xf numFmtId="178" fontId="0" fillId="0" borderId="9" xfId="0" applyNumberFormat="1" applyBorder="1">
      <alignment vertical="center"/>
    </xf>
    <xf numFmtId="0" fontId="25" fillId="0" borderId="0" xfId="4" applyFont="1">
      <alignment vertical="center"/>
    </xf>
    <xf numFmtId="0" fontId="25" fillId="0" borderId="0" xfId="4" applyFont="1" applyAlignment="1">
      <alignment horizontal="left" vertical="center"/>
    </xf>
    <xf numFmtId="178" fontId="24" fillId="0" borderId="0" xfId="3" applyNumberFormat="1" applyFont="1" applyFill="1" applyBorder="1">
      <alignment vertical="center"/>
    </xf>
    <xf numFmtId="177" fontId="26" fillId="0" borderId="0" xfId="3" applyNumberFormat="1" applyFont="1" applyBorder="1" applyAlignment="1">
      <alignment horizontal="left" vertical="top" wrapText="1"/>
    </xf>
    <xf numFmtId="0" fontId="34" fillId="3" borderId="1" xfId="0" applyFont="1" applyFill="1" applyBorder="1">
      <alignment vertical="center"/>
    </xf>
    <xf numFmtId="0" fontId="0" fillId="3" borderId="1" xfId="0" applyFill="1" applyBorder="1" applyAlignment="1">
      <alignment horizontal="center" vertical="center" shrinkToFit="1"/>
    </xf>
    <xf numFmtId="0" fontId="0" fillId="3" borderId="30" xfId="0" applyFill="1" applyBorder="1" applyAlignment="1">
      <alignment horizontal="center" vertical="center" shrinkToFit="1"/>
    </xf>
    <xf numFmtId="177" fontId="0" fillId="3" borderId="30" xfId="0" applyNumberFormat="1" applyFill="1" applyBorder="1" applyAlignment="1">
      <alignment horizontal="center" vertical="center" shrinkToFit="1"/>
    </xf>
    <xf numFmtId="177" fontId="31" fillId="3" borderId="48" xfId="0" applyNumberFormat="1" applyFont="1" applyFill="1" applyBorder="1" applyAlignment="1">
      <alignment vertical="center" shrinkToFit="1"/>
    </xf>
    <xf numFmtId="0" fontId="0" fillId="3" borderId="31" xfId="0" applyFill="1" applyBorder="1">
      <alignment vertical="center"/>
    </xf>
    <xf numFmtId="0" fontId="27" fillId="4" borderId="37" xfId="0" applyFont="1" applyFill="1" applyBorder="1">
      <alignment vertical="center"/>
    </xf>
    <xf numFmtId="0" fontId="27" fillId="4" borderId="38" xfId="0" applyFont="1" applyFill="1" applyBorder="1">
      <alignment vertical="center"/>
    </xf>
    <xf numFmtId="0" fontId="0" fillId="4" borderId="32" xfId="0" applyFill="1" applyBorder="1" applyAlignment="1">
      <alignment vertical="top"/>
    </xf>
    <xf numFmtId="0" fontId="33" fillId="2" borderId="38" xfId="0" applyFont="1" applyFill="1" applyBorder="1">
      <alignment vertical="center"/>
    </xf>
    <xf numFmtId="0" fontId="0" fillId="4" borderId="26" xfId="0" applyFill="1" applyBorder="1" applyAlignment="1">
      <alignment vertical="top"/>
    </xf>
    <xf numFmtId="0" fontId="0" fillId="0" borderId="0" xfId="0" applyAlignment="1">
      <alignment vertical="center" shrinkToFit="1"/>
    </xf>
    <xf numFmtId="0" fontId="0" fillId="3" borderId="0" xfId="0" applyFill="1">
      <alignment vertical="center"/>
    </xf>
    <xf numFmtId="0" fontId="22" fillId="0" borderId="9" xfId="4" applyBorder="1" applyAlignment="1">
      <alignment vertical="top"/>
    </xf>
    <xf numFmtId="0" fontId="22" fillId="0" borderId="9" xfId="4" applyBorder="1">
      <alignment vertical="center"/>
    </xf>
    <xf numFmtId="178" fontId="29" fillId="3" borderId="43" xfId="4" applyNumberFormat="1" applyFont="1" applyFill="1" applyBorder="1" applyAlignment="1">
      <alignment horizontal="center" vertical="center" wrapText="1"/>
    </xf>
    <xf numFmtId="49" fontId="14" fillId="0" borderId="15" xfId="6" applyNumberFormat="1" applyFont="1" applyBorder="1" applyAlignment="1">
      <alignment horizontal="left" vertical="center"/>
    </xf>
    <xf numFmtId="4" fontId="18" fillId="0" borderId="15" xfId="7" applyNumberFormat="1" applyFont="1" applyBorder="1" applyAlignment="1">
      <alignment horizontal="centerContinuous" wrapText="1"/>
    </xf>
    <xf numFmtId="4" fontId="19" fillId="0" borderId="15" xfId="7" applyNumberFormat="1" applyFont="1" applyBorder="1" applyAlignment="1">
      <alignment horizontal="right"/>
    </xf>
    <xf numFmtId="0" fontId="25" fillId="0" borderId="0" xfId="5"/>
    <xf numFmtId="177" fontId="19" fillId="0" borderId="71" xfId="7" applyNumberFormat="1" applyFont="1" applyBorder="1" applyAlignment="1">
      <alignment horizontal="right"/>
    </xf>
    <xf numFmtId="0" fontId="25" fillId="0" borderId="0" xfId="5" applyAlignment="1">
      <alignment horizontal="right"/>
    </xf>
    <xf numFmtId="3" fontId="25" fillId="0" borderId="0" xfId="5" applyNumberFormat="1"/>
    <xf numFmtId="0" fontId="33" fillId="2" borderId="15" xfId="0" applyFont="1" applyFill="1" applyBorder="1">
      <alignment vertical="center"/>
    </xf>
    <xf numFmtId="177" fontId="31" fillId="4" borderId="78" xfId="0" applyNumberFormat="1" applyFont="1" applyFill="1" applyBorder="1">
      <alignment vertical="center"/>
    </xf>
    <xf numFmtId="0" fontId="0" fillId="0" borderId="0" xfId="0" applyAlignment="1">
      <alignment horizontal="left" vertical="center" shrinkToFit="1"/>
    </xf>
    <xf numFmtId="177" fontId="26" fillId="0" borderId="0" xfId="0" applyNumberFormat="1" applyFont="1" applyAlignment="1">
      <alignment horizontal="center" vertical="center" wrapText="1" shrinkToFit="1"/>
    </xf>
    <xf numFmtId="177" fontId="31" fillId="0" borderId="0" xfId="0" applyNumberFormat="1" applyFont="1">
      <alignment vertical="center"/>
    </xf>
    <xf numFmtId="0" fontId="33" fillId="0" borderId="0" xfId="0" applyFont="1">
      <alignment vertical="center"/>
    </xf>
    <xf numFmtId="177" fontId="0" fillId="0" borderId="0" xfId="0" applyNumberFormat="1" applyAlignment="1">
      <alignment horizontal="right" vertical="top"/>
    </xf>
    <xf numFmtId="177" fontId="0" fillId="0" borderId="0" xfId="0" applyNumberFormat="1" applyAlignment="1">
      <alignment horizontal="center" vertical="top"/>
    </xf>
    <xf numFmtId="177" fontId="26" fillId="0" borderId="79" xfId="0" applyNumberFormat="1" applyFont="1" applyBorder="1" applyAlignment="1">
      <alignment horizontal="center" vertical="center" wrapText="1" shrinkToFit="1"/>
    </xf>
    <xf numFmtId="177" fontId="26" fillId="3" borderId="26" xfId="0" applyNumberFormat="1" applyFont="1" applyFill="1" applyBorder="1" applyAlignment="1">
      <alignment horizontal="center" vertical="center" wrapText="1" shrinkToFit="1"/>
    </xf>
    <xf numFmtId="177" fontId="31" fillId="4" borderId="9" xfId="0" applyNumberFormat="1" applyFont="1" applyFill="1" applyBorder="1">
      <alignment vertical="center"/>
    </xf>
    <xf numFmtId="0" fontId="33" fillId="2" borderId="59" xfId="0" applyFont="1" applyFill="1" applyBorder="1">
      <alignment vertical="center"/>
    </xf>
    <xf numFmtId="177" fontId="0" fillId="2" borderId="79" xfId="0" applyNumberFormat="1" applyFill="1" applyBorder="1" applyAlignment="1">
      <alignment horizontal="right" vertical="center"/>
    </xf>
    <xf numFmtId="177" fontId="0" fillId="2" borderId="59" xfId="0" applyNumberFormat="1" applyFill="1" applyBorder="1" applyAlignment="1">
      <alignment horizontal="right" vertical="center"/>
    </xf>
    <xf numFmtId="0" fontId="33" fillId="2" borderId="9" xfId="0" applyFont="1" applyFill="1" applyBorder="1" applyAlignment="1">
      <alignment horizontal="right" vertical="center"/>
    </xf>
    <xf numFmtId="177" fontId="23" fillId="0" borderId="0" xfId="0" applyNumberFormat="1" applyFont="1">
      <alignment vertical="center"/>
    </xf>
    <xf numFmtId="177" fontId="36" fillId="0" borderId="31" xfId="3" applyNumberFormat="1" applyFont="1" applyBorder="1" applyAlignment="1">
      <alignment horizontal="left" vertical="center"/>
    </xf>
    <xf numFmtId="0" fontId="26" fillId="2" borderId="80" xfId="4" applyFont="1" applyFill="1" applyBorder="1" applyAlignment="1">
      <alignment horizontal="center" vertical="center"/>
    </xf>
    <xf numFmtId="0" fontId="22" fillId="2" borderId="9" xfId="4" applyFill="1" applyBorder="1" applyAlignment="1">
      <alignment horizontal="center" vertical="center"/>
    </xf>
    <xf numFmtId="0" fontId="0" fillId="0" borderId="0" xfId="0" applyAlignment="1">
      <alignment vertical="top" wrapText="1"/>
    </xf>
    <xf numFmtId="0" fontId="28" fillId="0" borderId="0" xfId="4" applyFont="1">
      <alignment vertical="center"/>
    </xf>
    <xf numFmtId="0" fontId="28" fillId="0" borderId="0" xfId="4" applyFont="1" applyAlignment="1">
      <alignment horizontal="left" vertical="center" indent="1"/>
    </xf>
    <xf numFmtId="0" fontId="28" fillId="0" borderId="0" xfId="4" applyFont="1" applyAlignment="1">
      <alignment horizontal="justify" vertical="center"/>
    </xf>
    <xf numFmtId="3" fontId="37" fillId="0" borderId="9" xfId="5" applyNumberFormat="1" applyFont="1" applyBorder="1"/>
    <xf numFmtId="0" fontId="28" fillId="2" borderId="90" xfId="4" applyFont="1" applyFill="1" applyBorder="1" applyAlignment="1">
      <alignment horizontal="center" vertical="center" wrapText="1"/>
    </xf>
    <xf numFmtId="0" fontId="38" fillId="0" borderId="0" xfId="0" applyFont="1">
      <alignment vertical="center"/>
    </xf>
    <xf numFmtId="0" fontId="40" fillId="5" borderId="0" xfId="8" applyFont="1" applyFill="1">
      <alignment vertical="center"/>
    </xf>
    <xf numFmtId="0" fontId="7" fillId="0" borderId="0" xfId="8">
      <alignment vertical="center"/>
    </xf>
    <xf numFmtId="185" fontId="43" fillId="5" borderId="0" xfId="8" applyNumberFormat="1" applyFont="1" applyFill="1">
      <alignment vertical="center"/>
    </xf>
    <xf numFmtId="0" fontId="43" fillId="5" borderId="0" xfId="8" applyFont="1" applyFill="1">
      <alignment vertical="center"/>
    </xf>
    <xf numFmtId="0" fontId="45" fillId="0" borderId="0" xfId="8" applyFont="1">
      <alignment vertical="center"/>
    </xf>
    <xf numFmtId="0" fontId="46" fillId="5" borderId="37" xfId="8" applyFont="1" applyFill="1" applyBorder="1">
      <alignment vertical="center"/>
    </xf>
    <xf numFmtId="0" fontId="46" fillId="5" borderId="38" xfId="8" applyFont="1" applyFill="1" applyBorder="1">
      <alignment vertical="center"/>
    </xf>
    <xf numFmtId="0" fontId="46" fillId="5" borderId="69" xfId="8" applyFont="1" applyFill="1" applyBorder="1">
      <alignment vertical="center"/>
    </xf>
    <xf numFmtId="0" fontId="46" fillId="0" borderId="37" xfId="8" applyFont="1" applyBorder="1">
      <alignment vertical="center"/>
    </xf>
    <xf numFmtId="0" fontId="46" fillId="0" borderId="38" xfId="8" applyFont="1" applyBorder="1">
      <alignment vertical="center"/>
    </xf>
    <xf numFmtId="0" fontId="46" fillId="0" borderId="69" xfId="8" applyFont="1" applyBorder="1">
      <alignment vertical="center"/>
    </xf>
    <xf numFmtId="0" fontId="7" fillId="0" borderId="0" xfId="8" applyAlignment="1">
      <alignment horizontal="left" vertical="center"/>
    </xf>
    <xf numFmtId="0" fontId="7" fillId="0" borderId="0" xfId="8" applyAlignment="1">
      <alignment vertical="center" wrapText="1"/>
    </xf>
    <xf numFmtId="0" fontId="46" fillId="5" borderId="32" xfId="8" applyFont="1" applyFill="1" applyBorder="1">
      <alignment vertical="center"/>
    </xf>
    <xf numFmtId="0" fontId="46" fillId="5" borderId="0" xfId="8" applyFont="1" applyFill="1">
      <alignment vertical="center"/>
    </xf>
    <xf numFmtId="0" fontId="46" fillId="5" borderId="75" xfId="8" applyFont="1" applyFill="1" applyBorder="1">
      <alignment vertical="center"/>
    </xf>
    <xf numFmtId="0" fontId="46" fillId="0" borderId="32" xfId="8" applyFont="1" applyBorder="1">
      <alignment vertical="center"/>
    </xf>
    <xf numFmtId="0" fontId="46" fillId="0" borderId="0" xfId="8" applyFont="1">
      <alignment vertical="center"/>
    </xf>
    <xf numFmtId="0" fontId="46" fillId="0" borderId="75" xfId="8" applyFont="1" applyBorder="1">
      <alignment vertical="center"/>
    </xf>
    <xf numFmtId="0" fontId="48" fillId="0" borderId="0" xfId="8" applyFont="1">
      <alignment vertical="center"/>
    </xf>
    <xf numFmtId="0" fontId="46" fillId="0" borderId="0" xfId="8" applyFont="1" applyAlignment="1"/>
    <xf numFmtId="0" fontId="46" fillId="0" borderId="75" xfId="8" applyFont="1" applyBorder="1" applyAlignment="1">
      <alignment horizontal="center" vertical="center"/>
    </xf>
    <xf numFmtId="0" fontId="7" fillId="0" borderId="32" xfId="8" applyBorder="1">
      <alignment vertical="center"/>
    </xf>
    <xf numFmtId="0" fontId="47" fillId="0" borderId="0" xfId="8" applyFont="1">
      <alignment vertical="center"/>
    </xf>
    <xf numFmtId="0" fontId="47" fillId="0" borderId="75" xfId="8" applyFont="1" applyBorder="1">
      <alignment vertical="center"/>
    </xf>
    <xf numFmtId="0" fontId="46" fillId="0" borderId="0" xfId="8" applyFont="1" applyAlignment="1">
      <alignment vertical="center" shrinkToFit="1"/>
    </xf>
    <xf numFmtId="0" fontId="46" fillId="0" borderId="0" xfId="8" applyFont="1" applyAlignment="1">
      <alignment horizontal="left" vertical="center" shrinkToFit="1"/>
    </xf>
    <xf numFmtId="0" fontId="46" fillId="0" borderId="75" xfId="8" applyFont="1" applyBorder="1" applyAlignment="1">
      <alignment horizontal="left" vertical="center" shrinkToFit="1"/>
    </xf>
    <xf numFmtId="0" fontId="48" fillId="0" borderId="0" xfId="8" applyFont="1" applyAlignment="1">
      <alignment horizontal="left" vertical="center" wrapText="1"/>
    </xf>
    <xf numFmtId="0" fontId="48" fillId="0" borderId="75" xfId="8" applyFont="1" applyBorder="1" applyAlignment="1">
      <alignment horizontal="left" vertical="center" wrapText="1"/>
    </xf>
    <xf numFmtId="0" fontId="46" fillId="0" borderId="0" xfId="8" applyFont="1" applyAlignment="1">
      <alignment horizontal="center" vertical="center"/>
    </xf>
    <xf numFmtId="0" fontId="48" fillId="0" borderId="0" xfId="8" applyFont="1" applyAlignment="1">
      <alignment vertical="center" shrinkToFit="1"/>
    </xf>
    <xf numFmtId="0" fontId="7" fillId="0" borderId="75" xfId="8" applyBorder="1">
      <alignment vertical="center"/>
    </xf>
    <xf numFmtId="0" fontId="46" fillId="0" borderId="0" xfId="8" applyFont="1" applyAlignment="1">
      <alignment horizontal="left" vertical="center"/>
    </xf>
    <xf numFmtId="0" fontId="46" fillId="0" borderId="75" xfId="8" applyFont="1" applyBorder="1" applyAlignment="1">
      <alignment vertical="center" shrinkToFit="1"/>
    </xf>
    <xf numFmtId="0" fontId="48" fillId="0" borderId="75" xfId="8" applyFont="1" applyBorder="1" applyAlignment="1">
      <alignment vertical="center" shrinkToFit="1"/>
    </xf>
    <xf numFmtId="0" fontId="46" fillId="0" borderId="0" xfId="8" applyFont="1" applyAlignment="1">
      <alignment horizontal="center" vertical="center" shrinkToFit="1"/>
    </xf>
    <xf numFmtId="0" fontId="46" fillId="0" borderId="75" xfId="8" applyFont="1" applyBorder="1" applyAlignment="1">
      <alignment horizontal="center" vertical="center" shrinkToFit="1"/>
    </xf>
    <xf numFmtId="0" fontId="46" fillId="0" borderId="39" xfId="8" applyFont="1" applyBorder="1">
      <alignment vertical="center"/>
    </xf>
    <xf numFmtId="0" fontId="46" fillId="0" borderId="15" xfId="8" applyFont="1" applyBorder="1">
      <alignment vertical="center"/>
    </xf>
    <xf numFmtId="0" fontId="46" fillId="0" borderId="71" xfId="8" applyFont="1" applyBorder="1" applyAlignment="1">
      <alignment horizontal="left" vertical="center" shrinkToFit="1"/>
    </xf>
    <xf numFmtId="0" fontId="7" fillId="0" borderId="15" xfId="8" applyBorder="1">
      <alignment vertical="center"/>
    </xf>
    <xf numFmtId="0" fontId="48" fillId="0" borderId="15" xfId="8" applyFont="1" applyBorder="1" applyAlignment="1">
      <alignment horizontal="center" vertical="center" shrinkToFit="1"/>
    </xf>
    <xf numFmtId="0" fontId="7" fillId="0" borderId="71" xfId="8" applyBorder="1">
      <alignment vertical="center"/>
    </xf>
    <xf numFmtId="0" fontId="43" fillId="5" borderId="38" xfId="8" applyFont="1" applyFill="1" applyBorder="1">
      <alignment vertical="center"/>
    </xf>
    <xf numFmtId="0" fontId="49" fillId="5" borderId="38" xfId="8" applyFont="1" applyFill="1" applyBorder="1" applyAlignment="1">
      <alignment vertical="center" wrapText="1"/>
    </xf>
    <xf numFmtId="0" fontId="46" fillId="0" borderId="69" xfId="8" applyFont="1" applyBorder="1" applyAlignment="1">
      <alignment horizontal="left" vertical="center"/>
    </xf>
    <xf numFmtId="0" fontId="46" fillId="5" borderId="32" xfId="8" applyFont="1" applyFill="1" applyBorder="1" applyAlignment="1">
      <alignment horizontal="left" vertical="center"/>
    </xf>
    <xf numFmtId="0" fontId="46" fillId="11" borderId="24" xfId="8" applyFont="1" applyFill="1" applyBorder="1" applyAlignment="1">
      <alignment horizontal="center" vertical="center" shrinkToFit="1"/>
    </xf>
    <xf numFmtId="0" fontId="46" fillId="0" borderId="124" xfId="8" applyFont="1" applyBorder="1" applyAlignment="1">
      <alignment vertical="center" shrinkToFit="1"/>
    </xf>
    <xf numFmtId="0" fontId="46" fillId="11" borderId="24" xfId="8" applyFont="1" applyFill="1" applyBorder="1" applyAlignment="1">
      <alignment horizontal="center" vertical="center" wrapText="1" shrinkToFit="1"/>
    </xf>
    <xf numFmtId="0" fontId="43" fillId="0" borderId="0" xfId="8" applyFont="1">
      <alignment vertical="center"/>
    </xf>
    <xf numFmtId="0" fontId="51" fillId="0" borderId="0" xfId="8" applyFont="1">
      <alignment vertical="center"/>
    </xf>
    <xf numFmtId="0" fontId="46" fillId="0" borderId="0" xfId="8" applyFont="1" applyAlignment="1">
      <alignment vertical="top"/>
    </xf>
    <xf numFmtId="0" fontId="43" fillId="0" borderId="0" xfId="8" applyFont="1" applyAlignment="1">
      <alignment horizontal="left" vertical="center" wrapText="1"/>
    </xf>
    <xf numFmtId="186" fontId="46" fillId="0" borderId="0" xfId="8" applyNumberFormat="1" applyFont="1">
      <alignment vertical="center"/>
    </xf>
    <xf numFmtId="186" fontId="46" fillId="0" borderId="75" xfId="8" applyNumberFormat="1" applyFont="1" applyBorder="1" applyAlignment="1">
      <alignment horizontal="center" vertical="center"/>
    </xf>
    <xf numFmtId="0" fontId="46" fillId="0" borderId="0" xfId="8" applyFont="1" applyAlignment="1">
      <alignment horizontal="left" vertical="center" wrapText="1"/>
    </xf>
    <xf numFmtId="0" fontId="46" fillId="0" borderId="15" xfId="8" applyFont="1" applyBorder="1" applyAlignment="1">
      <alignment horizontal="center" vertical="center"/>
    </xf>
    <xf numFmtId="0" fontId="46" fillId="0" borderId="15" xfId="8" applyFont="1" applyBorder="1" applyAlignment="1">
      <alignment horizontal="left" vertical="center" wrapText="1"/>
    </xf>
    <xf numFmtId="0" fontId="46" fillId="0" borderId="71" xfId="8" applyFont="1" applyBorder="1" applyAlignment="1">
      <alignment horizontal="left" vertical="center" wrapText="1"/>
    </xf>
    <xf numFmtId="0" fontId="47" fillId="0" borderId="0" xfId="8" applyFont="1" applyAlignment="1">
      <alignment horizontal="left" vertical="center" wrapText="1"/>
    </xf>
    <xf numFmtId="0" fontId="46" fillId="0" borderId="38" xfId="8" applyFont="1" applyBorder="1" applyAlignment="1">
      <alignment horizontal="center" vertical="center"/>
    </xf>
    <xf numFmtId="0" fontId="46" fillId="0" borderId="15" xfId="8" applyFont="1" applyBorder="1" applyAlignment="1">
      <alignment horizontal="right" vertical="center"/>
    </xf>
    <xf numFmtId="0" fontId="46" fillId="0" borderId="71" xfId="8" applyFont="1" applyBorder="1">
      <alignment vertical="center"/>
    </xf>
    <xf numFmtId="0" fontId="46" fillId="0" borderId="47" xfId="8" applyFont="1" applyBorder="1">
      <alignment vertical="center"/>
    </xf>
    <xf numFmtId="0" fontId="46" fillId="0" borderId="47" xfId="8" applyFont="1" applyBorder="1" applyAlignment="1">
      <alignment horizontal="center" vertical="center"/>
    </xf>
    <xf numFmtId="0" fontId="47" fillId="5" borderId="0" xfId="8" applyFont="1" applyFill="1">
      <alignment vertical="center"/>
    </xf>
    <xf numFmtId="0" fontId="47" fillId="5" borderId="0" xfId="8" applyFont="1" applyFill="1" applyAlignment="1">
      <alignment horizontal="center" vertical="center"/>
    </xf>
    <xf numFmtId="0" fontId="47" fillId="5" borderId="9" xfId="8" applyFont="1" applyFill="1" applyBorder="1" applyAlignment="1">
      <alignment horizontal="center" vertical="center"/>
    </xf>
    <xf numFmtId="0" fontId="22" fillId="0" borderId="0" xfId="4" applyProtection="1">
      <alignment vertical="center"/>
      <protection locked="0"/>
    </xf>
    <xf numFmtId="0" fontId="25" fillId="0" borderId="0" xfId="5" applyAlignment="1">
      <alignment shrinkToFit="1"/>
    </xf>
    <xf numFmtId="3" fontId="21" fillId="6" borderId="9" xfId="7" applyNumberFormat="1" applyFont="1" applyFill="1" applyBorder="1" applyAlignment="1">
      <alignment vertical="center" shrinkToFit="1"/>
    </xf>
    <xf numFmtId="3" fontId="21" fillId="6" borderId="62" xfId="7" applyNumberFormat="1" applyFont="1" applyFill="1" applyBorder="1" applyAlignment="1">
      <alignment vertical="center" shrinkToFit="1"/>
    </xf>
    <xf numFmtId="177" fontId="0" fillId="0" borderId="0" xfId="0" applyNumberFormat="1" applyAlignment="1">
      <alignment vertical="center" shrinkToFit="1"/>
    </xf>
    <xf numFmtId="177" fontId="35" fillId="0" borderId="0" xfId="3" applyNumberFormat="1" applyFont="1" applyBorder="1" applyAlignment="1">
      <alignment vertical="top" shrinkToFit="1"/>
    </xf>
    <xf numFmtId="177" fontId="31" fillId="4" borderId="48" xfId="0" applyNumberFormat="1" applyFont="1" applyFill="1" applyBorder="1" applyAlignment="1">
      <alignment vertical="center" shrinkToFit="1"/>
    </xf>
    <xf numFmtId="0" fontId="33" fillId="2" borderId="76" xfId="0" applyFont="1" applyFill="1" applyBorder="1" applyAlignment="1">
      <alignment vertical="center" shrinkToFit="1"/>
    </xf>
    <xf numFmtId="0" fontId="33" fillId="2" borderId="43" xfId="0" applyFont="1" applyFill="1" applyBorder="1" applyAlignment="1">
      <alignment vertical="center" shrinkToFit="1"/>
    </xf>
    <xf numFmtId="177" fontId="22" fillId="0" borderId="0" xfId="4" applyNumberFormat="1" applyAlignment="1">
      <alignment vertical="center" shrinkToFit="1"/>
    </xf>
    <xf numFmtId="177" fontId="22" fillId="0" borderId="0" xfId="3" applyNumberFormat="1" applyFont="1" applyBorder="1" applyAlignment="1">
      <alignment vertical="center" shrinkToFit="1"/>
    </xf>
    <xf numFmtId="177" fontId="26" fillId="0" borderId="0" xfId="3" applyNumberFormat="1" applyFont="1" applyBorder="1" applyAlignment="1">
      <alignment horizontal="left" vertical="top" shrinkToFit="1"/>
    </xf>
    <xf numFmtId="177" fontId="30" fillId="3" borderId="48" xfId="4" applyNumberFormat="1" applyFont="1" applyFill="1" applyBorder="1" applyAlignment="1">
      <alignment horizontal="right" vertical="center" shrinkToFit="1"/>
    </xf>
    <xf numFmtId="177" fontId="22" fillId="2" borderId="29" xfId="4" applyNumberFormat="1" applyFill="1" applyBorder="1" applyAlignment="1">
      <alignment horizontal="right" vertical="top" shrinkToFit="1"/>
    </xf>
    <xf numFmtId="0" fontId="22" fillId="0" borderId="0" xfId="4" applyAlignment="1">
      <alignment vertical="center" shrinkToFit="1"/>
    </xf>
    <xf numFmtId="177" fontId="22" fillId="3" borderId="30" xfId="4" applyNumberFormat="1" applyFill="1" applyBorder="1" applyAlignment="1">
      <alignment horizontal="center" vertical="center" shrinkToFit="1"/>
    </xf>
    <xf numFmtId="177" fontId="22" fillId="2" borderId="38" xfId="4" applyNumberFormat="1" applyFill="1" applyBorder="1" applyAlignment="1">
      <alignment horizontal="left" vertical="center" shrinkToFit="1"/>
    </xf>
    <xf numFmtId="0" fontId="46" fillId="0" borderId="15" xfId="8" applyFont="1" applyBorder="1" applyAlignment="1">
      <alignment horizontal="left" vertical="center" shrinkToFit="1"/>
    </xf>
    <xf numFmtId="0" fontId="52" fillId="2" borderId="1" xfId="0" applyFont="1" applyFill="1" applyBorder="1" applyAlignment="1">
      <alignment vertical="center" shrinkToFit="1"/>
    </xf>
    <xf numFmtId="0" fontId="52" fillId="2" borderId="10" xfId="0" applyFont="1" applyFill="1" applyBorder="1" applyAlignment="1">
      <alignment vertical="center" shrinkToFit="1"/>
    </xf>
    <xf numFmtId="0" fontId="52" fillId="2" borderId="17" xfId="0" applyFont="1" applyFill="1" applyBorder="1" applyAlignment="1">
      <alignment horizontal="left" vertical="center" wrapText="1"/>
    </xf>
    <xf numFmtId="0" fontId="52" fillId="2" borderId="50" xfId="0" applyFont="1" applyFill="1" applyBorder="1" applyAlignment="1">
      <alignment vertical="center" wrapText="1"/>
    </xf>
    <xf numFmtId="0" fontId="52" fillId="2" borderId="34" xfId="0" applyFont="1" applyFill="1" applyBorder="1" applyAlignment="1">
      <alignment vertical="center" wrapText="1"/>
    </xf>
    <xf numFmtId="0" fontId="52" fillId="2" borderId="38" xfId="0" applyFont="1" applyFill="1" applyBorder="1" applyAlignment="1">
      <alignment horizontal="left" vertical="top" wrapText="1"/>
    </xf>
    <xf numFmtId="0" fontId="52" fillId="2" borderId="29" xfId="0" applyFont="1" applyFill="1" applyBorder="1" applyAlignment="1">
      <alignment horizontal="left" vertical="top" wrapText="1"/>
    </xf>
    <xf numFmtId="0" fontId="25" fillId="0" borderId="0" xfId="0" applyFont="1">
      <alignment vertical="center"/>
    </xf>
    <xf numFmtId="0" fontId="25" fillId="3" borderId="34" xfId="4" applyFont="1" applyFill="1" applyBorder="1" applyAlignment="1">
      <alignment horizontal="center" vertical="center"/>
    </xf>
    <xf numFmtId="0" fontId="25" fillId="3" borderId="35" xfId="4" applyFont="1" applyFill="1" applyBorder="1" applyAlignment="1">
      <alignment horizontal="center" vertical="center"/>
    </xf>
    <xf numFmtId="0" fontId="25" fillId="3" borderId="46" xfId="4" applyFont="1" applyFill="1" applyBorder="1" applyAlignment="1">
      <alignment horizontal="center" vertical="center"/>
    </xf>
    <xf numFmtId="177" fontId="25" fillId="3" borderId="35" xfId="4" applyNumberFormat="1" applyFont="1" applyFill="1" applyBorder="1" applyAlignment="1">
      <alignment horizontal="center" vertical="center" shrinkToFit="1"/>
    </xf>
    <xf numFmtId="177" fontId="25" fillId="3" borderId="36" xfId="4" applyNumberFormat="1" applyFont="1" applyFill="1" applyBorder="1" applyAlignment="1">
      <alignment horizontal="center" vertical="center" shrinkToFit="1"/>
    </xf>
    <xf numFmtId="177" fontId="25" fillId="0" borderId="0" xfId="4" applyNumberFormat="1" applyFont="1">
      <alignment vertical="center"/>
    </xf>
    <xf numFmtId="177" fontId="25" fillId="3" borderId="52" xfId="0" applyNumberFormat="1" applyFont="1" applyFill="1" applyBorder="1" applyAlignment="1">
      <alignment horizontal="center" vertical="center" wrapText="1" shrinkToFit="1"/>
    </xf>
    <xf numFmtId="178" fontId="25" fillId="0" borderId="1" xfId="3" applyNumberFormat="1" applyFont="1" applyFill="1" applyBorder="1" applyAlignment="1">
      <alignment vertical="center" shrinkToFit="1"/>
    </xf>
    <xf numFmtId="178" fontId="25" fillId="0" borderId="31" xfId="3" applyNumberFormat="1" applyFont="1" applyFill="1" applyBorder="1" applyAlignment="1">
      <alignment vertical="center" shrinkToFit="1"/>
    </xf>
    <xf numFmtId="177" fontId="25" fillId="0" borderId="0" xfId="3" applyNumberFormat="1" applyFont="1" applyBorder="1" applyAlignment="1">
      <alignment horizontal="left" vertical="top" shrinkToFit="1"/>
    </xf>
    <xf numFmtId="0" fontId="25" fillId="0" borderId="0" xfId="0" applyFont="1" applyAlignment="1">
      <alignment vertical="center" wrapText="1"/>
    </xf>
    <xf numFmtId="0" fontId="20" fillId="6" borderId="17" xfId="7" applyFont="1" applyFill="1" applyBorder="1" applyAlignment="1">
      <alignment horizontal="center" vertical="center"/>
    </xf>
    <xf numFmtId="4" fontId="20" fillId="6" borderId="82" xfId="7" applyNumberFormat="1" applyFont="1" applyFill="1" applyBorder="1" applyAlignment="1">
      <alignment horizontal="center" vertical="center"/>
    </xf>
    <xf numFmtId="41" fontId="53" fillId="6" borderId="9" xfId="7" applyNumberFormat="1" applyFont="1" applyFill="1" applyBorder="1" applyAlignment="1">
      <alignment horizontal="center" vertical="center" wrapText="1"/>
    </xf>
    <xf numFmtId="0" fontId="20" fillId="0" borderId="45" xfId="7" applyFont="1" applyBorder="1" applyAlignment="1" applyProtection="1">
      <alignment vertical="center" shrinkToFit="1"/>
      <protection locked="0"/>
    </xf>
    <xf numFmtId="0" fontId="20" fillId="0" borderId="53" xfId="7" applyFont="1" applyBorder="1" applyAlignment="1" applyProtection="1">
      <alignment vertical="center" shrinkToFit="1"/>
      <protection locked="0"/>
    </xf>
    <xf numFmtId="177" fontId="25" fillId="6" borderId="105" xfId="7" applyNumberFormat="1" applyFont="1" applyFill="1" applyBorder="1" applyAlignment="1">
      <alignment horizontal="right" shrinkToFit="1"/>
    </xf>
    <xf numFmtId="177" fontId="20" fillId="0" borderId="72" xfId="7" applyNumberFormat="1" applyFont="1" applyBorder="1" applyAlignment="1" applyProtection="1">
      <alignment horizontal="right" shrinkToFit="1"/>
      <protection locked="0"/>
    </xf>
    <xf numFmtId="3" fontId="53" fillId="6" borderId="12" xfId="7" applyNumberFormat="1" applyFont="1" applyFill="1" applyBorder="1" applyAlignment="1">
      <alignment horizontal="right" vertical="center" shrinkToFit="1"/>
    </xf>
    <xf numFmtId="3" fontId="53" fillId="0" borderId="12" xfId="6" applyNumberFormat="1" applyFont="1" applyBorder="1" applyAlignment="1" applyProtection="1">
      <alignment horizontal="right" vertical="center" shrinkToFit="1"/>
      <protection locked="0"/>
    </xf>
    <xf numFmtId="0" fontId="20" fillId="0" borderId="3" xfId="7" applyFont="1" applyBorder="1" applyAlignment="1" applyProtection="1">
      <alignment vertical="center" shrinkToFit="1"/>
      <protection locked="0"/>
    </xf>
    <xf numFmtId="0" fontId="20" fillId="0" borderId="54" xfId="7" applyFont="1" applyBorder="1" applyAlignment="1" applyProtection="1">
      <alignment vertical="center" shrinkToFit="1"/>
      <protection locked="0"/>
    </xf>
    <xf numFmtId="177" fontId="25" fillId="6" borderId="3" xfId="7" applyNumberFormat="1" applyFont="1" applyFill="1" applyBorder="1" applyAlignment="1">
      <alignment horizontal="right" shrinkToFit="1"/>
    </xf>
    <xf numFmtId="177" fontId="20" fillId="0" borderId="24" xfId="7" applyNumberFormat="1" applyFont="1" applyBorder="1" applyAlignment="1" applyProtection="1">
      <alignment horizontal="right" shrinkToFit="1"/>
      <protection locked="0"/>
    </xf>
    <xf numFmtId="3" fontId="53" fillId="6" borderId="101" xfId="7" applyNumberFormat="1" applyFont="1" applyFill="1" applyBorder="1" applyAlignment="1">
      <alignment horizontal="right" vertical="center" shrinkToFit="1"/>
    </xf>
    <xf numFmtId="3" fontId="53" fillId="0" borderId="101" xfId="6" applyNumberFormat="1" applyFont="1" applyBorder="1" applyAlignment="1" applyProtection="1">
      <alignment horizontal="right" vertical="center" shrinkToFit="1"/>
      <protection locked="0"/>
    </xf>
    <xf numFmtId="0" fontId="54" fillId="0" borderId="54" xfId="7" applyFont="1" applyBorder="1" applyAlignment="1" applyProtection="1">
      <alignment vertical="center" shrinkToFit="1"/>
      <protection locked="0"/>
    </xf>
    <xf numFmtId="177" fontId="25" fillId="6" borderId="4" xfId="7" applyNumberFormat="1" applyFont="1" applyFill="1" applyBorder="1" applyAlignment="1">
      <alignment horizontal="right" shrinkToFit="1"/>
    </xf>
    <xf numFmtId="177" fontId="20" fillId="0" borderId="84" xfId="7" applyNumberFormat="1" applyFont="1" applyBorder="1" applyAlignment="1" applyProtection="1">
      <alignment horizontal="right" shrinkToFit="1"/>
      <protection locked="0"/>
    </xf>
    <xf numFmtId="0" fontId="20" fillId="0" borderId="20" xfId="7" applyFont="1" applyBorder="1" applyAlignment="1" applyProtection="1">
      <alignment vertical="center" shrinkToFit="1"/>
      <protection locked="0"/>
    </xf>
    <xf numFmtId="0" fontId="20" fillId="5" borderId="70" xfId="7" applyFont="1" applyFill="1" applyBorder="1" applyAlignment="1" applyProtection="1">
      <alignment vertical="center" shrinkToFit="1"/>
      <protection locked="0"/>
    </xf>
    <xf numFmtId="177" fontId="53" fillId="6" borderId="96" xfId="7" applyNumberFormat="1" applyFont="1" applyFill="1" applyBorder="1" applyAlignment="1">
      <alignment horizontal="right" shrinkToFit="1"/>
    </xf>
    <xf numFmtId="177" fontId="20" fillId="0" borderId="74" xfId="7" applyNumberFormat="1" applyFont="1" applyBorder="1" applyAlignment="1" applyProtection="1">
      <alignment horizontal="right" shrinkToFit="1"/>
      <protection locked="0"/>
    </xf>
    <xf numFmtId="3" fontId="53" fillId="6" borderId="13" xfId="7" applyNumberFormat="1" applyFont="1" applyFill="1" applyBorder="1" applyAlignment="1">
      <alignment horizontal="right" vertical="center" shrinkToFit="1"/>
    </xf>
    <xf numFmtId="3" fontId="53" fillId="0" borderId="13" xfId="6" applyNumberFormat="1" applyFont="1" applyBorder="1" applyAlignment="1" applyProtection="1">
      <alignment horizontal="right" vertical="center" shrinkToFit="1"/>
      <protection locked="0"/>
    </xf>
    <xf numFmtId="3" fontId="21" fillId="6" borderId="79" xfId="7" applyNumberFormat="1" applyFont="1" applyFill="1" applyBorder="1" applyAlignment="1">
      <alignment horizontal="right" vertical="center" shrinkToFit="1"/>
    </xf>
    <xf numFmtId="3" fontId="20" fillId="0" borderId="72" xfId="7" applyNumberFormat="1" applyFont="1" applyBorder="1" applyAlignment="1" applyProtection="1">
      <alignment horizontal="right" shrinkToFit="1"/>
      <protection locked="0"/>
    </xf>
    <xf numFmtId="3" fontId="20" fillId="0" borderId="24" xfId="7" applyNumberFormat="1" applyFont="1" applyBorder="1" applyAlignment="1" applyProtection="1">
      <alignment horizontal="right" shrinkToFit="1"/>
      <protection locked="0"/>
    </xf>
    <xf numFmtId="3" fontId="53" fillId="6" borderId="101" xfId="7" applyNumberFormat="1" applyFont="1" applyFill="1" applyBorder="1" applyAlignment="1">
      <alignment vertical="center" shrinkToFit="1"/>
    </xf>
    <xf numFmtId="3" fontId="53" fillId="0" borderId="101" xfId="6" applyNumberFormat="1" applyFont="1" applyBorder="1" applyAlignment="1" applyProtection="1">
      <alignment vertical="center" shrinkToFit="1"/>
      <protection locked="0"/>
    </xf>
    <xf numFmtId="177" fontId="25" fillId="6" borderId="96" xfId="7" applyNumberFormat="1" applyFont="1" applyFill="1" applyBorder="1" applyAlignment="1">
      <alignment horizontal="right" shrinkToFit="1"/>
    </xf>
    <xf numFmtId="3" fontId="20" fillId="0" borderId="74" xfId="7" applyNumberFormat="1" applyFont="1" applyBorder="1" applyAlignment="1" applyProtection="1">
      <alignment horizontal="right" shrinkToFit="1"/>
      <protection locked="0"/>
    </xf>
    <xf numFmtId="3" fontId="53" fillId="6" borderId="13" xfId="7" applyNumberFormat="1" applyFont="1" applyFill="1" applyBorder="1" applyAlignment="1">
      <alignment vertical="center" shrinkToFit="1"/>
    </xf>
    <xf numFmtId="3" fontId="53" fillId="0" borderId="13" xfId="6" applyNumberFormat="1" applyFont="1" applyBorder="1" applyAlignment="1" applyProtection="1">
      <alignment vertical="center" shrinkToFit="1"/>
      <protection locked="0"/>
    </xf>
    <xf numFmtId="3" fontId="53" fillId="6" borderId="6" xfId="7" applyNumberFormat="1" applyFont="1" applyFill="1" applyBorder="1" applyAlignment="1">
      <alignment vertical="center" shrinkToFit="1"/>
    </xf>
    <xf numFmtId="3" fontId="53" fillId="0" borderId="6" xfId="6" applyNumberFormat="1" applyFont="1" applyBorder="1" applyAlignment="1" applyProtection="1">
      <alignment vertical="center" shrinkToFit="1"/>
      <protection locked="0"/>
    </xf>
    <xf numFmtId="3" fontId="53" fillId="0" borderId="103" xfId="6" applyNumberFormat="1" applyFont="1" applyBorder="1" applyAlignment="1" applyProtection="1">
      <alignment vertical="center" shrinkToFit="1"/>
      <protection locked="0"/>
    </xf>
    <xf numFmtId="4" fontId="20" fillId="6" borderId="28" xfId="7" applyNumberFormat="1" applyFont="1" applyFill="1" applyBorder="1" applyAlignment="1">
      <alignment horizontal="center" vertical="center" shrinkToFit="1"/>
    </xf>
    <xf numFmtId="0" fontId="25" fillId="0" borderId="0" xfId="5" applyAlignment="1">
      <alignment horizontal="right" shrinkToFit="1"/>
    </xf>
    <xf numFmtId="0" fontId="52" fillId="2" borderId="50" xfId="4" applyFont="1" applyFill="1" applyBorder="1" applyAlignment="1">
      <alignment horizontal="center" vertical="center"/>
    </xf>
    <xf numFmtId="0" fontId="52" fillId="2" borderId="17" xfId="4" applyFont="1" applyFill="1" applyBorder="1" applyAlignment="1">
      <alignment horizontal="center" vertical="center" wrapText="1"/>
    </xf>
    <xf numFmtId="3" fontId="52" fillId="8" borderId="83" xfId="3" applyNumberFormat="1" applyFont="1" applyFill="1" applyBorder="1" applyAlignment="1" applyProtection="1">
      <alignment horizontal="right" vertical="center" shrinkToFit="1"/>
      <protection locked="0"/>
    </xf>
    <xf numFmtId="3" fontId="52" fillId="8" borderId="104" xfId="3" applyNumberFormat="1" applyFont="1" applyFill="1" applyBorder="1" applyAlignment="1" applyProtection="1">
      <alignment horizontal="right" vertical="center" shrinkToFit="1"/>
      <protection locked="0"/>
    </xf>
    <xf numFmtId="0" fontId="56" fillId="2" borderId="8" xfId="0" applyFont="1" applyFill="1" applyBorder="1" applyAlignment="1">
      <alignment vertical="center" shrinkToFit="1"/>
    </xf>
    <xf numFmtId="0" fontId="56" fillId="2" borderId="9" xfId="0" applyFont="1" applyFill="1" applyBorder="1" applyAlignment="1">
      <alignment vertical="center" shrinkToFit="1"/>
    </xf>
    <xf numFmtId="0" fontId="56" fillId="2" borderId="13" xfId="0" applyFont="1" applyFill="1" applyBorder="1" applyAlignment="1">
      <alignment vertical="center" shrinkToFit="1"/>
    </xf>
    <xf numFmtId="0" fontId="56" fillId="2" borderId="5" xfId="0" applyFont="1" applyFill="1" applyBorder="1" applyAlignment="1">
      <alignment vertical="center" shrinkToFit="1"/>
    </xf>
    <xf numFmtId="0" fontId="56" fillId="2" borderId="94" xfId="0" applyFont="1" applyFill="1" applyBorder="1" applyAlignment="1">
      <alignment horizontal="center" vertical="center"/>
    </xf>
    <xf numFmtId="0" fontId="56" fillId="7" borderId="21" xfId="0" applyFont="1" applyFill="1" applyBorder="1" applyAlignment="1" applyProtection="1">
      <alignment horizontal="left" vertical="center" wrapText="1"/>
      <protection locked="0"/>
    </xf>
    <xf numFmtId="0" fontId="56" fillId="2" borderId="5" xfId="0" applyFont="1" applyFill="1" applyBorder="1" applyAlignment="1">
      <alignment horizontal="left" vertical="center"/>
    </xf>
    <xf numFmtId="0" fontId="56" fillId="2" borderId="17" xfId="0" applyFont="1" applyFill="1" applyBorder="1" applyAlignment="1">
      <alignment horizontal="left" vertical="center" shrinkToFit="1"/>
    </xf>
    <xf numFmtId="0" fontId="56" fillId="7" borderId="83" xfId="0" applyFont="1" applyFill="1" applyBorder="1" applyAlignment="1" applyProtection="1">
      <alignment horizontal="left" vertical="center" shrinkToFit="1"/>
      <protection locked="0"/>
    </xf>
    <xf numFmtId="182" fontId="56" fillId="2" borderId="17" xfId="0" applyNumberFormat="1" applyFont="1" applyFill="1" applyBorder="1" applyAlignment="1">
      <alignment horizontal="center" vertical="center" wrapText="1"/>
    </xf>
    <xf numFmtId="182" fontId="56" fillId="2" borderId="28" xfId="0" applyNumberFormat="1" applyFont="1" applyFill="1" applyBorder="1" applyAlignment="1">
      <alignment horizontal="center" vertical="center"/>
    </xf>
    <xf numFmtId="182" fontId="56" fillId="2" borderId="51" xfId="0" applyNumberFormat="1" applyFont="1" applyFill="1" applyBorder="1" applyAlignment="1">
      <alignment horizontal="left" vertical="center" wrapText="1"/>
    </xf>
    <xf numFmtId="0" fontId="56" fillId="2" borderId="3" xfId="0" applyFont="1" applyFill="1" applyBorder="1" applyAlignment="1">
      <alignment vertical="center" shrinkToFit="1"/>
    </xf>
    <xf numFmtId="176" fontId="56" fillId="2" borderId="44" xfId="0" applyNumberFormat="1" applyFont="1" applyFill="1" applyBorder="1" applyAlignment="1">
      <alignment horizontal="right" vertical="center" shrinkToFit="1"/>
    </xf>
    <xf numFmtId="178" fontId="56" fillId="2" borderId="29" xfId="0" applyNumberFormat="1" applyFont="1" applyFill="1" applyBorder="1" applyAlignment="1">
      <alignment horizontal="right" vertical="center" wrapText="1"/>
    </xf>
    <xf numFmtId="38" fontId="30" fillId="2" borderId="17" xfId="2" applyFont="1" applyFill="1" applyBorder="1" applyAlignment="1">
      <alignment vertical="center" shrinkToFit="1"/>
    </xf>
    <xf numFmtId="0" fontId="30" fillId="2" borderId="55" xfId="0" applyFont="1" applyFill="1" applyBorder="1" applyAlignment="1">
      <alignment horizontal="center" vertical="center"/>
    </xf>
    <xf numFmtId="0" fontId="30" fillId="2" borderId="38" xfId="4" applyFont="1" applyFill="1" applyBorder="1" applyAlignment="1">
      <alignment horizontal="center" vertical="center" shrinkToFit="1"/>
    </xf>
    <xf numFmtId="177" fontId="30" fillId="2" borderId="29" xfId="4" applyNumberFormat="1" applyFont="1" applyFill="1" applyBorder="1" applyAlignment="1">
      <alignment horizontal="right" vertical="top" shrinkToFit="1"/>
    </xf>
    <xf numFmtId="38" fontId="33" fillId="3" borderId="43" xfId="2" applyFont="1" applyFill="1" applyBorder="1" applyAlignment="1">
      <alignment vertical="center" shrinkToFit="1"/>
    </xf>
    <xf numFmtId="38" fontId="30" fillId="2" borderId="41" xfId="2" applyFont="1" applyFill="1" applyBorder="1" applyAlignment="1">
      <alignment vertical="center" shrinkToFit="1"/>
    </xf>
    <xf numFmtId="0" fontId="30" fillId="2" borderId="18" xfId="4" applyFont="1" applyFill="1" applyBorder="1" applyAlignment="1">
      <alignment horizontal="left" vertical="center"/>
    </xf>
    <xf numFmtId="0" fontId="58" fillId="2" borderId="37" xfId="4" applyFont="1" applyFill="1" applyBorder="1" applyAlignment="1">
      <alignment horizontal="left" vertical="center"/>
    </xf>
    <xf numFmtId="0" fontId="58" fillId="2" borderId="37" xfId="4" applyFont="1" applyFill="1" applyBorder="1">
      <alignment vertical="center"/>
    </xf>
    <xf numFmtId="0" fontId="30" fillId="7" borderId="2" xfId="0" applyFont="1" applyFill="1" applyBorder="1" applyAlignment="1" applyProtection="1">
      <alignment vertical="center" shrinkToFit="1"/>
      <protection locked="0"/>
    </xf>
    <xf numFmtId="177" fontId="30" fillId="0" borderId="58" xfId="0" applyNumberFormat="1" applyFont="1" applyBorder="1" applyAlignment="1" applyProtection="1">
      <alignment vertical="center" shrinkToFit="1"/>
      <protection locked="0"/>
    </xf>
    <xf numFmtId="177" fontId="30" fillId="7" borderId="89" xfId="0" applyNumberFormat="1" applyFont="1" applyFill="1" applyBorder="1" applyAlignment="1" applyProtection="1">
      <alignment horizontal="center" vertical="center" shrinkToFit="1"/>
      <protection locked="0"/>
    </xf>
    <xf numFmtId="177" fontId="30" fillId="2" borderId="77" xfId="0" applyNumberFormat="1" applyFont="1" applyFill="1" applyBorder="1" applyAlignment="1">
      <alignment horizontal="right" vertical="center" shrinkToFit="1"/>
    </xf>
    <xf numFmtId="0" fontId="30" fillId="7" borderId="3" xfId="0" applyFont="1" applyFill="1" applyBorder="1" applyAlignment="1" applyProtection="1">
      <alignment vertical="center" shrinkToFit="1"/>
      <protection locked="0"/>
    </xf>
    <xf numFmtId="177" fontId="30" fillId="0" borderId="24" xfId="0" applyNumberFormat="1" applyFont="1" applyBorder="1" applyAlignment="1" applyProtection="1">
      <alignment vertical="center" shrinkToFit="1"/>
      <protection locked="0"/>
    </xf>
    <xf numFmtId="177" fontId="30" fillId="7" borderId="24" xfId="0" applyNumberFormat="1" applyFont="1" applyFill="1" applyBorder="1" applyAlignment="1" applyProtection="1">
      <alignment horizontal="center" vertical="center" shrinkToFit="1"/>
      <protection locked="0"/>
    </xf>
    <xf numFmtId="0" fontId="30" fillId="7" borderId="96" xfId="0" applyFont="1" applyFill="1" applyBorder="1" applyAlignment="1" applyProtection="1">
      <alignment vertical="center" shrinkToFit="1"/>
      <protection locked="0"/>
    </xf>
    <xf numFmtId="177" fontId="30" fillId="7" borderId="74" xfId="0" applyNumberFormat="1" applyFont="1" applyFill="1" applyBorder="1" applyAlignment="1" applyProtection="1">
      <alignment horizontal="center" vertical="center" shrinkToFit="1"/>
      <protection locked="0"/>
    </xf>
    <xf numFmtId="0" fontId="33" fillId="2" borderId="38" xfId="0" applyFont="1" applyFill="1" applyBorder="1" applyAlignment="1">
      <alignment vertical="center" shrinkToFit="1"/>
    </xf>
    <xf numFmtId="0" fontId="33" fillId="2" borderId="47" xfId="0" applyFont="1" applyFill="1" applyBorder="1" applyAlignment="1">
      <alignment vertical="center" shrinkToFit="1"/>
    </xf>
    <xf numFmtId="0" fontId="33" fillId="2" borderId="47" xfId="0" applyFont="1" applyFill="1" applyBorder="1" applyAlignment="1">
      <alignment horizontal="right" vertical="center" shrinkToFit="1"/>
    </xf>
    <xf numFmtId="0" fontId="33" fillId="2" borderId="51" xfId="0" applyFont="1" applyFill="1" applyBorder="1" applyAlignment="1">
      <alignment vertical="center" shrinkToFit="1"/>
    </xf>
    <xf numFmtId="177" fontId="30" fillId="2" borderId="89" xfId="0" applyNumberFormat="1" applyFont="1" applyFill="1" applyBorder="1" applyAlignment="1">
      <alignment horizontal="center" vertical="center" shrinkToFit="1"/>
    </xf>
    <xf numFmtId="177" fontId="30" fillId="2" borderId="24" xfId="0" applyNumberFormat="1" applyFont="1" applyFill="1" applyBorder="1" applyAlignment="1">
      <alignment horizontal="center" vertical="center" shrinkToFit="1"/>
    </xf>
    <xf numFmtId="0" fontId="57" fillId="2" borderId="37" xfId="0" applyFont="1" applyFill="1" applyBorder="1">
      <alignment vertical="center"/>
    </xf>
    <xf numFmtId="0" fontId="30" fillId="3" borderId="1" xfId="4" applyFont="1" applyFill="1" applyBorder="1">
      <alignment vertical="center"/>
    </xf>
    <xf numFmtId="0" fontId="30" fillId="3" borderId="30" xfId="4" applyFont="1" applyFill="1" applyBorder="1">
      <alignment vertical="center"/>
    </xf>
    <xf numFmtId="0" fontId="30" fillId="3" borderId="68" xfId="4" applyFont="1" applyFill="1" applyBorder="1">
      <alignment vertical="center"/>
    </xf>
    <xf numFmtId="178" fontId="33" fillId="3" borderId="63" xfId="4" applyNumberFormat="1" applyFont="1" applyFill="1" applyBorder="1" applyAlignment="1">
      <alignment vertical="center" shrinkToFit="1"/>
    </xf>
    <xf numFmtId="0" fontId="30" fillId="3" borderId="31" xfId="4" applyFont="1" applyFill="1" applyBorder="1">
      <alignment vertical="center"/>
    </xf>
    <xf numFmtId="0" fontId="30" fillId="4" borderId="37" xfId="4" applyFont="1" applyFill="1" applyBorder="1" applyAlignment="1">
      <alignment horizontal="left" vertical="center"/>
    </xf>
    <xf numFmtId="0" fontId="30" fillId="4" borderId="38" xfId="4" applyFont="1" applyFill="1" applyBorder="1" applyAlignment="1">
      <alignment horizontal="left" vertical="center"/>
    </xf>
    <xf numFmtId="0" fontId="30" fillId="4" borderId="69" xfId="4" applyFont="1" applyFill="1" applyBorder="1" applyAlignment="1">
      <alignment horizontal="left" vertical="center"/>
    </xf>
    <xf numFmtId="178" fontId="33" fillId="4" borderId="62" xfId="3" applyNumberFormat="1" applyFont="1" applyFill="1" applyBorder="1" applyAlignment="1">
      <alignment vertical="center" shrinkToFit="1"/>
    </xf>
    <xf numFmtId="0" fontId="30" fillId="4" borderId="32" xfId="4" applyFont="1" applyFill="1" applyBorder="1">
      <alignment vertical="center"/>
    </xf>
    <xf numFmtId="178" fontId="30" fillId="2" borderId="64" xfId="3" applyNumberFormat="1" applyFont="1" applyFill="1" applyBorder="1" applyAlignment="1">
      <alignment vertical="center" shrinkToFit="1"/>
    </xf>
    <xf numFmtId="178" fontId="30" fillId="2" borderId="65" xfId="3" applyNumberFormat="1" applyFont="1" applyFill="1" applyBorder="1" applyAlignment="1">
      <alignment vertical="center" shrinkToFit="1"/>
    </xf>
    <xf numFmtId="0" fontId="30" fillId="4" borderId="11" xfId="4" applyFont="1" applyFill="1" applyBorder="1">
      <alignment vertical="center"/>
    </xf>
    <xf numFmtId="0" fontId="30" fillId="4" borderId="62" xfId="4" applyFont="1" applyFill="1" applyBorder="1">
      <alignment vertical="center"/>
    </xf>
    <xf numFmtId="178" fontId="30" fillId="4" borderId="66" xfId="3" applyNumberFormat="1" applyFont="1" applyFill="1" applyBorder="1" applyAlignment="1">
      <alignment vertical="center" shrinkToFit="1"/>
    </xf>
    <xf numFmtId="178" fontId="30" fillId="4" borderId="67" xfId="3" applyNumberFormat="1" applyFont="1" applyFill="1" applyBorder="1" applyAlignment="1">
      <alignment vertical="center" shrinkToFit="1"/>
    </xf>
    <xf numFmtId="178" fontId="30" fillId="2" borderId="47" xfId="3" applyNumberFormat="1" applyFont="1" applyFill="1" applyBorder="1" applyAlignment="1">
      <alignment vertical="center" shrinkToFit="1"/>
    </xf>
    <xf numFmtId="178" fontId="30" fillId="2" borderId="15" xfId="3" applyNumberFormat="1" applyFont="1" applyFill="1" applyBorder="1" applyAlignment="1">
      <alignment vertical="center" shrinkToFit="1"/>
    </xf>
    <xf numFmtId="0" fontId="30" fillId="3" borderId="33" xfId="4" applyFont="1" applyFill="1" applyBorder="1">
      <alignment vertical="center"/>
    </xf>
    <xf numFmtId="178" fontId="33" fillId="4" borderId="51" xfId="3" applyNumberFormat="1" applyFont="1" applyFill="1" applyBorder="1" applyAlignment="1">
      <alignment vertical="center" shrinkToFit="1"/>
    </xf>
    <xf numFmtId="178" fontId="30" fillId="2" borderId="60" xfId="3" applyNumberFormat="1" applyFont="1" applyFill="1" applyBorder="1" applyAlignment="1">
      <alignment vertical="center" shrinkToFit="1"/>
    </xf>
    <xf numFmtId="178" fontId="30" fillId="2" borderId="61" xfId="3" applyNumberFormat="1" applyFont="1" applyFill="1" applyBorder="1" applyAlignment="1">
      <alignment vertical="center" shrinkToFit="1"/>
    </xf>
    <xf numFmtId="178" fontId="33" fillId="4" borderId="61" xfId="3" applyNumberFormat="1" applyFont="1" applyFill="1" applyBorder="1" applyAlignment="1">
      <alignment vertical="center" shrinkToFit="1"/>
    </xf>
    <xf numFmtId="178" fontId="33" fillId="4" borderId="81" xfId="3" applyNumberFormat="1" applyFont="1" applyFill="1" applyBorder="1" applyAlignment="1">
      <alignment vertical="center" shrinkToFit="1"/>
    </xf>
    <xf numFmtId="177" fontId="30" fillId="2" borderId="9" xfId="0" applyNumberFormat="1" applyFont="1" applyFill="1" applyBorder="1" applyAlignment="1">
      <alignment horizontal="center" vertical="center" shrinkToFit="1"/>
    </xf>
    <xf numFmtId="0" fontId="30" fillId="0" borderId="32" xfId="0" applyFont="1" applyBorder="1" applyAlignment="1">
      <alignment vertical="center" shrinkToFit="1"/>
    </xf>
    <xf numFmtId="0" fontId="30" fillId="0" borderId="0" xfId="0" applyFont="1" applyAlignment="1">
      <alignment vertical="center" shrinkToFit="1"/>
    </xf>
    <xf numFmtId="0" fontId="30" fillId="0" borderId="0" xfId="0" applyFont="1" applyAlignment="1">
      <alignment horizontal="left" vertical="center" shrinkToFit="1"/>
    </xf>
    <xf numFmtId="179" fontId="56" fillId="2" borderId="2" xfId="4" applyNumberFormat="1" applyFont="1" applyFill="1" applyBorder="1" applyAlignment="1">
      <alignment horizontal="center" vertical="center" shrinkToFit="1"/>
    </xf>
    <xf numFmtId="0" fontId="56" fillId="2" borderId="58" xfId="4" applyFont="1" applyFill="1" applyBorder="1" applyAlignment="1">
      <alignment horizontal="center" vertical="center" shrinkToFit="1"/>
    </xf>
    <xf numFmtId="180" fontId="56" fillId="2" borderId="58" xfId="4" applyNumberFormat="1" applyFont="1" applyFill="1" applyBorder="1" applyAlignment="1">
      <alignment horizontal="center" vertical="center" shrinkToFit="1"/>
    </xf>
    <xf numFmtId="0" fontId="56" fillId="2" borderId="22" xfId="4" applyFont="1" applyFill="1" applyBorder="1" applyAlignment="1">
      <alignment horizontal="center" vertical="center" shrinkToFit="1"/>
    </xf>
    <xf numFmtId="0" fontId="56" fillId="2" borderId="9" xfId="4" applyFont="1" applyFill="1" applyBorder="1" applyAlignment="1">
      <alignment horizontal="center" vertical="center" wrapText="1"/>
    </xf>
    <xf numFmtId="3" fontId="37" fillId="0" borderId="9" xfId="5" applyNumberFormat="1" applyFont="1" applyBorder="1" applyAlignment="1">
      <alignment shrinkToFit="1"/>
    </xf>
    <xf numFmtId="188" fontId="47" fillId="5" borderId="9" xfId="8" applyNumberFormat="1" applyFont="1" applyFill="1" applyBorder="1" applyAlignment="1">
      <alignment horizontal="center" vertical="center" shrinkToFit="1"/>
    </xf>
    <xf numFmtId="0" fontId="0" fillId="0" borderId="0" xfId="0" applyAlignment="1">
      <alignment horizontal="center" vertical="center"/>
    </xf>
    <xf numFmtId="0" fontId="30" fillId="6" borderId="71" xfId="0" applyFont="1" applyFill="1" applyBorder="1" applyAlignment="1">
      <alignment vertical="center" shrinkToFit="1"/>
    </xf>
    <xf numFmtId="0" fontId="56" fillId="6" borderId="62" xfId="0" applyFont="1" applyFill="1" applyBorder="1" applyAlignment="1">
      <alignment vertical="center" shrinkToFit="1"/>
    </xf>
    <xf numFmtId="0" fontId="30" fillId="6" borderId="62" xfId="0" applyFont="1" applyFill="1" applyBorder="1" applyAlignment="1">
      <alignment vertical="center" shrinkToFit="1"/>
    </xf>
    <xf numFmtId="0" fontId="30" fillId="6" borderId="69" xfId="0" applyFont="1" applyFill="1" applyBorder="1" applyAlignment="1">
      <alignment vertical="center" shrinkToFit="1"/>
    </xf>
    <xf numFmtId="0" fontId="56" fillId="2" borderId="129" xfId="0" applyFont="1" applyFill="1" applyBorder="1" applyAlignment="1">
      <alignment vertical="center" shrinkToFit="1"/>
    </xf>
    <xf numFmtId="180" fontId="56" fillId="2" borderId="113" xfId="0" applyNumberFormat="1" applyFont="1" applyFill="1" applyBorder="1">
      <alignment vertical="center"/>
    </xf>
    <xf numFmtId="180" fontId="56" fillId="2" borderId="76" xfId="0" applyNumberFormat="1" applyFont="1" applyFill="1" applyBorder="1">
      <alignment vertical="center"/>
    </xf>
    <xf numFmtId="180" fontId="56" fillId="2" borderId="43" xfId="0" applyNumberFormat="1" applyFont="1" applyFill="1" applyBorder="1">
      <alignment vertical="center"/>
    </xf>
    <xf numFmtId="0" fontId="32" fillId="2" borderId="53" xfId="0" applyFont="1" applyFill="1" applyBorder="1">
      <alignment vertical="center"/>
    </xf>
    <xf numFmtId="0" fontId="32" fillId="2" borderId="122" xfId="0" applyFont="1" applyFill="1" applyBorder="1">
      <alignment vertical="center"/>
    </xf>
    <xf numFmtId="0" fontId="32" fillId="2" borderId="123" xfId="0" applyFont="1" applyFill="1" applyBorder="1">
      <alignment vertical="center"/>
    </xf>
    <xf numFmtId="0" fontId="56" fillId="2" borderId="17" xfId="0" applyFont="1" applyFill="1" applyBorder="1" applyAlignment="1">
      <alignment horizontal="left" vertical="center" wrapText="1"/>
    </xf>
    <xf numFmtId="0" fontId="56" fillId="7" borderId="82" xfId="0" applyFont="1" applyFill="1" applyBorder="1" applyAlignment="1" applyProtection="1">
      <alignment horizontal="center" vertical="center"/>
      <protection locked="0"/>
    </xf>
    <xf numFmtId="0" fontId="56" fillId="6" borderId="17" xfId="0" applyFont="1" applyFill="1" applyBorder="1" applyAlignment="1">
      <alignment horizontal="left" vertical="center"/>
    </xf>
    <xf numFmtId="0" fontId="62" fillId="0" borderId="0" xfId="0" applyFont="1" applyAlignment="1">
      <alignment vertical="top" wrapText="1"/>
    </xf>
    <xf numFmtId="0" fontId="56" fillId="6" borderId="47" xfId="0" applyFont="1" applyFill="1" applyBorder="1" applyAlignment="1">
      <alignment vertical="center" shrinkToFit="1"/>
    </xf>
    <xf numFmtId="177" fontId="62" fillId="0" borderId="0" xfId="4" applyNumberFormat="1" applyFont="1">
      <alignment vertical="center"/>
    </xf>
    <xf numFmtId="177" fontId="62" fillId="0" borderId="0" xfId="0" applyNumberFormat="1" applyFont="1">
      <alignment vertical="center"/>
    </xf>
    <xf numFmtId="0" fontId="62" fillId="0" borderId="0" xfId="4" applyFont="1">
      <alignment vertical="center"/>
    </xf>
    <xf numFmtId="0" fontId="56" fillId="2" borderId="17" xfId="4" applyFont="1" applyFill="1" applyBorder="1" applyAlignment="1">
      <alignment horizontal="center" vertical="center" wrapText="1"/>
    </xf>
    <xf numFmtId="0" fontId="56" fillId="2" borderId="50" xfId="4" applyFont="1" applyFill="1" applyBorder="1" applyAlignment="1">
      <alignment horizontal="center" vertical="center" wrapText="1"/>
    </xf>
    <xf numFmtId="0" fontId="0" fillId="2" borderId="79" xfId="0" applyFill="1" applyBorder="1">
      <alignment vertical="center"/>
    </xf>
    <xf numFmtId="0" fontId="0" fillId="0" borderId="32" xfId="0" applyBorder="1">
      <alignment vertical="center"/>
    </xf>
    <xf numFmtId="0" fontId="0" fillId="0" borderId="80" xfId="0" applyBorder="1" applyAlignment="1">
      <alignment vertical="center" shrinkToFit="1"/>
    </xf>
    <xf numFmtId="0" fontId="0" fillId="0" borderId="161" xfId="0" applyBorder="1" applyAlignment="1">
      <alignment vertical="center" shrinkToFit="1"/>
    </xf>
    <xf numFmtId="0" fontId="0" fillId="10" borderId="162" xfId="0" applyFill="1" applyBorder="1">
      <alignment vertical="center"/>
    </xf>
    <xf numFmtId="0" fontId="0" fillId="0" borderId="0" xfId="0" applyAlignment="1">
      <alignment horizontal="right" vertical="center"/>
    </xf>
    <xf numFmtId="0" fontId="28" fillId="0" borderId="6" xfId="0" applyFont="1" applyBorder="1" applyAlignment="1">
      <alignment vertical="center" shrinkToFit="1"/>
    </xf>
    <xf numFmtId="0" fontId="28" fillId="0" borderId="163" xfId="0" applyFont="1" applyBorder="1" applyAlignment="1">
      <alignment vertical="center" shrinkToFit="1"/>
    </xf>
    <xf numFmtId="0" fontId="0" fillId="0" borderId="6" xfId="0" applyBorder="1">
      <alignment vertical="center"/>
    </xf>
    <xf numFmtId="0" fontId="28" fillId="0" borderId="101" xfId="0" applyFont="1" applyBorder="1" applyAlignment="1">
      <alignment vertical="center" shrinkToFit="1"/>
    </xf>
    <xf numFmtId="0" fontId="28" fillId="0" borderId="164" xfId="0" applyFont="1" applyBorder="1" applyAlignment="1">
      <alignment vertical="center" shrinkToFit="1"/>
    </xf>
    <xf numFmtId="0" fontId="0" fillId="0" borderId="101" xfId="0" applyBorder="1">
      <alignment vertical="center"/>
    </xf>
    <xf numFmtId="0" fontId="28" fillId="10" borderId="101" xfId="0" applyFont="1" applyFill="1" applyBorder="1" applyAlignment="1">
      <alignment horizontal="center" vertical="center" shrinkToFit="1"/>
    </xf>
    <xf numFmtId="0" fontId="28" fillId="0" borderId="13" xfId="0" applyFont="1" applyBorder="1" applyAlignment="1">
      <alignment vertical="center" shrinkToFit="1"/>
    </xf>
    <xf numFmtId="0" fontId="28" fillId="0" borderId="165" xfId="0" applyFont="1" applyBorder="1" applyAlignment="1">
      <alignment vertical="center" shrinkToFit="1"/>
    </xf>
    <xf numFmtId="0" fontId="0" fillId="9" borderId="13" xfId="0" applyFill="1" applyBorder="1">
      <alignment vertical="center"/>
    </xf>
    <xf numFmtId="0" fontId="0" fillId="0" borderId="12" xfId="0" applyBorder="1">
      <alignment vertical="center"/>
    </xf>
    <xf numFmtId="0" fontId="0" fillId="0" borderId="166" xfId="0" applyBorder="1">
      <alignment vertical="center"/>
    </xf>
    <xf numFmtId="0" fontId="28" fillId="10" borderId="12" xfId="0" applyFont="1" applyFill="1" applyBorder="1" applyAlignment="1">
      <alignment horizontal="center" vertical="center" shrinkToFit="1"/>
    </xf>
    <xf numFmtId="0" fontId="0" fillId="0" borderId="164" xfId="0" applyBorder="1">
      <alignment vertical="center"/>
    </xf>
    <xf numFmtId="14" fontId="0" fillId="0" borderId="101" xfId="0" applyNumberFormat="1" applyBorder="1">
      <alignment vertical="center"/>
    </xf>
    <xf numFmtId="0" fontId="24" fillId="0" borderId="0" xfId="0" applyFont="1">
      <alignment vertical="center"/>
    </xf>
    <xf numFmtId="0" fontId="0" fillId="0" borderId="13" xfId="0" applyBorder="1">
      <alignment vertical="center"/>
    </xf>
    <xf numFmtId="0" fontId="0" fillId="0" borderId="165" xfId="0" applyBorder="1">
      <alignment vertical="center"/>
    </xf>
    <xf numFmtId="0" fontId="28" fillId="10" borderId="13" xfId="0" applyFont="1" applyFill="1" applyBorder="1" applyAlignment="1">
      <alignment horizontal="center" vertical="center" shrinkToFit="1"/>
    </xf>
    <xf numFmtId="14" fontId="0" fillId="0" borderId="13" xfId="0" applyNumberFormat="1" applyBorder="1">
      <alignment vertical="center"/>
    </xf>
    <xf numFmtId="0" fontId="0" fillId="0" borderId="101" xfId="0" applyBorder="1" applyAlignment="1">
      <alignment vertical="center" wrapText="1"/>
    </xf>
    <xf numFmtId="0" fontId="0" fillId="0" borderId="101" xfId="0" applyBorder="1" applyAlignment="1">
      <alignment vertical="center" wrapText="1" shrinkToFit="1"/>
    </xf>
    <xf numFmtId="0" fontId="28" fillId="0" borderId="101" xfId="0" applyFont="1" applyBorder="1" applyAlignment="1">
      <alignment vertical="center" wrapText="1" shrinkToFit="1"/>
    </xf>
    <xf numFmtId="0" fontId="28" fillId="0" borderId="13" xfId="0" applyFont="1" applyBorder="1" applyAlignment="1">
      <alignment vertical="center" wrapText="1" shrinkToFit="1"/>
    </xf>
    <xf numFmtId="0" fontId="28" fillId="0" borderId="12" xfId="0" applyFont="1" applyBorder="1" applyAlignment="1">
      <alignment vertical="center" shrinkToFit="1"/>
    </xf>
    <xf numFmtId="14" fontId="0" fillId="0" borderId="12" xfId="0" applyNumberFormat="1" applyBorder="1">
      <alignment vertical="center"/>
    </xf>
    <xf numFmtId="0" fontId="0" fillId="9" borderId="101" xfId="0" applyFill="1" applyBorder="1">
      <alignment vertical="center"/>
    </xf>
    <xf numFmtId="0" fontId="28" fillId="0" borderId="166" xfId="0" applyFont="1" applyBorder="1" applyAlignment="1">
      <alignment vertical="center" shrinkToFit="1"/>
    </xf>
    <xf numFmtId="0" fontId="0" fillId="0" borderId="103" xfId="0" applyBorder="1">
      <alignment vertical="center"/>
    </xf>
    <xf numFmtId="0" fontId="0" fillId="0" borderId="167" xfId="0" applyBorder="1">
      <alignment vertical="center"/>
    </xf>
    <xf numFmtId="0" fontId="28" fillId="10" borderId="103" xfId="0" applyFont="1" applyFill="1" applyBorder="1" applyAlignment="1">
      <alignment horizontal="center" vertical="center" shrinkToFit="1"/>
    </xf>
    <xf numFmtId="14" fontId="0" fillId="0" borderId="103" xfId="0" applyNumberFormat="1" applyBorder="1">
      <alignment vertical="center"/>
    </xf>
    <xf numFmtId="0" fontId="0" fillId="9" borderId="12" xfId="0" applyFill="1" applyBorder="1">
      <alignment vertical="center"/>
    </xf>
    <xf numFmtId="0" fontId="28" fillId="0" borderId="158" xfId="0" applyFont="1" applyBorder="1" applyAlignment="1">
      <alignment vertical="center" shrinkToFit="1"/>
    </xf>
    <xf numFmtId="0" fontId="28" fillId="0" borderId="168" xfId="0" applyFont="1" applyBorder="1" applyAlignment="1">
      <alignment vertical="center" shrinkToFit="1"/>
    </xf>
    <xf numFmtId="0" fontId="28" fillId="10" borderId="158" xfId="0" applyFont="1" applyFill="1" applyBorder="1" applyAlignment="1">
      <alignment horizontal="center" vertical="center" shrinkToFit="1"/>
    </xf>
    <xf numFmtId="0" fontId="0" fillId="0" borderId="158" xfId="0" applyBorder="1">
      <alignment vertical="center"/>
    </xf>
    <xf numFmtId="0" fontId="28" fillId="0" borderId="169" xfId="0" applyFont="1" applyBorder="1" applyAlignment="1">
      <alignment vertical="center" shrinkToFit="1"/>
    </xf>
    <xf numFmtId="0" fontId="28" fillId="0" borderId="170" xfId="0" applyFont="1" applyBorder="1" applyAlignment="1">
      <alignment vertical="center" shrinkToFit="1"/>
    </xf>
    <xf numFmtId="0" fontId="28" fillId="10" borderId="10" xfId="0" applyFont="1" applyFill="1" applyBorder="1" applyAlignment="1">
      <alignment horizontal="center" vertical="center" shrinkToFit="1"/>
    </xf>
    <xf numFmtId="0" fontId="0" fillId="10" borderId="126" xfId="0" applyFill="1" applyBorder="1">
      <alignment vertical="center"/>
    </xf>
    <xf numFmtId="0" fontId="28" fillId="0" borderId="171" xfId="0" applyFont="1" applyBorder="1" applyAlignment="1">
      <alignment vertical="center" shrinkToFit="1"/>
    </xf>
    <xf numFmtId="0" fontId="0" fillId="10" borderId="172" xfId="0" applyFill="1" applyBorder="1">
      <alignment vertical="center"/>
    </xf>
    <xf numFmtId="0" fontId="28" fillId="0" borderId="173" xfId="0" applyFont="1" applyBorder="1" applyAlignment="1">
      <alignment vertical="center" shrinkToFit="1"/>
    </xf>
    <xf numFmtId="0" fontId="0" fillId="10" borderId="174" xfId="0" applyFill="1" applyBorder="1">
      <alignment vertical="center"/>
    </xf>
    <xf numFmtId="0" fontId="38" fillId="0" borderId="0" xfId="0" applyFont="1" applyAlignment="1">
      <alignment horizontal="center" vertical="center"/>
    </xf>
    <xf numFmtId="0" fontId="0" fillId="2" borderId="79" xfId="0" applyFill="1" applyBorder="1" applyAlignment="1">
      <alignment horizontal="center" vertical="center" shrinkToFit="1"/>
    </xf>
    <xf numFmtId="0" fontId="0" fillId="0" borderId="161" xfId="0" applyBorder="1" applyAlignment="1">
      <alignment horizontal="center" vertical="center" shrinkToFit="1"/>
    </xf>
    <xf numFmtId="0" fontId="28" fillId="10" borderId="6" xfId="0" applyFont="1" applyFill="1" applyBorder="1" applyAlignment="1">
      <alignment horizontal="center" vertical="center" shrinkToFit="1"/>
    </xf>
    <xf numFmtId="0" fontId="0" fillId="10" borderId="101" xfId="0" applyFill="1" applyBorder="1" applyAlignment="1">
      <alignment horizontal="center" vertical="center" shrinkToFit="1"/>
    </xf>
    <xf numFmtId="0" fontId="0" fillId="10" borderId="13" xfId="0" applyFill="1" applyBorder="1" applyAlignment="1">
      <alignment horizontal="center" vertical="center" shrinkToFit="1"/>
    </xf>
    <xf numFmtId="0" fontId="0" fillId="10" borderId="12" xfId="0" applyFill="1" applyBorder="1" applyAlignment="1">
      <alignment horizontal="center" vertical="center" shrinkToFit="1"/>
    </xf>
    <xf numFmtId="14" fontId="0" fillId="10" borderId="101" xfId="0" applyNumberFormat="1" applyFill="1" applyBorder="1" applyAlignment="1">
      <alignment horizontal="center" vertical="center" shrinkToFit="1"/>
    </xf>
    <xf numFmtId="49" fontId="28" fillId="10" borderId="101" xfId="0" applyNumberFormat="1" applyFont="1" applyFill="1" applyBorder="1" applyAlignment="1">
      <alignment horizontal="center" vertical="center" shrinkToFit="1"/>
    </xf>
    <xf numFmtId="0" fontId="56" fillId="0" borderId="83" xfId="0" applyFont="1" applyBorder="1" applyAlignment="1" applyProtection="1">
      <alignment horizontal="left" vertical="center" shrinkToFit="1"/>
      <protection locked="0"/>
    </xf>
    <xf numFmtId="0" fontId="30" fillId="7" borderId="95" xfId="4" applyFont="1" applyFill="1" applyBorder="1" applyAlignment="1" applyProtection="1">
      <alignment horizontal="center" vertical="center" shrinkToFit="1"/>
      <protection locked="0"/>
    </xf>
    <xf numFmtId="0" fontId="30" fillId="7" borderId="19" xfId="4" applyFont="1" applyFill="1" applyBorder="1" applyAlignment="1" applyProtection="1">
      <alignment horizontal="center" vertical="center" shrinkToFit="1"/>
      <protection locked="0"/>
    </xf>
    <xf numFmtId="177" fontId="30" fillId="2" borderId="47" xfId="4" applyNumberFormat="1" applyFont="1" applyFill="1" applyBorder="1" applyAlignment="1">
      <alignment horizontal="center" vertical="center" shrinkToFit="1"/>
    </xf>
    <xf numFmtId="0" fontId="30" fillId="7" borderId="21" xfId="4" applyFont="1" applyFill="1" applyBorder="1" applyAlignment="1" applyProtection="1">
      <alignment horizontal="center" vertical="center" shrinkToFit="1"/>
      <protection locked="0"/>
    </xf>
    <xf numFmtId="0" fontId="30" fillId="7" borderId="89" xfId="4" applyFont="1" applyFill="1" applyBorder="1" applyAlignment="1" applyProtection="1">
      <alignment horizontal="center" vertical="center" shrinkToFit="1"/>
      <protection locked="0"/>
    </xf>
    <xf numFmtId="0" fontId="30" fillId="7" borderId="24" xfId="4" applyFont="1" applyFill="1" applyBorder="1" applyAlignment="1" applyProtection="1">
      <alignment horizontal="center" vertical="center" shrinkToFit="1"/>
      <protection locked="0"/>
    </xf>
    <xf numFmtId="0" fontId="30" fillId="2" borderId="38" xfId="4" applyFont="1" applyFill="1" applyBorder="1" applyAlignment="1">
      <alignment horizontal="left" vertical="center" shrinkToFit="1"/>
    </xf>
    <xf numFmtId="177" fontId="30" fillId="0" borderId="53" xfId="4" applyNumberFormat="1" applyFont="1" applyBorder="1" applyAlignment="1" applyProtection="1">
      <alignment horizontal="right" vertical="center" shrinkToFit="1"/>
      <protection locked="0"/>
    </xf>
    <xf numFmtId="177" fontId="30" fillId="0" borderId="54" xfId="4" applyNumberFormat="1" applyFont="1" applyBorder="1" applyAlignment="1" applyProtection="1">
      <alignment horizontal="right" vertical="center" shrinkToFit="1"/>
      <protection locked="0"/>
    </xf>
    <xf numFmtId="177" fontId="30" fillId="0" borderId="70" xfId="4" applyNumberFormat="1" applyFont="1" applyBorder="1" applyAlignment="1" applyProtection="1">
      <alignment horizontal="right" vertical="center" shrinkToFit="1"/>
      <protection locked="0"/>
    </xf>
    <xf numFmtId="177" fontId="30" fillId="2" borderId="38" xfId="4" applyNumberFormat="1" applyFont="1" applyFill="1" applyBorder="1" applyAlignment="1">
      <alignment horizontal="right" vertical="center" shrinkToFit="1"/>
    </xf>
    <xf numFmtId="177" fontId="30" fillId="0" borderId="98" xfId="4" applyNumberFormat="1" applyFont="1" applyBorder="1" applyAlignment="1" applyProtection="1">
      <alignment horizontal="right" vertical="center" shrinkToFit="1"/>
      <protection locked="0"/>
    </xf>
    <xf numFmtId="177" fontId="30" fillId="0" borderId="99" xfId="4" applyNumberFormat="1" applyFont="1" applyBorder="1" applyAlignment="1" applyProtection="1">
      <alignment horizontal="right" vertical="center" shrinkToFit="1"/>
      <protection locked="0"/>
    </xf>
    <xf numFmtId="177" fontId="30" fillId="0" borderId="100" xfId="4" applyNumberFormat="1" applyFont="1" applyBorder="1" applyAlignment="1" applyProtection="1">
      <alignment horizontal="right" vertical="center" shrinkToFit="1"/>
      <protection locked="0"/>
    </xf>
    <xf numFmtId="41" fontId="53" fillId="6" borderId="9" xfId="7" applyNumberFormat="1" applyFont="1" applyFill="1" applyBorder="1" applyAlignment="1">
      <alignment horizontal="center" vertical="center" wrapText="1" shrinkToFit="1"/>
    </xf>
    <xf numFmtId="3" fontId="63" fillId="6" borderId="9" xfId="6" applyNumberFormat="1" applyFont="1" applyFill="1" applyBorder="1" applyAlignment="1">
      <alignment horizontal="center" vertical="center" wrapText="1" shrinkToFit="1"/>
    </xf>
    <xf numFmtId="177" fontId="64" fillId="0" borderId="72" xfId="7" applyNumberFormat="1" applyFont="1" applyBorder="1" applyAlignment="1" applyProtection="1">
      <alignment vertical="center" shrinkToFit="1"/>
      <protection locked="0"/>
    </xf>
    <xf numFmtId="177" fontId="64" fillId="0" borderId="73" xfId="7" applyNumberFormat="1" applyFont="1" applyBorder="1" applyAlignment="1" applyProtection="1">
      <alignment vertical="center" shrinkToFit="1"/>
      <protection locked="0"/>
    </xf>
    <xf numFmtId="0" fontId="64" fillId="0" borderId="3" xfId="5" applyFont="1" applyBorder="1" applyAlignment="1" applyProtection="1">
      <alignment vertical="center" shrinkToFit="1"/>
      <protection locked="0"/>
    </xf>
    <xf numFmtId="0" fontId="64" fillId="0" borderId="18" xfId="5" applyFont="1" applyBorder="1" applyAlignment="1" applyProtection="1">
      <alignment vertical="center" shrinkToFit="1"/>
      <protection locked="0"/>
    </xf>
    <xf numFmtId="0" fontId="0" fillId="0" borderId="38" xfId="0" applyBorder="1">
      <alignment vertical="center"/>
    </xf>
    <xf numFmtId="178" fontId="0" fillId="0" borderId="38" xfId="0" applyNumberFormat="1" applyBorder="1">
      <alignment vertical="center"/>
    </xf>
    <xf numFmtId="0" fontId="65" fillId="2" borderId="32" xfId="4" applyFont="1" applyFill="1" applyBorder="1" applyAlignment="1">
      <alignment vertical="center" textRotation="255"/>
    </xf>
    <xf numFmtId="0" fontId="30" fillId="7" borderId="4" xfId="0" applyFont="1" applyFill="1" applyBorder="1" applyAlignment="1" applyProtection="1">
      <alignment vertical="center" shrinkToFit="1"/>
      <protection locked="0"/>
    </xf>
    <xf numFmtId="177" fontId="30" fillId="0" borderId="84" xfId="0" applyNumberFormat="1" applyFont="1" applyBorder="1" applyAlignment="1" applyProtection="1">
      <alignment vertical="center" shrinkToFit="1"/>
      <protection locked="0"/>
    </xf>
    <xf numFmtId="177" fontId="30" fillId="7" borderId="84" xfId="0" applyNumberFormat="1" applyFont="1" applyFill="1" applyBorder="1" applyAlignment="1" applyProtection="1">
      <alignment horizontal="center" vertical="center" shrinkToFit="1"/>
      <protection locked="0"/>
    </xf>
    <xf numFmtId="0" fontId="57" fillId="2" borderId="38" xfId="0" applyFont="1" applyFill="1" applyBorder="1">
      <alignment vertical="center"/>
    </xf>
    <xf numFmtId="0" fontId="66" fillId="2" borderId="0" xfId="4" applyFont="1" applyFill="1" applyAlignment="1">
      <alignment vertical="center" shrinkToFit="1"/>
    </xf>
    <xf numFmtId="0" fontId="57" fillId="2" borderId="29" xfId="0" applyFont="1" applyFill="1" applyBorder="1">
      <alignment vertical="center"/>
    </xf>
    <xf numFmtId="0" fontId="30" fillId="2" borderId="39" xfId="4" applyFont="1" applyFill="1" applyBorder="1">
      <alignment vertical="center"/>
    </xf>
    <xf numFmtId="0" fontId="30" fillId="2" borderId="71" xfId="4" applyFont="1" applyFill="1" applyBorder="1">
      <alignment vertical="center"/>
    </xf>
    <xf numFmtId="0" fontId="30" fillId="2" borderId="11" xfId="4" applyFont="1" applyFill="1" applyBorder="1">
      <alignment vertical="center"/>
    </xf>
    <xf numFmtId="0" fontId="30" fillId="2" borderId="62" xfId="4" applyFont="1" applyFill="1" applyBorder="1">
      <alignment vertical="center"/>
    </xf>
    <xf numFmtId="0" fontId="28" fillId="2" borderId="50" xfId="0" applyFont="1" applyFill="1" applyBorder="1" applyAlignment="1">
      <alignment vertical="center" wrapText="1"/>
    </xf>
    <xf numFmtId="0" fontId="56" fillId="0" borderId="27" xfId="0" applyFont="1" applyBorder="1" applyAlignment="1">
      <alignment vertical="center" shrinkToFit="1"/>
    </xf>
    <xf numFmtId="0" fontId="68" fillId="2" borderId="32" xfId="0" applyFont="1" applyFill="1" applyBorder="1" applyAlignment="1">
      <alignment vertical="top"/>
    </xf>
    <xf numFmtId="0" fontId="69" fillId="2" borderId="32" xfId="4" applyFont="1" applyFill="1" applyBorder="1" applyAlignment="1">
      <alignment vertical="center" shrinkToFit="1"/>
    </xf>
    <xf numFmtId="177" fontId="30" fillId="2" borderId="81" xfId="4" applyNumberFormat="1" applyFont="1" applyFill="1" applyBorder="1" applyAlignment="1">
      <alignment horizontal="right" vertical="top" shrinkToFit="1"/>
    </xf>
    <xf numFmtId="4" fontId="20" fillId="6" borderId="47" xfId="7" applyNumberFormat="1" applyFont="1" applyFill="1" applyBorder="1" applyAlignment="1">
      <alignment horizontal="center" vertical="center" shrinkToFit="1"/>
    </xf>
    <xf numFmtId="184" fontId="30" fillId="2" borderId="124" xfId="0" applyNumberFormat="1" applyFont="1" applyFill="1" applyBorder="1" applyAlignment="1">
      <alignment vertical="center" shrinkToFit="1"/>
    </xf>
    <xf numFmtId="0" fontId="56" fillId="6" borderId="51" xfId="0" applyFont="1" applyFill="1" applyBorder="1" applyAlignment="1">
      <alignment vertical="center" shrinkToFit="1"/>
    </xf>
    <xf numFmtId="38" fontId="30" fillId="2" borderId="90" xfId="2" applyFont="1" applyFill="1" applyBorder="1" applyAlignment="1">
      <alignment vertical="center" shrinkToFit="1"/>
    </xf>
    <xf numFmtId="177" fontId="20" fillId="0" borderId="175" xfId="7" applyNumberFormat="1" applyFont="1" applyBorder="1" applyAlignment="1" applyProtection="1">
      <alignment horizontal="center" vertical="center" shrinkToFit="1"/>
      <protection locked="0"/>
    </xf>
    <xf numFmtId="177" fontId="20" fillId="0" borderId="124" xfId="7" applyNumberFormat="1" applyFont="1" applyBorder="1" applyAlignment="1" applyProtection="1">
      <alignment horizontal="center" vertical="center" shrinkToFit="1"/>
      <protection locked="0"/>
    </xf>
    <xf numFmtId="177" fontId="20" fillId="0" borderId="92" xfId="7" applyNumberFormat="1" applyFont="1" applyBorder="1" applyAlignment="1" applyProtection="1">
      <alignment horizontal="center" vertical="center" shrinkToFit="1"/>
      <protection locked="0"/>
    </xf>
    <xf numFmtId="0" fontId="53" fillId="6" borderId="28" xfId="5" applyFont="1" applyFill="1" applyBorder="1" applyAlignment="1">
      <alignment horizontal="center" vertical="center" wrapText="1"/>
    </xf>
    <xf numFmtId="177" fontId="20" fillId="0" borderId="72" xfId="7" applyNumberFormat="1" applyFont="1" applyBorder="1" applyAlignment="1" applyProtection="1">
      <alignment horizontal="center" vertical="center" shrinkToFit="1"/>
      <protection locked="0"/>
    </xf>
    <xf numFmtId="177" fontId="20" fillId="0" borderId="24" xfId="7" applyNumberFormat="1" applyFont="1" applyBorder="1" applyAlignment="1" applyProtection="1">
      <alignment horizontal="center" vertical="center" shrinkToFit="1"/>
      <protection locked="0"/>
    </xf>
    <xf numFmtId="177" fontId="20" fillId="0" borderId="74" xfId="7" applyNumberFormat="1" applyFont="1" applyBorder="1" applyAlignment="1" applyProtection="1">
      <alignment horizontal="center" vertical="center" shrinkToFit="1"/>
      <protection locked="0"/>
    </xf>
    <xf numFmtId="0" fontId="61" fillId="0" borderId="0" xfId="5" applyFont="1"/>
    <xf numFmtId="0" fontId="20" fillId="0" borderId="122" xfId="7" applyFont="1" applyBorder="1" applyAlignment="1" applyProtection="1">
      <alignment horizontal="center" vertical="center" shrinkToFit="1"/>
      <protection locked="0"/>
    </xf>
    <xf numFmtId="0" fontId="20" fillId="0" borderId="124" xfId="7" applyFont="1" applyBorder="1" applyAlignment="1" applyProtection="1">
      <alignment horizontal="center" vertical="center" shrinkToFit="1"/>
      <protection locked="0"/>
    </xf>
    <xf numFmtId="0" fontId="54" fillId="0" borderId="124" xfId="7" applyFont="1" applyBorder="1" applyAlignment="1" applyProtection="1">
      <alignment horizontal="center" vertical="center" shrinkToFit="1"/>
      <protection locked="0"/>
    </xf>
    <xf numFmtId="0" fontId="53" fillId="5" borderId="92" xfId="6" applyFont="1" applyFill="1" applyBorder="1" applyAlignment="1" applyProtection="1">
      <alignment horizontal="center" vertical="center" shrinkToFit="1"/>
      <protection locked="0"/>
    </xf>
    <xf numFmtId="4" fontId="20" fillId="6" borderId="28" xfId="7" applyNumberFormat="1" applyFont="1" applyFill="1" applyBorder="1" applyAlignment="1">
      <alignment horizontal="center" vertical="center" wrapText="1"/>
    </xf>
    <xf numFmtId="0" fontId="20" fillId="0" borderId="58" xfId="7" applyFont="1" applyBorder="1" applyAlignment="1" applyProtection="1">
      <alignment horizontal="center" vertical="center" shrinkToFit="1"/>
      <protection locked="0"/>
    </xf>
    <xf numFmtId="0" fontId="20" fillId="0" borderId="24" xfId="7" applyFont="1" applyBorder="1" applyAlignment="1" applyProtection="1">
      <alignment horizontal="center" vertical="center" shrinkToFit="1"/>
      <protection locked="0"/>
    </xf>
    <xf numFmtId="0" fontId="54" fillId="0" borderId="24" xfId="7" applyFont="1" applyBorder="1" applyAlignment="1" applyProtection="1">
      <alignment horizontal="center" vertical="center" shrinkToFit="1"/>
      <protection locked="0"/>
    </xf>
    <xf numFmtId="0" fontId="53" fillId="5" borderId="74" xfId="6" applyFont="1" applyFill="1" applyBorder="1" applyAlignment="1" applyProtection="1">
      <alignment horizontal="center" vertical="center" shrinkToFit="1"/>
      <protection locked="0"/>
    </xf>
    <xf numFmtId="0" fontId="6" fillId="0" borderId="0" xfId="9">
      <alignment vertical="center"/>
    </xf>
    <xf numFmtId="0" fontId="73" fillId="0" borderId="0" xfId="9" applyFont="1">
      <alignment vertical="center"/>
    </xf>
    <xf numFmtId="0" fontId="73" fillId="0" borderId="0" xfId="9" applyFont="1" applyAlignment="1"/>
    <xf numFmtId="0" fontId="75" fillId="0" borderId="0" xfId="9" applyFont="1" applyAlignment="1">
      <alignment horizontal="left" vertical="center"/>
    </xf>
    <xf numFmtId="0" fontId="73" fillId="0" borderId="176" xfId="9" applyFont="1" applyBorder="1" applyAlignment="1">
      <alignment horizontal="center" vertical="center"/>
    </xf>
    <xf numFmtId="0" fontId="30" fillId="0" borderId="56" xfId="4" applyFont="1" applyBorder="1" applyAlignment="1">
      <alignment horizontal="left" vertical="center"/>
    </xf>
    <xf numFmtId="0" fontId="30" fillId="0" borderId="56" xfId="4" applyFont="1" applyBorder="1">
      <alignment vertical="center"/>
    </xf>
    <xf numFmtId="0" fontId="30" fillId="0" borderId="0" xfId="4" applyFont="1">
      <alignment vertical="center"/>
    </xf>
    <xf numFmtId="0" fontId="26" fillId="0" borderId="0" xfId="4" applyFont="1">
      <alignment vertical="center"/>
    </xf>
    <xf numFmtId="0" fontId="30" fillId="0" borderId="0" xfId="4" applyFont="1" applyAlignment="1">
      <alignment horizontal="justify" vertical="center"/>
    </xf>
    <xf numFmtId="0" fontId="30" fillId="0" borderId="0" xfId="4" applyFont="1" applyAlignment="1">
      <alignment horizontal="left" vertical="center"/>
    </xf>
    <xf numFmtId="0" fontId="73" fillId="0" borderId="0" xfId="9" applyFont="1" applyAlignment="1">
      <alignment horizontal="left" vertical="center"/>
    </xf>
    <xf numFmtId="0" fontId="70" fillId="2" borderId="38" xfId="4" applyFont="1" applyFill="1" applyBorder="1" applyAlignment="1">
      <alignment horizontal="left" vertical="center"/>
    </xf>
    <xf numFmtId="0" fontId="30" fillId="2" borderId="124" xfId="4" applyFont="1" applyFill="1" applyBorder="1" applyAlignment="1">
      <alignment horizontal="left" vertical="center"/>
    </xf>
    <xf numFmtId="177" fontId="30" fillId="0" borderId="157" xfId="4" applyNumberFormat="1" applyFont="1" applyBorder="1" applyAlignment="1" applyProtection="1">
      <alignment horizontal="right" vertical="center" shrinkToFit="1"/>
      <protection locked="0"/>
    </xf>
    <xf numFmtId="176" fontId="56" fillId="2" borderId="41" xfId="0" applyNumberFormat="1" applyFont="1" applyFill="1" applyBorder="1" applyAlignment="1">
      <alignment horizontal="right" vertical="center" shrinkToFit="1"/>
    </xf>
    <xf numFmtId="183" fontId="30" fillId="2" borderId="18" xfId="0" applyNumberFormat="1" applyFont="1" applyFill="1" applyBorder="1" applyAlignment="1">
      <alignment vertical="center" shrinkToFit="1"/>
    </xf>
    <xf numFmtId="183" fontId="30" fillId="2" borderId="19" xfId="0" applyNumberFormat="1" applyFont="1" applyFill="1" applyBorder="1" applyAlignment="1">
      <alignment vertical="center" shrinkToFit="1"/>
    </xf>
    <xf numFmtId="181" fontId="30" fillId="0" borderId="24" xfId="0" applyNumberFormat="1" applyFont="1" applyBorder="1" applyAlignment="1" applyProtection="1">
      <alignment horizontal="left" vertical="center" shrinkToFit="1"/>
      <protection locked="0"/>
    </xf>
    <xf numFmtId="183" fontId="30" fillId="2" borderId="24" xfId="0" applyNumberFormat="1" applyFont="1" applyFill="1" applyBorder="1" applyAlignment="1">
      <alignment horizontal="center" vertical="center" shrinkToFit="1"/>
    </xf>
    <xf numFmtId="182" fontId="30" fillId="0" borderId="24" xfId="0" applyNumberFormat="1" applyFont="1" applyBorder="1" applyAlignment="1" applyProtection="1">
      <alignment horizontal="left" vertical="center" shrinkToFit="1"/>
      <protection locked="0"/>
    </xf>
    <xf numFmtId="0" fontId="30" fillId="0" borderId="54" xfId="0" applyFont="1" applyBorder="1" applyAlignment="1" applyProtection="1">
      <alignment horizontal="right" vertical="center" shrinkToFit="1"/>
      <protection locked="0"/>
    </xf>
    <xf numFmtId="183" fontId="30" fillId="2" borderId="20" xfId="0" applyNumberFormat="1" applyFont="1" applyFill="1" applyBorder="1" applyAlignment="1">
      <alignment vertical="center" shrinkToFit="1"/>
    </xf>
    <xf numFmtId="183" fontId="30" fillId="2" borderId="21" xfId="0" applyNumberFormat="1" applyFont="1" applyFill="1" applyBorder="1" applyAlignment="1">
      <alignment vertical="center" shrinkToFit="1"/>
    </xf>
    <xf numFmtId="181" fontId="30" fillId="0" borderId="74" xfId="0" applyNumberFormat="1" applyFont="1" applyBorder="1" applyAlignment="1" applyProtection="1">
      <alignment horizontal="left" vertical="center" shrinkToFit="1"/>
      <protection locked="0"/>
    </xf>
    <xf numFmtId="183" fontId="30" fillId="2" borderId="74" xfId="0" applyNumberFormat="1" applyFont="1" applyFill="1" applyBorder="1" applyAlignment="1">
      <alignment horizontal="center" vertical="center" shrinkToFit="1"/>
    </xf>
    <xf numFmtId="182" fontId="30" fillId="0" borderId="74" xfId="0" applyNumberFormat="1" applyFont="1" applyBorder="1" applyAlignment="1" applyProtection="1">
      <alignment horizontal="left" vertical="center" shrinkToFit="1"/>
      <protection locked="0"/>
    </xf>
    <xf numFmtId="0" fontId="30" fillId="0" borderId="70" xfId="0" applyFont="1" applyBorder="1" applyAlignment="1" applyProtection="1">
      <alignment horizontal="right" vertical="center" shrinkToFit="1"/>
      <protection locked="0"/>
    </xf>
    <xf numFmtId="184" fontId="30" fillId="2" borderId="92" xfId="0" applyNumberFormat="1" applyFont="1" applyFill="1" applyBorder="1" applyAlignment="1">
      <alignment vertical="center" shrinkToFit="1"/>
    </xf>
    <xf numFmtId="183" fontId="30" fillId="2" borderId="22" xfId="0" applyNumberFormat="1" applyFont="1" applyFill="1" applyBorder="1" applyAlignment="1">
      <alignment vertical="center" shrinkToFit="1"/>
    </xf>
    <xf numFmtId="183" fontId="30" fillId="2" borderId="23" xfId="0" applyNumberFormat="1" applyFont="1" applyFill="1" applyBorder="1" applyAlignment="1">
      <alignment vertical="center" shrinkToFit="1"/>
    </xf>
    <xf numFmtId="184" fontId="30" fillId="7" borderId="19" xfId="0" applyNumberFormat="1" applyFont="1" applyFill="1" applyBorder="1" applyAlignment="1" applyProtection="1">
      <alignment vertical="center" shrinkToFit="1"/>
      <protection locked="0"/>
    </xf>
    <xf numFmtId="38" fontId="30" fillId="2" borderId="25" xfId="2" applyFont="1" applyFill="1" applyBorder="1" applyAlignment="1">
      <alignment vertical="center" shrinkToFit="1"/>
    </xf>
    <xf numFmtId="0" fontId="65" fillId="2" borderId="39" xfId="4" applyFont="1" applyFill="1" applyBorder="1" applyAlignment="1">
      <alignment vertical="center" textRotation="255"/>
    </xf>
    <xf numFmtId="0" fontId="56" fillId="2" borderId="37" xfId="0" applyFont="1" applyFill="1" applyBorder="1" applyAlignment="1">
      <alignment vertical="center" shrinkToFit="1"/>
    </xf>
    <xf numFmtId="0" fontId="56" fillId="2" borderId="185" xfId="0" applyFont="1" applyFill="1" applyBorder="1" applyAlignment="1">
      <alignment vertical="center" shrinkToFit="1"/>
    </xf>
    <xf numFmtId="176" fontId="56" fillId="2" borderId="191" xfId="0" applyNumberFormat="1" applyFont="1" applyFill="1" applyBorder="1" applyAlignment="1">
      <alignment horizontal="right" vertical="center" shrinkToFit="1"/>
    </xf>
    <xf numFmtId="0" fontId="30" fillId="5" borderId="27" xfId="4" applyFont="1" applyFill="1" applyBorder="1" applyAlignment="1" applyProtection="1">
      <alignment horizontal="left" vertical="center" shrinkToFit="1"/>
      <protection locked="0"/>
    </xf>
    <xf numFmtId="0" fontId="83" fillId="0" borderId="0" xfId="9" applyFont="1">
      <alignment vertical="center"/>
    </xf>
    <xf numFmtId="184" fontId="30" fillId="2" borderId="73" xfId="0" applyNumberFormat="1" applyFont="1" applyFill="1" applyBorder="1" applyAlignment="1">
      <alignment horizontal="center" vertical="center" shrinkToFit="1"/>
    </xf>
    <xf numFmtId="184" fontId="30" fillId="0" borderId="73" xfId="0" applyNumberFormat="1" applyFont="1" applyBorder="1" applyAlignment="1" applyProtection="1">
      <alignment horizontal="center" vertical="center" shrinkToFit="1"/>
      <protection locked="0"/>
    </xf>
    <xf numFmtId="0" fontId="30" fillId="0" borderId="73" xfId="0" applyFont="1" applyBorder="1" applyAlignment="1" applyProtection="1">
      <alignment horizontal="center" vertical="center" shrinkToFit="1"/>
      <protection locked="0"/>
    </xf>
    <xf numFmtId="0" fontId="30" fillId="2" borderId="148" xfId="0" applyFont="1" applyFill="1" applyBorder="1" applyAlignment="1">
      <alignment vertical="center" shrinkToFit="1"/>
    </xf>
    <xf numFmtId="0" fontId="76" fillId="0" borderId="109" xfId="9" applyFont="1" applyBorder="1" applyAlignment="1">
      <alignment vertical="center" wrapText="1"/>
    </xf>
    <xf numFmtId="0" fontId="76" fillId="0" borderId="192" xfId="9" applyFont="1" applyBorder="1" applyAlignment="1">
      <alignment vertical="center" wrapText="1"/>
    </xf>
    <xf numFmtId="0" fontId="76" fillId="0" borderId="193" xfId="9" applyFont="1" applyBorder="1" applyAlignment="1">
      <alignment vertical="center" wrapText="1"/>
    </xf>
    <xf numFmtId="0" fontId="22" fillId="0" borderId="88" xfId="4" applyBorder="1" applyAlignment="1">
      <alignment horizontal="center" vertical="center" textRotation="255"/>
    </xf>
    <xf numFmtId="0" fontId="32" fillId="2" borderId="39" xfId="4" applyFont="1" applyFill="1" applyBorder="1" applyAlignment="1">
      <alignment horizontal="center" vertical="center" shrinkToFit="1"/>
    </xf>
    <xf numFmtId="0" fontId="25" fillId="3" borderId="111" xfId="4" applyFont="1" applyFill="1" applyBorder="1" applyAlignment="1">
      <alignment vertical="center" shrinkToFit="1"/>
    </xf>
    <xf numFmtId="0" fontId="30" fillId="0" borderId="58" xfId="4" applyFont="1" applyBorder="1" applyAlignment="1" applyProtection="1">
      <alignment horizontal="left" vertical="center" shrinkToFit="1"/>
      <protection locked="0"/>
    </xf>
    <xf numFmtId="0" fontId="30" fillId="0" borderId="24" xfId="4" applyFont="1" applyBorder="1" applyAlignment="1" applyProtection="1">
      <alignment horizontal="left" vertical="center" shrinkToFit="1"/>
      <protection locked="0"/>
    </xf>
    <xf numFmtId="0" fontId="30" fillId="0" borderId="74" xfId="4" applyFont="1" applyBorder="1" applyAlignment="1" applyProtection="1">
      <alignment horizontal="left" vertical="center" shrinkToFit="1"/>
      <protection locked="0"/>
    </xf>
    <xf numFmtId="0" fontId="30" fillId="7" borderId="17" xfId="4" applyFont="1" applyFill="1" applyBorder="1" applyAlignment="1" applyProtection="1">
      <alignment horizontal="center" vertical="center" shrinkToFit="1"/>
      <protection locked="0"/>
    </xf>
    <xf numFmtId="0" fontId="30" fillId="7" borderId="2" xfId="4" applyFont="1" applyFill="1" applyBorder="1" applyAlignment="1" applyProtection="1">
      <alignment horizontal="center" vertical="center" shrinkToFit="1"/>
      <protection locked="0"/>
    </xf>
    <xf numFmtId="0" fontId="30" fillId="7" borderId="3" xfId="4" applyFont="1" applyFill="1" applyBorder="1" applyAlignment="1" applyProtection="1">
      <alignment horizontal="center" vertical="center" shrinkToFit="1"/>
      <protection locked="0"/>
    </xf>
    <xf numFmtId="0" fontId="30" fillId="7" borderId="96" xfId="4" applyFont="1" applyFill="1" applyBorder="1" applyAlignment="1" applyProtection="1">
      <alignment horizontal="center" vertical="center" shrinkToFit="1"/>
      <protection locked="0"/>
    </xf>
    <xf numFmtId="0" fontId="81" fillId="0" borderId="0" xfId="9" applyFont="1" applyAlignment="1">
      <alignment horizontal="left" vertical="center"/>
    </xf>
    <xf numFmtId="0" fontId="81" fillId="0" borderId="0" xfId="9" applyFont="1" applyAlignment="1">
      <alignment horizontal="center" vertical="center"/>
    </xf>
    <xf numFmtId="0" fontId="25" fillId="0" borderId="0" xfId="0" applyFont="1" applyAlignment="1">
      <alignment horizontal="left" vertical="center" wrapText="1"/>
    </xf>
    <xf numFmtId="0" fontId="56" fillId="2" borderId="4" xfId="0" applyFont="1" applyFill="1" applyBorder="1" applyAlignment="1">
      <alignment vertical="center" shrinkToFit="1"/>
    </xf>
    <xf numFmtId="0" fontId="85" fillId="2" borderId="37" xfId="4" applyFont="1" applyFill="1" applyBorder="1" applyAlignment="1">
      <alignment horizontal="left" vertical="center"/>
    </xf>
    <xf numFmtId="0" fontId="56" fillId="4" borderId="11" xfId="4" applyFont="1" applyFill="1" applyBorder="1">
      <alignment vertical="center"/>
    </xf>
    <xf numFmtId="4" fontId="53" fillId="6" borderId="47" xfId="7" applyNumberFormat="1" applyFont="1" applyFill="1" applyBorder="1" applyAlignment="1">
      <alignment horizontal="center" vertical="center" wrapText="1"/>
    </xf>
    <xf numFmtId="0" fontId="53" fillId="6" borderId="47" xfId="5" applyFont="1" applyFill="1" applyBorder="1" applyAlignment="1">
      <alignment horizontal="center" vertical="center" wrapText="1"/>
    </xf>
    <xf numFmtId="0" fontId="73" fillId="11" borderId="176" xfId="9" applyFont="1" applyFill="1" applyBorder="1" applyAlignment="1">
      <alignment horizontal="left" vertical="center"/>
    </xf>
    <xf numFmtId="0" fontId="73" fillId="11" borderId="76" xfId="9" applyFont="1" applyFill="1" applyBorder="1" applyAlignment="1">
      <alignment horizontal="left" vertical="center"/>
    </xf>
    <xf numFmtId="0" fontId="73" fillId="11" borderId="180" xfId="9" applyFont="1" applyFill="1" applyBorder="1" applyAlignment="1">
      <alignment horizontal="left" vertical="center"/>
    </xf>
    <xf numFmtId="0" fontId="73" fillId="11" borderId="116" xfId="9" applyFont="1" applyFill="1" applyBorder="1" applyAlignment="1">
      <alignment horizontal="left" vertical="center"/>
    </xf>
    <xf numFmtId="0" fontId="72" fillId="0" borderId="0" xfId="9" applyFont="1" applyAlignment="1">
      <alignment horizontal="center" vertical="center"/>
    </xf>
    <xf numFmtId="0" fontId="77" fillId="0" borderId="0" xfId="9" applyFont="1" applyAlignment="1">
      <alignment horizontal="left" vertical="top" wrapText="1"/>
    </xf>
    <xf numFmtId="0" fontId="84" fillId="0" borderId="177" xfId="9" applyFont="1" applyBorder="1" applyAlignment="1">
      <alignment horizontal="center" vertical="center" wrapText="1"/>
    </xf>
    <xf numFmtId="0" fontId="73" fillId="11" borderId="0" xfId="9" applyFont="1" applyFill="1" applyAlignment="1">
      <alignment horizontal="left" vertical="center"/>
    </xf>
    <xf numFmtId="0" fontId="86" fillId="0" borderId="179" xfId="9" applyFont="1" applyBorder="1" applyAlignment="1">
      <alignment horizontal="center" vertical="center"/>
    </xf>
    <xf numFmtId="0" fontId="86" fillId="0" borderId="179" xfId="9" applyFont="1" applyBorder="1" applyAlignment="1">
      <alignment horizontal="center" vertical="center" wrapText="1"/>
    </xf>
    <xf numFmtId="0" fontId="86" fillId="0" borderId="181" xfId="9" applyFont="1" applyBorder="1" applyAlignment="1">
      <alignment horizontal="center" vertical="center" wrapText="1"/>
    </xf>
    <xf numFmtId="0" fontId="75" fillId="0" borderId="0" xfId="9" applyFont="1" applyAlignment="1">
      <alignment horizontal="left" vertical="center" wrapText="1"/>
    </xf>
    <xf numFmtId="0" fontId="73" fillId="0" borderId="48" xfId="9" applyFont="1" applyBorder="1" applyAlignment="1">
      <alignment horizontal="left" vertical="center" wrapText="1"/>
    </xf>
    <xf numFmtId="0" fontId="75" fillId="0" borderId="199" xfId="9" applyFont="1" applyBorder="1" applyAlignment="1">
      <alignment horizontal="left" vertical="center" wrapText="1"/>
    </xf>
    <xf numFmtId="0" fontId="75" fillId="0" borderId="200" xfId="9" applyFont="1" applyBorder="1" applyAlignment="1">
      <alignment horizontal="left" vertical="center" wrapText="1"/>
    </xf>
    <xf numFmtId="0" fontId="75" fillId="0" borderId="201" xfId="9" applyFont="1" applyBorder="1" applyAlignment="1">
      <alignment horizontal="left" vertical="center" wrapText="1"/>
    </xf>
    <xf numFmtId="0" fontId="84" fillId="0" borderId="48" xfId="9" applyFont="1" applyBorder="1" applyAlignment="1">
      <alignment horizontal="center" vertical="center" wrapText="1"/>
    </xf>
    <xf numFmtId="0" fontId="87" fillId="11" borderId="179" xfId="9" applyFont="1" applyFill="1" applyBorder="1" applyAlignment="1">
      <alignment horizontal="center" vertical="center"/>
    </xf>
    <xf numFmtId="0" fontId="87" fillId="11" borderId="179" xfId="9" applyFont="1" applyFill="1" applyBorder="1" applyAlignment="1">
      <alignment horizontal="center" vertical="center" wrapText="1"/>
    </xf>
    <xf numFmtId="0" fontId="87" fillId="11" borderId="181" xfId="9" applyFont="1" applyFill="1" applyBorder="1" applyAlignment="1">
      <alignment horizontal="center" vertical="center" wrapText="1"/>
    </xf>
    <xf numFmtId="0" fontId="30" fillId="7" borderId="50" xfId="0" applyFont="1" applyFill="1" applyBorder="1" applyAlignment="1" applyProtection="1">
      <alignment vertical="center" shrinkToFit="1"/>
      <protection locked="0"/>
    </xf>
    <xf numFmtId="0" fontId="75" fillId="7" borderId="178" xfId="9" applyFont="1" applyFill="1" applyBorder="1" applyAlignment="1" applyProtection="1">
      <alignment horizontal="center" vertical="center" wrapText="1"/>
      <protection locked="0"/>
    </xf>
    <xf numFmtId="0" fontId="75" fillId="7" borderId="180" xfId="9" applyFont="1" applyFill="1" applyBorder="1" applyAlignment="1" applyProtection="1">
      <alignment horizontal="center" vertical="center" wrapText="1"/>
      <protection locked="0"/>
    </xf>
    <xf numFmtId="0" fontId="30" fillId="0" borderId="0" xfId="4" applyFont="1" applyAlignment="1">
      <alignment horizontal="right" vertical="center"/>
    </xf>
    <xf numFmtId="0" fontId="30" fillId="0" borderId="33" xfId="4" applyFont="1" applyBorder="1" applyAlignment="1">
      <alignment horizontal="left" vertical="top" wrapText="1"/>
    </xf>
    <xf numFmtId="0" fontId="30" fillId="0" borderId="56" xfId="4" applyFont="1" applyBorder="1" applyAlignment="1">
      <alignment horizontal="left" vertical="top" wrapText="1"/>
    </xf>
    <xf numFmtId="0" fontId="30" fillId="2" borderId="38" xfId="4" applyFont="1" applyFill="1" applyBorder="1" applyAlignment="1">
      <alignment horizontal="center" vertical="center" wrapText="1"/>
    </xf>
    <xf numFmtId="0" fontId="52" fillId="0" borderId="0" xfId="4" applyFont="1" applyAlignment="1" applyProtection="1">
      <alignment horizontal="left" vertical="top" wrapText="1"/>
      <protection locked="0"/>
    </xf>
    <xf numFmtId="0" fontId="56" fillId="0" borderId="0" xfId="4" applyFont="1" applyAlignment="1" applyProtection="1">
      <alignment horizontal="left" vertical="top" wrapText="1"/>
      <protection locked="0"/>
    </xf>
    <xf numFmtId="38" fontId="28" fillId="0" borderId="0" xfId="2" applyFont="1" applyFill="1" applyBorder="1" applyAlignment="1" applyProtection="1">
      <alignment horizontal="left" vertical="center" shrinkToFit="1"/>
      <protection locked="0"/>
    </xf>
    <xf numFmtId="0" fontId="30" fillId="0" borderId="0" xfId="4" applyFont="1" applyAlignment="1">
      <alignment horizontal="left" vertical="top" wrapText="1"/>
    </xf>
    <xf numFmtId="0" fontId="30" fillId="0" borderId="0" xfId="4" applyFont="1" applyAlignment="1">
      <alignment horizontal="center" vertical="center" wrapText="1"/>
    </xf>
    <xf numFmtId="0" fontId="30" fillId="0" borderId="31" xfId="4" applyFont="1" applyBorder="1" applyAlignment="1">
      <alignment horizontal="left" vertical="top" wrapText="1"/>
    </xf>
    <xf numFmtId="0" fontId="25" fillId="11" borderId="177" xfId="4" applyFont="1" applyFill="1" applyBorder="1" applyAlignment="1" applyProtection="1">
      <alignment vertical="center" wrapText="1"/>
      <protection locked="0"/>
    </xf>
    <xf numFmtId="0" fontId="24" fillId="0" borderId="0" xfId="9" applyFont="1">
      <alignment vertical="center"/>
    </xf>
    <xf numFmtId="0" fontId="25" fillId="7" borderId="8" xfId="4" applyFont="1" applyFill="1" applyBorder="1" applyAlignment="1" applyProtection="1">
      <alignment horizontal="center" vertical="center" wrapText="1"/>
      <protection locked="0"/>
    </xf>
    <xf numFmtId="0" fontId="25" fillId="7" borderId="79" xfId="4" applyFont="1" applyFill="1" applyBorder="1" applyAlignment="1" applyProtection="1">
      <alignment horizontal="center" vertical="center" wrapText="1"/>
      <protection locked="0"/>
    </xf>
    <xf numFmtId="0" fontId="25" fillId="7" borderId="9" xfId="4" applyFont="1" applyFill="1" applyBorder="1" applyAlignment="1" applyProtection="1">
      <alignment horizontal="center" vertical="center" wrapText="1"/>
      <protection locked="0"/>
    </xf>
    <xf numFmtId="55" fontId="30" fillId="0" borderId="0" xfId="4" applyNumberFormat="1" applyFont="1" applyAlignment="1" applyProtection="1">
      <alignment horizontal="left" vertical="center" shrinkToFit="1"/>
      <protection locked="0"/>
    </xf>
    <xf numFmtId="0" fontId="30" fillId="0" borderId="0" xfId="4" applyFont="1" applyAlignment="1" applyProtection="1">
      <alignment horizontal="left" vertical="center" wrapText="1"/>
      <protection locked="0"/>
    </xf>
    <xf numFmtId="0" fontId="79" fillId="0" borderId="0" xfId="4" applyFont="1" applyAlignment="1">
      <alignment horizontal="center" vertical="center" wrapText="1"/>
    </xf>
    <xf numFmtId="0" fontId="30" fillId="0" borderId="0" xfId="4" applyFont="1" applyAlignment="1">
      <alignment horizontal="left" vertical="center" wrapText="1"/>
    </xf>
    <xf numFmtId="0" fontId="62" fillId="14" borderId="48" xfId="4" applyFont="1" applyFill="1" applyBorder="1">
      <alignment vertical="center"/>
    </xf>
    <xf numFmtId="0" fontId="62" fillId="14" borderId="198" xfId="4" applyFont="1" applyFill="1" applyBorder="1" applyAlignment="1">
      <alignment vertical="top" wrapText="1"/>
    </xf>
    <xf numFmtId="0" fontId="71" fillId="0" borderId="0" xfId="4" applyFont="1" applyAlignment="1">
      <alignment horizontal="right" vertical="center"/>
    </xf>
    <xf numFmtId="0" fontId="56" fillId="0" borderId="0" xfId="4" applyFont="1" applyAlignment="1">
      <alignment horizontal="left" vertical="center" shrinkToFit="1"/>
    </xf>
    <xf numFmtId="0" fontId="28" fillId="0" borderId="0" xfId="4" applyFont="1" applyAlignment="1" applyProtection="1">
      <alignment horizontal="left" vertical="center" shrinkToFit="1"/>
      <protection locked="0"/>
    </xf>
    <xf numFmtId="0" fontId="56" fillId="0" borderId="0" xfId="4" applyFont="1" applyAlignment="1" applyProtection="1">
      <alignment horizontal="left" vertical="center" shrinkToFit="1"/>
      <protection locked="0"/>
    </xf>
    <xf numFmtId="187" fontId="32" fillId="0" borderId="0" xfId="4" applyNumberFormat="1" applyFont="1" applyAlignment="1" applyProtection="1">
      <alignment horizontal="right" vertical="center" shrinkToFit="1"/>
      <protection locked="0"/>
    </xf>
    <xf numFmtId="55" fontId="56" fillId="0" borderId="0" xfId="4" applyNumberFormat="1" applyFont="1" applyAlignment="1" applyProtection="1">
      <alignment horizontal="left" vertical="center" shrinkToFit="1"/>
      <protection locked="0"/>
    </xf>
    <xf numFmtId="0" fontId="52" fillId="0" borderId="0" xfId="4" applyFont="1" applyAlignment="1">
      <alignment horizontal="center" vertical="center" wrapText="1"/>
    </xf>
    <xf numFmtId="38" fontId="52" fillId="0" borderId="0" xfId="3" applyFont="1" applyFill="1" applyBorder="1" applyAlignment="1" applyProtection="1">
      <alignment horizontal="left" vertical="center" wrapText="1"/>
      <protection locked="0"/>
    </xf>
    <xf numFmtId="0" fontId="28" fillId="0" borderId="0" xfId="4" applyFont="1" applyAlignment="1">
      <alignment horizontal="center" vertical="center" wrapText="1"/>
    </xf>
    <xf numFmtId="3" fontId="52" fillId="0" borderId="0" xfId="3" applyNumberFormat="1" applyFont="1" applyFill="1" applyBorder="1" applyAlignment="1" applyProtection="1">
      <alignment horizontal="right" vertical="center" shrinkToFit="1"/>
      <protection locked="0"/>
    </xf>
    <xf numFmtId="188" fontId="52" fillId="0" borderId="0" xfId="4" applyNumberFormat="1" applyFont="1" applyAlignment="1">
      <alignment horizontal="center" vertical="center" wrapText="1"/>
    </xf>
    <xf numFmtId="0" fontId="62" fillId="14" borderId="198" xfId="4" applyFont="1" applyFill="1" applyBorder="1" applyAlignment="1">
      <alignment vertical="top"/>
    </xf>
    <xf numFmtId="0" fontId="13" fillId="0" borderId="0" xfId="7" applyFont="1" applyAlignment="1">
      <alignment horizontal="left" vertical="center" shrinkToFit="1"/>
    </xf>
    <xf numFmtId="3" fontId="63" fillId="0" borderId="0" xfId="6" applyNumberFormat="1" applyFont="1" applyAlignment="1">
      <alignment horizontal="center" vertical="center" wrapText="1" shrinkToFit="1"/>
    </xf>
    <xf numFmtId="3" fontId="53" fillId="0" borderId="0" xfId="6" applyNumberFormat="1" applyFont="1" applyAlignment="1" applyProtection="1">
      <alignment vertical="center" shrinkToFit="1"/>
      <protection locked="0"/>
    </xf>
    <xf numFmtId="3" fontId="21" fillId="0" borderId="0" xfId="7" applyNumberFormat="1" applyFont="1" applyAlignment="1">
      <alignment vertical="center" shrinkToFit="1"/>
    </xf>
    <xf numFmtId="188" fontId="25" fillId="0" borderId="0" xfId="5" applyNumberFormat="1" applyAlignment="1">
      <alignment horizontal="center" shrinkToFit="1"/>
    </xf>
    <xf numFmtId="0" fontId="62" fillId="14" borderId="198" xfId="0" applyFont="1" applyFill="1" applyBorder="1" applyAlignment="1">
      <alignment vertical="top" wrapText="1"/>
    </xf>
    <xf numFmtId="0" fontId="62" fillId="14" borderId="198" xfId="0" applyFont="1" applyFill="1" applyBorder="1">
      <alignment vertical="center"/>
    </xf>
    <xf numFmtId="0" fontId="62" fillId="14" borderId="48" xfId="0" applyFont="1" applyFill="1" applyBorder="1">
      <alignment vertical="center"/>
    </xf>
    <xf numFmtId="0" fontId="30" fillId="0" borderId="0" xfId="0" applyFont="1" applyAlignment="1">
      <alignment horizontal="left" vertical="center" wrapText="1"/>
    </xf>
    <xf numFmtId="0" fontId="56" fillId="0" borderId="0" xfId="0" applyFont="1" applyAlignment="1" applyProtection="1">
      <alignment horizontal="left" vertical="top" wrapText="1"/>
      <protection locked="0"/>
    </xf>
    <xf numFmtId="183" fontId="30" fillId="0" borderId="0" xfId="0" applyNumberFormat="1" applyFont="1" applyAlignment="1">
      <alignment horizontal="left" vertical="top" wrapText="1" shrinkToFit="1"/>
    </xf>
    <xf numFmtId="0" fontId="30" fillId="0" borderId="0" xfId="0" applyFont="1" applyAlignment="1" applyProtection="1">
      <alignment horizontal="left" vertical="top" wrapText="1"/>
      <protection locked="0"/>
    </xf>
    <xf numFmtId="0" fontId="30" fillId="0" borderId="0" xfId="0" applyFont="1" applyAlignment="1">
      <alignment horizontal="center" vertical="center" shrinkToFit="1"/>
    </xf>
    <xf numFmtId="38" fontId="30" fillId="0" borderId="0" xfId="2" applyFont="1" applyFill="1" applyBorder="1" applyAlignment="1">
      <alignment horizontal="left" vertical="center" shrinkToFit="1"/>
    </xf>
    <xf numFmtId="0" fontId="56" fillId="0" borderId="0" xfId="0" applyFont="1" applyAlignment="1" applyProtection="1">
      <alignment horizontal="left" vertical="center" shrinkToFit="1"/>
      <protection locked="0"/>
    </xf>
    <xf numFmtId="184" fontId="30" fillId="0" borderId="0" xfId="0" applyNumberFormat="1" applyFont="1" applyAlignment="1" applyProtection="1">
      <alignment horizontal="left" vertical="center" shrinkToFit="1"/>
      <protection locked="0"/>
    </xf>
    <xf numFmtId="0" fontId="70" fillId="0" borderId="0" xfId="0" applyFont="1" applyAlignment="1">
      <alignment horizontal="center" vertical="center" shrinkToFit="1"/>
    </xf>
    <xf numFmtId="183" fontId="71" fillId="0" borderId="0" xfId="0" applyNumberFormat="1" applyFont="1" applyAlignment="1">
      <alignment horizontal="left" vertical="top" wrapText="1" shrinkToFit="1"/>
    </xf>
    <xf numFmtId="0" fontId="56" fillId="0" borderId="0" xfId="0" applyFont="1" applyAlignment="1">
      <alignment horizontal="left" vertical="top" wrapText="1"/>
    </xf>
    <xf numFmtId="188" fontId="30" fillId="0" borderId="0" xfId="0" applyNumberFormat="1" applyFont="1" applyAlignment="1">
      <alignment horizontal="center" vertical="center"/>
    </xf>
    <xf numFmtId="0" fontId="30" fillId="2" borderId="203" xfId="0" applyFont="1" applyFill="1" applyBorder="1" applyAlignment="1">
      <alignment horizontal="center" vertical="center" shrinkToFit="1"/>
    </xf>
    <xf numFmtId="0" fontId="62" fillId="14" borderId="198" xfId="0" applyFont="1" applyFill="1" applyBorder="1" applyAlignment="1">
      <alignment vertical="center" wrapText="1"/>
    </xf>
    <xf numFmtId="0" fontId="0" fillId="0" borderId="9" xfId="4" applyFont="1" applyBorder="1">
      <alignment vertical="center"/>
    </xf>
    <xf numFmtId="0" fontId="27" fillId="0" borderId="0" xfId="0" applyFont="1" applyAlignment="1">
      <alignment horizontal="center" vertical="center"/>
    </xf>
    <xf numFmtId="0" fontId="62" fillId="14" borderId="199" xfId="0" applyFont="1" applyFill="1" applyBorder="1">
      <alignment vertical="center"/>
    </xf>
    <xf numFmtId="0" fontId="62" fillId="14" borderId="200" xfId="0" applyFont="1" applyFill="1" applyBorder="1">
      <alignment vertical="center"/>
    </xf>
    <xf numFmtId="0" fontId="62" fillId="14" borderId="200" xfId="0" applyFont="1" applyFill="1" applyBorder="1" applyAlignment="1">
      <alignment vertical="top" wrapText="1"/>
    </xf>
    <xf numFmtId="0" fontId="62" fillId="14" borderId="200" xfId="0" applyFont="1" applyFill="1" applyBorder="1" applyAlignment="1">
      <alignment horizontal="left" vertical="center" wrapText="1"/>
    </xf>
    <xf numFmtId="0" fontId="62" fillId="14" borderId="200" xfId="0" applyFont="1" applyFill="1" applyBorder="1" applyAlignment="1">
      <alignment vertical="center" wrapText="1"/>
    </xf>
    <xf numFmtId="0" fontId="22" fillId="0" borderId="0" xfId="4" applyAlignment="1">
      <alignment horizontal="left" vertical="center" shrinkToFit="1"/>
    </xf>
    <xf numFmtId="177" fontId="22" fillId="0" borderId="0" xfId="3" applyNumberFormat="1" applyFont="1" applyFill="1" applyBorder="1" applyAlignment="1">
      <alignment vertical="center" shrinkToFit="1"/>
    </xf>
    <xf numFmtId="177" fontId="26" fillId="0" borderId="0" xfId="3" applyNumberFormat="1" applyFont="1" applyFill="1" applyBorder="1" applyAlignment="1">
      <alignment horizontal="left" vertical="top" shrinkToFit="1"/>
    </xf>
    <xf numFmtId="177" fontId="25" fillId="0" borderId="0" xfId="4" applyNumberFormat="1" applyFont="1" applyAlignment="1">
      <alignment horizontal="center" vertical="center" shrinkToFit="1"/>
    </xf>
    <xf numFmtId="177" fontId="30" fillId="0" borderId="0" xfId="4" applyNumberFormat="1" applyFont="1" applyAlignment="1">
      <alignment horizontal="right" vertical="center" shrinkToFit="1"/>
    </xf>
    <xf numFmtId="177" fontId="22" fillId="0" borderId="0" xfId="4" applyNumberFormat="1" applyAlignment="1">
      <alignment horizontal="right" vertical="top" shrinkToFit="1"/>
    </xf>
    <xf numFmtId="177" fontId="30" fillId="0" borderId="0" xfId="4" applyNumberFormat="1" applyFont="1" applyAlignment="1">
      <alignment horizontal="right" vertical="top" shrinkToFit="1"/>
    </xf>
    <xf numFmtId="188" fontId="22" fillId="0" borderId="0" xfId="4" applyNumberFormat="1" applyAlignment="1">
      <alignment horizontal="center" vertical="center"/>
    </xf>
    <xf numFmtId="0" fontId="62" fillId="14" borderId="48" xfId="4" applyFont="1" applyFill="1" applyBorder="1" applyAlignment="1">
      <alignment horizontal="left" vertical="center"/>
    </xf>
    <xf numFmtId="0" fontId="62" fillId="14" borderId="198" xfId="4" applyFont="1" applyFill="1" applyBorder="1" applyAlignment="1">
      <alignment horizontal="left" vertical="center"/>
    </xf>
    <xf numFmtId="0" fontId="22" fillId="0" borderId="30" xfId="4" applyBorder="1" applyAlignment="1">
      <alignment vertical="center" textRotation="255"/>
    </xf>
    <xf numFmtId="0" fontId="25" fillId="14" borderId="198" xfId="0" applyFont="1" applyFill="1" applyBorder="1" applyAlignment="1">
      <alignment vertical="center" wrapText="1"/>
    </xf>
    <xf numFmtId="0" fontId="62" fillId="14" borderId="48" xfId="0" applyFont="1" applyFill="1" applyBorder="1" applyAlignment="1">
      <alignment vertical="center" wrapText="1"/>
    </xf>
    <xf numFmtId="0" fontId="30" fillId="0" borderId="0" xfId="4" applyFont="1" applyAlignment="1">
      <alignment vertical="top" wrapText="1"/>
    </xf>
    <xf numFmtId="0" fontId="30" fillId="0" borderId="48" xfId="4" applyFont="1" applyBorder="1" applyAlignment="1">
      <alignment vertical="top" wrapText="1"/>
    </xf>
    <xf numFmtId="0" fontId="30" fillId="0" borderId="48" xfId="4" applyFont="1" applyBorder="1" applyAlignment="1">
      <alignment horizontal="left" vertical="top" wrapText="1"/>
    </xf>
    <xf numFmtId="0" fontId="25" fillId="0" borderId="0" xfId="0" applyFont="1" applyAlignment="1" applyProtection="1">
      <alignment horizontal="left" vertical="center" shrinkToFit="1"/>
      <protection locked="0"/>
    </xf>
    <xf numFmtId="0" fontId="25" fillId="0" borderId="0" xfId="0" applyFont="1" applyAlignment="1" applyProtection="1">
      <alignment horizontal="left" vertical="center" wrapText="1"/>
      <protection locked="0"/>
    </xf>
    <xf numFmtId="0" fontId="56" fillId="0" borderId="0" xfId="0" applyFont="1" applyAlignment="1">
      <alignment horizontal="left" vertical="center"/>
    </xf>
    <xf numFmtId="0" fontId="39" fillId="0" borderId="0" xfId="0" applyFont="1" applyAlignment="1">
      <alignment horizontal="left" vertical="center"/>
    </xf>
    <xf numFmtId="0" fontId="56" fillId="0" borderId="0" xfId="0" applyFont="1" applyAlignment="1" applyProtection="1">
      <alignment horizontal="left" vertical="center"/>
      <protection locked="0"/>
    </xf>
    <xf numFmtId="180" fontId="56" fillId="0" borderId="0" xfId="0" applyNumberFormat="1" applyFont="1">
      <alignment vertical="center"/>
    </xf>
    <xf numFmtId="0" fontId="32" fillId="0" borderId="0" xfId="0" applyFont="1">
      <alignment vertical="center"/>
    </xf>
    <xf numFmtId="49" fontId="56" fillId="0" borderId="0" xfId="0" applyNumberFormat="1" applyFont="1" applyAlignment="1" applyProtection="1">
      <alignment horizontal="left" vertical="center" wrapText="1"/>
      <protection locked="0"/>
    </xf>
    <xf numFmtId="0" fontId="52" fillId="0" borderId="0" xfId="0" applyFont="1" applyAlignment="1" applyProtection="1">
      <alignment horizontal="left" vertical="center" wrapText="1"/>
      <protection locked="0"/>
    </xf>
    <xf numFmtId="0" fontId="56" fillId="0" borderId="0" xfId="0" applyFont="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52" fillId="0" borderId="0" xfId="0" applyFont="1" applyAlignment="1" applyProtection="1">
      <alignment horizontal="left" vertical="center" shrinkToFit="1"/>
      <protection locked="0"/>
    </xf>
    <xf numFmtId="0" fontId="56" fillId="0" borderId="0" xfId="0" applyFont="1" applyAlignment="1">
      <alignment vertical="center" shrinkToFit="1"/>
    </xf>
    <xf numFmtId="182" fontId="56" fillId="0" borderId="0" xfId="0" applyNumberFormat="1" applyFont="1" applyAlignment="1">
      <alignment horizontal="left" vertical="center" wrapText="1"/>
    </xf>
    <xf numFmtId="0" fontId="56" fillId="0" borderId="0" xfId="0" applyFont="1" applyAlignment="1">
      <alignment vertical="center" wrapText="1"/>
    </xf>
    <xf numFmtId="0" fontId="52" fillId="0" borderId="0" xfId="0" applyFont="1" applyAlignment="1">
      <alignment horizontal="center" vertical="center" wrapText="1"/>
    </xf>
    <xf numFmtId="178" fontId="56" fillId="0" borderId="0" xfId="0" applyNumberFormat="1" applyFont="1" applyAlignment="1">
      <alignment horizontal="right" vertical="center" wrapText="1"/>
    </xf>
    <xf numFmtId="0" fontId="52" fillId="0" borderId="0" xfId="0" applyFont="1" applyAlignment="1">
      <alignment horizontal="left" vertical="top" wrapText="1"/>
    </xf>
    <xf numFmtId="176" fontId="56" fillId="0" borderId="0" xfId="0" applyNumberFormat="1" applyFont="1" applyAlignment="1">
      <alignment horizontal="right" vertical="center" shrinkToFit="1"/>
    </xf>
    <xf numFmtId="0" fontId="52" fillId="0" borderId="0" xfId="0" applyFont="1" applyAlignment="1" applyProtection="1">
      <alignment horizontal="center" vertical="center" shrinkToFit="1"/>
      <protection locked="0"/>
    </xf>
    <xf numFmtId="0" fontId="62" fillId="14" borderId="198" xfId="0" applyFont="1" applyFill="1" applyBorder="1" applyProtection="1">
      <alignment vertical="center"/>
      <protection locked="0"/>
    </xf>
    <xf numFmtId="0" fontId="0" fillId="14" borderId="198" xfId="0" applyFill="1" applyBorder="1">
      <alignment vertical="center"/>
    </xf>
    <xf numFmtId="0" fontId="70" fillId="14" borderId="198" xfId="0" applyFont="1" applyFill="1" applyBorder="1" applyAlignment="1">
      <alignment vertical="center" shrinkToFit="1"/>
    </xf>
    <xf numFmtId="0" fontId="62" fillId="14" borderId="197" xfId="0" applyFont="1" applyFill="1" applyBorder="1" applyAlignment="1">
      <alignment vertical="top" wrapText="1"/>
    </xf>
    <xf numFmtId="0" fontId="70" fillId="0" borderId="0" xfId="0" applyFont="1" applyAlignment="1">
      <alignment vertical="center" shrinkToFit="1"/>
    </xf>
    <xf numFmtId="0" fontId="70" fillId="0" borderId="0" xfId="0" applyFont="1" applyAlignment="1">
      <alignment vertical="center" wrapText="1"/>
    </xf>
    <xf numFmtId="0" fontId="91" fillId="14" borderId="48" xfId="0" applyFont="1" applyFill="1" applyBorder="1" applyAlignment="1">
      <alignment vertical="center" wrapText="1"/>
    </xf>
    <xf numFmtId="0" fontId="28" fillId="0" borderId="0" xfId="0" applyFont="1" applyAlignment="1" applyProtection="1">
      <alignment horizontal="left" vertical="center"/>
      <protection locked="0"/>
    </xf>
    <xf numFmtId="188" fontId="0" fillId="0" borderId="1" xfId="0" applyNumberFormat="1" applyBorder="1">
      <alignment vertical="center"/>
    </xf>
    <xf numFmtId="177" fontId="25" fillId="3" borderId="88" xfId="0" applyNumberFormat="1" applyFont="1" applyFill="1" applyBorder="1" applyAlignment="1">
      <alignment horizontal="center" vertical="center" wrapText="1" shrinkToFit="1"/>
    </xf>
    <xf numFmtId="177" fontId="30" fillId="2" borderId="84" xfId="0" applyNumberFormat="1" applyFont="1" applyFill="1" applyBorder="1" applyAlignment="1">
      <alignment horizontal="center" vertical="center" shrinkToFit="1"/>
    </xf>
    <xf numFmtId="177" fontId="30" fillId="2" borderId="99" xfId="0" applyNumberFormat="1" applyFont="1" applyFill="1" applyBorder="1" applyAlignment="1">
      <alignment horizontal="center" vertical="center" shrinkToFit="1"/>
    </xf>
    <xf numFmtId="177" fontId="0" fillId="0" borderId="1" xfId="0" applyNumberFormat="1" applyBorder="1">
      <alignment vertical="center"/>
    </xf>
    <xf numFmtId="0" fontId="30" fillId="7" borderId="58" xfId="0" applyFont="1" applyFill="1" applyBorder="1" applyAlignment="1" applyProtection="1">
      <alignment vertical="center" shrinkToFit="1"/>
      <protection locked="0"/>
    </xf>
    <xf numFmtId="0" fontId="30" fillId="7" borderId="24" xfId="0" applyFont="1" applyFill="1" applyBorder="1" applyAlignment="1" applyProtection="1">
      <alignment vertical="center" shrinkToFit="1"/>
      <protection locked="0"/>
    </xf>
    <xf numFmtId="0" fontId="30" fillId="7" borderId="74" xfId="0" applyFont="1" applyFill="1" applyBorder="1" applyAlignment="1" applyProtection="1">
      <alignment vertical="center" shrinkToFit="1"/>
      <protection locked="0"/>
    </xf>
    <xf numFmtId="0" fontId="30" fillId="0" borderId="7" xfId="0" applyFont="1" applyBorder="1" applyAlignment="1" applyProtection="1">
      <alignment vertical="center" shrinkToFit="1"/>
      <protection locked="0"/>
    </xf>
    <xf numFmtId="0" fontId="33" fillId="2" borderId="47" xfId="0" applyFont="1" applyFill="1" applyBorder="1">
      <alignment vertical="center"/>
    </xf>
    <xf numFmtId="0" fontId="30" fillId="3" borderId="85" xfId="0" applyFont="1" applyFill="1" applyBorder="1" applyAlignment="1">
      <alignment horizontal="center" vertical="center" shrinkToFit="1"/>
    </xf>
    <xf numFmtId="0" fontId="27" fillId="3" borderId="85" xfId="0" applyFont="1" applyFill="1" applyBorder="1" applyAlignment="1">
      <alignment horizontal="center" vertical="center" shrinkToFit="1"/>
    </xf>
    <xf numFmtId="177" fontId="30" fillId="3" borderId="85" xfId="0" applyNumberFormat="1" applyFont="1" applyFill="1" applyBorder="1" applyAlignment="1">
      <alignment horizontal="center" vertical="center" wrapText="1" shrinkToFit="1"/>
    </xf>
    <xf numFmtId="177" fontId="25" fillId="3" borderId="85" xfId="0" applyNumberFormat="1" applyFont="1" applyFill="1" applyBorder="1" applyAlignment="1">
      <alignment horizontal="center" vertical="center" wrapText="1" shrinkToFit="1"/>
    </xf>
    <xf numFmtId="177" fontId="0" fillId="3" borderId="85" xfId="0" applyNumberFormat="1" applyFill="1" applyBorder="1" applyAlignment="1">
      <alignment horizontal="center" vertical="center" wrapText="1" shrinkToFit="1"/>
    </xf>
    <xf numFmtId="177" fontId="25" fillId="3" borderId="162" xfId="0" applyNumberFormat="1" applyFont="1" applyFill="1" applyBorder="1" applyAlignment="1">
      <alignment horizontal="center" vertical="center" shrinkToFit="1"/>
    </xf>
    <xf numFmtId="4" fontId="20" fillId="6" borderId="25" xfId="7" applyNumberFormat="1" applyFont="1" applyFill="1" applyBorder="1" applyAlignment="1">
      <alignment horizontal="center" vertical="center"/>
    </xf>
    <xf numFmtId="0" fontId="20" fillId="0" borderId="2" xfId="7" applyFont="1" applyBorder="1" applyAlignment="1" applyProtection="1">
      <alignment vertical="center" shrinkToFit="1"/>
      <protection locked="0"/>
    </xf>
    <xf numFmtId="177" fontId="64" fillId="0" borderId="58" xfId="7" applyNumberFormat="1" applyFont="1" applyBorder="1" applyAlignment="1" applyProtection="1">
      <alignment vertical="center" shrinkToFit="1"/>
      <protection locked="0"/>
    </xf>
    <xf numFmtId="177" fontId="64" fillId="0" borderId="24" xfId="7" applyNumberFormat="1" applyFont="1" applyBorder="1" applyAlignment="1" applyProtection="1">
      <alignment vertical="center" shrinkToFit="1"/>
      <protection locked="0"/>
    </xf>
    <xf numFmtId="0" fontId="20" fillId="0" borderId="96" xfId="7" applyFont="1" applyBorder="1" applyAlignment="1" applyProtection="1">
      <alignment vertical="center" shrinkToFit="1"/>
      <protection locked="0"/>
    </xf>
    <xf numFmtId="177" fontId="64" fillId="0" borderId="74" xfId="7" applyNumberFormat="1" applyFont="1" applyBorder="1" applyAlignment="1" applyProtection="1">
      <alignment vertical="center" shrinkToFit="1"/>
      <protection locked="0"/>
    </xf>
    <xf numFmtId="0" fontId="64" fillId="0" borderId="105" xfId="5" applyFont="1" applyBorder="1" applyAlignment="1" applyProtection="1">
      <alignment vertical="center" shrinkToFit="1"/>
      <protection locked="0"/>
    </xf>
    <xf numFmtId="0" fontId="64" fillId="0" borderId="96" xfId="5" applyFont="1" applyBorder="1" applyAlignment="1" applyProtection="1">
      <alignment vertical="center" shrinkToFit="1"/>
      <protection locked="0"/>
    </xf>
    <xf numFmtId="3" fontId="37" fillId="0" borderId="9" xfId="5" applyNumberFormat="1" applyFont="1" applyBorder="1" applyAlignment="1">
      <alignment horizontal="center" vertical="center" shrinkToFit="1"/>
    </xf>
    <xf numFmtId="0" fontId="30" fillId="7" borderId="84" xfId="4" applyFont="1" applyFill="1" applyBorder="1" applyAlignment="1" applyProtection="1">
      <alignment horizontal="center" vertical="center" shrinkToFit="1"/>
      <protection locked="0"/>
    </xf>
    <xf numFmtId="177" fontId="30" fillId="0" borderId="209" xfId="4" applyNumberFormat="1" applyFont="1" applyBorder="1" applyAlignment="1" applyProtection="1">
      <alignment horizontal="right" vertical="center" shrinkToFit="1"/>
      <protection locked="0"/>
    </xf>
    <xf numFmtId="0" fontId="30" fillId="15" borderId="31" xfId="4" applyFont="1" applyFill="1" applyBorder="1">
      <alignment vertical="center"/>
    </xf>
    <xf numFmtId="178" fontId="33" fillId="4" borderId="117" xfId="3" applyNumberFormat="1" applyFont="1" applyFill="1" applyBorder="1" applyAlignment="1">
      <alignment vertical="center" shrinkToFit="1"/>
    </xf>
    <xf numFmtId="38" fontId="30" fillId="2" borderId="119" xfId="2" applyFont="1" applyFill="1" applyBorder="1" applyAlignment="1">
      <alignment vertical="center" textRotation="255" shrinkToFit="1"/>
    </xf>
    <xf numFmtId="0" fontId="90" fillId="14" borderId="200" xfId="0" applyFont="1" applyFill="1" applyBorder="1" applyAlignment="1">
      <alignment vertical="center" wrapText="1"/>
    </xf>
    <xf numFmtId="0" fontId="30" fillId="0" borderId="19" xfId="0" applyFont="1" applyBorder="1" applyAlignment="1" applyProtection="1">
      <alignment vertical="center" shrinkToFit="1"/>
      <protection locked="0"/>
    </xf>
    <xf numFmtId="0" fontId="30" fillId="0" borderId="21" xfId="0" applyFont="1" applyBorder="1" applyAlignment="1" applyProtection="1">
      <alignment vertical="center" shrinkToFit="1"/>
      <protection locked="0"/>
    </xf>
    <xf numFmtId="0" fontId="30" fillId="0" borderId="58" xfId="0" applyFont="1" applyBorder="1" applyAlignment="1" applyProtection="1">
      <alignment vertical="center" shrinkToFit="1"/>
      <protection locked="0"/>
    </xf>
    <xf numFmtId="0" fontId="30" fillId="0" borderId="24" xfId="0" applyFont="1" applyBorder="1" applyAlignment="1" applyProtection="1">
      <alignment vertical="center" shrinkToFit="1"/>
      <protection locked="0"/>
    </xf>
    <xf numFmtId="0" fontId="30" fillId="0" borderId="74" xfId="0" applyFont="1" applyBorder="1" applyAlignment="1" applyProtection="1">
      <alignment vertical="center" shrinkToFit="1"/>
      <protection locked="0"/>
    </xf>
    <xf numFmtId="0" fontId="25" fillId="0" borderId="19" xfId="0" applyFont="1" applyBorder="1" applyAlignment="1" applyProtection="1">
      <alignment vertical="center" shrinkToFit="1"/>
      <protection locked="0"/>
    </xf>
    <xf numFmtId="0" fontId="25" fillId="0" borderId="7" xfId="0" applyFont="1" applyBorder="1" applyAlignment="1" applyProtection="1">
      <alignment vertical="center" shrinkToFit="1"/>
      <protection locked="0"/>
    </xf>
    <xf numFmtId="0" fontId="25" fillId="0" borderId="58" xfId="0" applyFont="1" applyBorder="1" applyAlignment="1" applyProtection="1">
      <alignment vertical="center" shrinkToFit="1"/>
      <protection locked="0"/>
    </xf>
    <xf numFmtId="0" fontId="25" fillId="0" borderId="24" xfId="0" applyFont="1" applyBorder="1" applyAlignment="1" applyProtection="1">
      <alignment vertical="center" shrinkToFit="1"/>
      <protection locked="0"/>
    </xf>
    <xf numFmtId="0" fontId="20" fillId="0" borderId="215" xfId="7" applyFont="1" applyBorder="1" applyAlignment="1" applyProtection="1">
      <alignment vertical="center" shrinkToFit="1"/>
      <protection locked="0"/>
    </xf>
    <xf numFmtId="0" fontId="54" fillId="0" borderId="150" xfId="7" applyFont="1" applyBorder="1" applyAlignment="1" applyProtection="1">
      <alignment vertical="center" shrinkToFit="1"/>
      <protection locked="0"/>
    </xf>
    <xf numFmtId="177" fontId="64" fillId="0" borderId="125" xfId="7" applyNumberFormat="1" applyFont="1" applyBorder="1" applyAlignment="1" applyProtection="1">
      <alignment vertical="center" shrinkToFit="1"/>
      <protection locked="0"/>
    </xf>
    <xf numFmtId="177" fontId="64" fillId="0" borderId="64" xfId="7" applyNumberFormat="1" applyFont="1" applyBorder="1" applyAlignment="1" applyProtection="1">
      <alignment vertical="center" shrinkToFit="1"/>
      <protection locked="0"/>
    </xf>
    <xf numFmtId="177" fontId="64" fillId="0" borderId="65" xfId="7" applyNumberFormat="1" applyFont="1" applyBorder="1" applyAlignment="1" applyProtection="1">
      <alignment vertical="center" shrinkToFit="1"/>
      <protection locked="0"/>
    </xf>
    <xf numFmtId="0" fontId="25" fillId="0" borderId="84" xfId="0" applyFont="1" applyBorder="1" applyAlignment="1" applyProtection="1">
      <alignment vertical="center" shrinkToFit="1"/>
      <protection locked="0"/>
    </xf>
    <xf numFmtId="0" fontId="25" fillId="0" borderId="133" xfId="0" applyFont="1" applyBorder="1" applyAlignment="1" applyProtection="1">
      <alignment vertical="center" shrinkToFit="1"/>
      <protection locked="0"/>
    </xf>
    <xf numFmtId="177" fontId="30" fillId="2" borderId="58" xfId="0" applyNumberFormat="1" applyFont="1" applyFill="1" applyBorder="1" applyAlignment="1" applyProtection="1">
      <alignment vertical="center" shrinkToFit="1"/>
      <protection locked="0"/>
    </xf>
    <xf numFmtId="177" fontId="30" fillId="2" borderId="24" xfId="0" applyNumberFormat="1" applyFont="1" applyFill="1" applyBorder="1" applyAlignment="1" applyProtection="1">
      <alignment vertical="center" shrinkToFit="1"/>
      <protection locked="0"/>
    </xf>
    <xf numFmtId="177" fontId="25" fillId="0" borderId="208" xfId="7" applyNumberFormat="1" applyFont="1" applyBorder="1" applyAlignment="1" applyProtection="1">
      <alignment horizontal="right" shrinkToFit="1"/>
      <protection locked="0"/>
    </xf>
    <xf numFmtId="177" fontId="25" fillId="0" borderId="99" xfId="7" applyNumberFormat="1" applyFont="1" applyBorder="1" applyAlignment="1" applyProtection="1">
      <alignment horizontal="right" shrinkToFit="1"/>
      <protection locked="0"/>
    </xf>
    <xf numFmtId="177" fontId="25" fillId="0" borderId="209" xfId="7" applyNumberFormat="1" applyFont="1" applyBorder="1" applyAlignment="1" applyProtection="1">
      <alignment horizontal="right" shrinkToFit="1"/>
      <protection locked="0"/>
    </xf>
    <xf numFmtId="177" fontId="53" fillId="0" borderId="100" xfId="7" applyNumberFormat="1" applyFont="1" applyBorder="1" applyAlignment="1" applyProtection="1">
      <alignment horizontal="right" shrinkToFit="1"/>
      <protection locked="0"/>
    </xf>
    <xf numFmtId="177" fontId="64" fillId="0" borderId="183" xfId="7" applyNumberFormat="1" applyFont="1" applyBorder="1" applyAlignment="1" applyProtection="1">
      <alignment vertical="center" shrinkToFit="1"/>
      <protection locked="0"/>
    </xf>
    <xf numFmtId="0" fontId="30" fillId="7" borderId="30" xfId="4" applyFont="1" applyFill="1" applyBorder="1" applyAlignment="1" applyProtection="1">
      <alignment horizontal="center" vertical="center" wrapText="1"/>
      <protection locked="0"/>
    </xf>
    <xf numFmtId="0" fontId="30" fillId="7" borderId="79" xfId="4" applyFont="1" applyFill="1" applyBorder="1" applyAlignment="1" applyProtection="1">
      <alignment horizontal="center" vertical="center" wrapText="1"/>
      <protection locked="0"/>
    </xf>
    <xf numFmtId="0" fontId="30" fillId="7" borderId="11" xfId="4" applyFont="1" applyFill="1" applyBorder="1" applyAlignment="1" applyProtection="1">
      <alignment horizontal="center" vertical="center" wrapText="1"/>
      <protection locked="0"/>
    </xf>
    <xf numFmtId="0" fontId="56" fillId="2" borderId="37" xfId="4" applyFont="1" applyFill="1" applyBorder="1" applyAlignment="1">
      <alignment horizontal="left" vertical="center"/>
    </xf>
    <xf numFmtId="0" fontId="58" fillId="3" borderId="1" xfId="4" applyFont="1" applyFill="1" applyBorder="1">
      <alignment vertical="center"/>
    </xf>
    <xf numFmtId="0" fontId="33" fillId="3" borderId="1" xfId="4" applyFont="1" applyFill="1" applyBorder="1">
      <alignment vertical="center"/>
    </xf>
    <xf numFmtId="0" fontId="27" fillId="3" borderId="210" xfId="0" applyFont="1" applyFill="1" applyBorder="1" applyAlignment="1">
      <alignment horizontal="center" vertical="center" wrapText="1" shrinkToFit="1"/>
    </xf>
    <xf numFmtId="0" fontId="86" fillId="0" borderId="81" xfId="9" applyFont="1" applyBorder="1" applyAlignment="1">
      <alignment horizontal="center" vertical="center" wrapText="1"/>
    </xf>
    <xf numFmtId="176" fontId="56" fillId="2" borderId="212" xfId="0" applyNumberFormat="1" applyFont="1" applyFill="1" applyBorder="1" applyAlignment="1">
      <alignment vertical="center" shrinkToFit="1"/>
    </xf>
    <xf numFmtId="0" fontId="76" fillId="0" borderId="32" xfId="9" applyFont="1" applyBorder="1" applyAlignment="1">
      <alignment vertical="center" wrapText="1"/>
    </xf>
    <xf numFmtId="177" fontId="30" fillId="2" borderId="150" xfId="0" applyNumberFormat="1" applyFont="1" applyFill="1" applyBorder="1" applyAlignment="1">
      <alignment horizontal="center" vertical="center" shrinkToFit="1"/>
    </xf>
    <xf numFmtId="177" fontId="30" fillId="11" borderId="216" xfId="0" applyNumberFormat="1" applyFont="1" applyFill="1" applyBorder="1" applyAlignment="1">
      <alignment vertical="center" shrinkToFit="1"/>
    </xf>
    <xf numFmtId="177" fontId="30" fillId="11" borderId="134" xfId="0" applyNumberFormat="1" applyFont="1" applyFill="1" applyBorder="1" applyAlignment="1">
      <alignment vertical="center" shrinkToFit="1"/>
    </xf>
    <xf numFmtId="177" fontId="30" fillId="11" borderId="130" xfId="0" applyNumberFormat="1" applyFont="1" applyFill="1" applyBorder="1" applyAlignment="1">
      <alignment vertical="center" shrinkToFit="1"/>
    </xf>
    <xf numFmtId="177" fontId="27" fillId="4" borderId="48" xfId="0" applyNumberFormat="1" applyFont="1" applyFill="1" applyBorder="1">
      <alignment vertical="center"/>
    </xf>
    <xf numFmtId="177" fontId="30" fillId="2" borderId="209" xfId="0" applyNumberFormat="1" applyFont="1" applyFill="1" applyBorder="1" applyAlignment="1">
      <alignment horizontal="center" vertical="center" shrinkToFit="1"/>
    </xf>
    <xf numFmtId="0" fontId="27" fillId="4" borderId="192" xfId="0" applyFont="1" applyFill="1" applyBorder="1">
      <alignment vertical="center"/>
    </xf>
    <xf numFmtId="0" fontId="27" fillId="4" borderId="120" xfId="0" applyFont="1" applyFill="1" applyBorder="1">
      <alignment vertical="center"/>
    </xf>
    <xf numFmtId="0" fontId="30" fillId="7" borderId="19" xfId="0" applyFont="1" applyFill="1" applyBorder="1" applyAlignment="1" applyProtection="1">
      <alignment vertical="center" shrinkToFit="1"/>
      <protection locked="0"/>
    </xf>
    <xf numFmtId="0" fontId="0" fillId="3" borderId="119" xfId="0" applyFill="1" applyBorder="1">
      <alignment vertical="center"/>
    </xf>
    <xf numFmtId="177" fontId="30" fillId="0" borderId="58" xfId="0" applyNumberFormat="1" applyFont="1" applyBorder="1" applyAlignment="1" applyProtection="1">
      <alignment horizontal="right" vertical="center" shrinkToFit="1"/>
      <protection locked="0"/>
    </xf>
    <xf numFmtId="177" fontId="30" fillId="0" borderId="24" xfId="0" applyNumberFormat="1" applyFont="1" applyBorder="1" applyAlignment="1" applyProtection="1">
      <alignment horizontal="right" vertical="center" shrinkToFit="1"/>
      <protection locked="0"/>
    </xf>
    <xf numFmtId="177" fontId="30" fillId="0" borderId="74" xfId="0" applyNumberFormat="1" applyFont="1" applyBorder="1" applyAlignment="1" applyProtection="1">
      <alignment horizontal="right" vertical="center" shrinkToFit="1"/>
      <protection locked="0"/>
    </xf>
    <xf numFmtId="177" fontId="30" fillId="2" borderId="58" xfId="0" applyNumberFormat="1" applyFont="1" applyFill="1" applyBorder="1" applyAlignment="1">
      <alignment horizontal="right" vertical="center" shrinkToFit="1"/>
    </xf>
    <xf numFmtId="177" fontId="30" fillId="2" borderId="24" xfId="0" applyNumberFormat="1" applyFont="1" applyFill="1" applyBorder="1" applyAlignment="1">
      <alignment horizontal="right" vertical="center" shrinkToFit="1"/>
    </xf>
    <xf numFmtId="177" fontId="30" fillId="2" borderId="74" xfId="0" applyNumberFormat="1" applyFont="1" applyFill="1" applyBorder="1" applyAlignment="1">
      <alignment horizontal="right" vertical="center" shrinkToFit="1"/>
    </xf>
    <xf numFmtId="177" fontId="30" fillId="2" borderId="217" xfId="0" applyNumberFormat="1" applyFont="1" applyFill="1" applyBorder="1" applyAlignment="1">
      <alignment horizontal="right" vertical="center" shrinkToFit="1"/>
    </xf>
    <xf numFmtId="0" fontId="25" fillId="14" borderId="197" xfId="0" applyFont="1" applyFill="1" applyBorder="1" applyAlignment="1">
      <alignment vertical="center" wrapText="1"/>
    </xf>
    <xf numFmtId="0" fontId="75" fillId="0" borderId="0" xfId="9" applyFont="1" applyAlignment="1" applyProtection="1">
      <alignment horizontal="left" vertical="center" wrapText="1"/>
      <protection locked="0"/>
    </xf>
    <xf numFmtId="0" fontId="76" fillId="0" borderId="0" xfId="9" applyFont="1" applyAlignment="1">
      <alignment vertical="center" wrapText="1"/>
    </xf>
    <xf numFmtId="0" fontId="75" fillId="0" borderId="0" xfId="9" applyFont="1" applyAlignment="1">
      <alignment horizontal="center" vertical="center" wrapText="1"/>
    </xf>
    <xf numFmtId="0" fontId="37" fillId="0" borderId="0" xfId="13" applyFont="1">
      <alignment vertical="center"/>
    </xf>
    <xf numFmtId="0" fontId="77" fillId="11" borderId="9" xfId="13" applyFont="1" applyFill="1" applyBorder="1" applyAlignment="1">
      <alignment vertical="center" wrapText="1"/>
    </xf>
    <xf numFmtId="0" fontId="77" fillId="0" borderId="0" xfId="13" applyFont="1">
      <alignment vertical="center"/>
    </xf>
    <xf numFmtId="0" fontId="37" fillId="12" borderId="9" xfId="13" applyFont="1" applyFill="1" applyBorder="1" applyAlignment="1">
      <alignment horizontal="center" vertical="center"/>
    </xf>
    <xf numFmtId="0" fontId="37" fillId="7" borderId="9" xfId="13" applyFont="1" applyFill="1" applyBorder="1" applyAlignment="1" applyProtection="1">
      <alignment horizontal="center" vertical="center"/>
      <protection locked="0"/>
    </xf>
    <xf numFmtId="0" fontId="82" fillId="0" borderId="0" xfId="13" applyFont="1" applyAlignment="1">
      <alignment vertical="center" wrapText="1"/>
    </xf>
    <xf numFmtId="0" fontId="75" fillId="0" borderId="120" xfId="9" applyFont="1" applyBorder="1" applyAlignment="1" applyProtection="1">
      <alignment horizontal="left" vertical="center" wrapText="1"/>
      <protection locked="0"/>
    </xf>
    <xf numFmtId="0" fontId="30" fillId="15" borderId="33" xfId="4" applyFont="1" applyFill="1" applyBorder="1">
      <alignment vertical="center"/>
    </xf>
    <xf numFmtId="0" fontId="30" fillId="2" borderId="218" xfId="4" applyFont="1" applyFill="1" applyBorder="1" applyAlignment="1">
      <alignment horizontal="left" vertical="center"/>
    </xf>
    <xf numFmtId="0" fontId="30" fillId="2" borderId="213" xfId="4" applyFont="1" applyFill="1" applyBorder="1" applyAlignment="1">
      <alignment horizontal="left" vertical="center"/>
    </xf>
    <xf numFmtId="38" fontId="30" fillId="2" borderId="42" xfId="2" applyFont="1" applyFill="1" applyBorder="1" applyAlignment="1">
      <alignment vertical="center" shrinkToFit="1"/>
    </xf>
    <xf numFmtId="0" fontId="75" fillId="0" borderId="120" xfId="9" applyFont="1" applyBorder="1" applyAlignment="1">
      <alignment horizontal="center" vertical="center" wrapText="1"/>
    </xf>
    <xf numFmtId="177" fontId="30" fillId="2" borderId="89" xfId="0" applyNumberFormat="1" applyFont="1" applyFill="1" applyBorder="1" applyAlignment="1">
      <alignment horizontal="right" vertical="center" shrinkToFit="1"/>
    </xf>
    <xf numFmtId="0" fontId="56" fillId="2" borderId="87" xfId="0" applyFont="1" applyFill="1" applyBorder="1" applyAlignment="1" applyProtection="1">
      <alignment horizontal="center" vertical="center" shrinkToFit="1"/>
      <protection locked="0"/>
    </xf>
    <xf numFmtId="177" fontId="30" fillId="2" borderId="80" xfId="0" applyNumberFormat="1" applyFont="1" applyFill="1" applyBorder="1" applyAlignment="1">
      <alignment horizontal="center" vertical="center"/>
    </xf>
    <xf numFmtId="0" fontId="0" fillId="16" borderId="101" xfId="0" applyFill="1" applyBorder="1">
      <alignment vertical="center"/>
    </xf>
    <xf numFmtId="0" fontId="23" fillId="10" borderId="101" xfId="0" applyFont="1" applyFill="1" applyBorder="1" applyAlignment="1">
      <alignment horizontal="center" vertical="center" shrinkToFit="1"/>
    </xf>
    <xf numFmtId="183" fontId="30" fillId="2" borderId="133" xfId="0" applyNumberFormat="1" applyFont="1" applyFill="1" applyBorder="1" applyAlignment="1">
      <alignment horizontal="left" vertical="center" shrinkToFit="1"/>
    </xf>
    <xf numFmtId="0" fontId="70" fillId="0" borderId="14" xfId="0" applyFont="1" applyBorder="1" applyAlignment="1">
      <alignment horizontal="center" vertical="center" shrinkToFit="1"/>
    </xf>
    <xf numFmtId="183" fontId="30" fillId="2" borderId="21" xfId="0" applyNumberFormat="1" applyFont="1" applyFill="1" applyBorder="1" applyAlignment="1">
      <alignment horizontal="left" vertical="center" wrapText="1" shrinkToFit="1"/>
    </xf>
    <xf numFmtId="184" fontId="30" fillId="2" borderId="209" xfId="0" applyNumberFormat="1" applyFont="1" applyFill="1" applyBorder="1" applyAlignment="1">
      <alignment horizontal="center" vertical="center" shrinkToFit="1"/>
    </xf>
    <xf numFmtId="184" fontId="30" fillId="7" borderId="99" xfId="0" applyNumberFormat="1" applyFont="1" applyFill="1" applyBorder="1" applyAlignment="1" applyProtection="1">
      <alignment vertical="center" shrinkToFit="1"/>
      <protection locked="0"/>
    </xf>
    <xf numFmtId="184" fontId="30" fillId="7" borderId="219" xfId="0" applyNumberFormat="1" applyFont="1" applyFill="1" applyBorder="1" applyAlignment="1" applyProtection="1">
      <alignment vertical="center" shrinkToFit="1"/>
      <protection locked="0"/>
    </xf>
    <xf numFmtId="0" fontId="30" fillId="2" borderId="22" xfId="0" applyFont="1" applyFill="1" applyBorder="1" applyAlignment="1" applyProtection="1">
      <alignment horizontal="left" vertical="top" wrapText="1" shrinkToFit="1"/>
      <protection locked="0"/>
    </xf>
    <xf numFmtId="0" fontId="0" fillId="2" borderId="131" xfId="0" applyFill="1" applyBorder="1" applyAlignment="1">
      <alignment horizontal="left" vertical="top" wrapText="1" shrinkToFit="1"/>
    </xf>
    <xf numFmtId="0" fontId="0" fillId="2" borderId="132" xfId="0" applyFill="1" applyBorder="1" applyAlignment="1">
      <alignment horizontal="left" vertical="top" wrapText="1" shrinkToFit="1"/>
    </xf>
    <xf numFmtId="0" fontId="30" fillId="2" borderId="32" xfId="0" applyFont="1" applyFill="1" applyBorder="1" applyAlignment="1" applyProtection="1">
      <alignment horizontal="left" vertical="top" wrapText="1" shrinkToFit="1"/>
      <protection locked="0"/>
    </xf>
    <xf numFmtId="0" fontId="0" fillId="2" borderId="0" xfId="0" applyFill="1" applyAlignment="1">
      <alignment horizontal="left" vertical="top" wrapText="1" shrinkToFit="1"/>
    </xf>
    <xf numFmtId="0" fontId="0" fillId="2" borderId="14" xfId="0" applyFill="1" applyBorder="1" applyAlignment="1">
      <alignment horizontal="left" vertical="top" wrapText="1" shrinkToFit="1"/>
    </xf>
    <xf numFmtId="0" fontId="0" fillId="2" borderId="39" xfId="0" applyFill="1" applyBorder="1" applyAlignment="1">
      <alignment horizontal="left" vertical="top" wrapText="1" shrinkToFit="1"/>
    </xf>
    <xf numFmtId="0" fontId="0" fillId="2" borderId="15" xfId="0" applyFill="1" applyBorder="1" applyAlignment="1">
      <alignment horizontal="left" vertical="top" wrapText="1" shrinkToFit="1"/>
    </xf>
    <xf numFmtId="0" fontId="0" fillId="2" borderId="16" xfId="0" applyFill="1" applyBorder="1" applyAlignment="1">
      <alignment horizontal="left" vertical="top" wrapText="1" shrinkToFit="1"/>
    </xf>
    <xf numFmtId="0" fontId="47" fillId="0" borderId="75" xfId="8" applyFont="1" applyBorder="1" applyAlignment="1">
      <alignment horizontal="left" vertical="center" wrapText="1"/>
    </xf>
    <xf numFmtId="0" fontId="37" fillId="12" borderId="9" xfId="13" applyFont="1" applyFill="1" applyBorder="1" applyAlignment="1">
      <alignment horizontal="center" vertical="center" wrapText="1"/>
    </xf>
    <xf numFmtId="184" fontId="77" fillId="7" borderId="9" xfId="0" applyNumberFormat="1" applyFont="1" applyFill="1" applyBorder="1" applyAlignment="1" applyProtection="1">
      <alignment horizontal="center" vertical="center" shrinkToFit="1"/>
      <protection locked="0"/>
    </xf>
    <xf numFmtId="0" fontId="0" fillId="0" borderId="0" xfId="0" applyAlignment="1">
      <alignment horizontal="left" vertical="center"/>
    </xf>
    <xf numFmtId="0" fontId="47" fillId="0" borderId="0" xfId="8" applyFont="1" applyAlignment="1">
      <alignment horizontal="left" vertical="center"/>
    </xf>
    <xf numFmtId="0" fontId="47" fillId="0" borderId="75" xfId="8" applyFont="1" applyBorder="1" applyAlignment="1">
      <alignment horizontal="left" vertical="center"/>
    </xf>
    <xf numFmtId="0" fontId="99" fillId="0" borderId="0" xfId="8" applyFont="1" applyAlignment="1">
      <alignment horizontal="left" vertical="center"/>
    </xf>
    <xf numFmtId="0" fontId="2" fillId="0" borderId="0" xfId="8" applyFont="1">
      <alignment vertical="center"/>
    </xf>
    <xf numFmtId="0" fontId="77" fillId="0" borderId="9" xfId="13" applyFont="1" applyBorder="1" applyAlignment="1" applyProtection="1">
      <alignment horizontal="left" vertical="center"/>
      <protection locked="0"/>
    </xf>
    <xf numFmtId="49" fontId="56" fillId="0" borderId="93" xfId="0" applyNumberFormat="1" applyFont="1" applyBorder="1" applyAlignment="1" applyProtection="1">
      <alignment horizontal="center" vertical="center"/>
      <protection locked="0"/>
    </xf>
    <xf numFmtId="0" fontId="30" fillId="7" borderId="106" xfId="0" applyFont="1" applyFill="1" applyBorder="1" applyAlignment="1" applyProtection="1">
      <alignment vertical="center" shrinkToFit="1"/>
      <protection locked="0"/>
    </xf>
    <xf numFmtId="0" fontId="30" fillId="7" borderId="220" xfId="0" applyFont="1" applyFill="1" applyBorder="1" applyAlignment="1" applyProtection="1">
      <alignment vertical="center" shrinkToFit="1"/>
      <protection locked="0"/>
    </xf>
    <xf numFmtId="0" fontId="0" fillId="0" borderId="0" xfId="4" applyFont="1">
      <alignment vertical="center"/>
    </xf>
    <xf numFmtId="0" fontId="101" fillId="10" borderId="101" xfId="0" applyFont="1" applyFill="1" applyBorder="1" applyAlignment="1">
      <alignment horizontal="center" vertical="center" shrinkToFit="1"/>
    </xf>
    <xf numFmtId="0" fontId="0" fillId="17" borderId="101" xfId="0" applyFill="1" applyBorder="1">
      <alignment vertical="center"/>
    </xf>
    <xf numFmtId="0" fontId="104" fillId="0" borderId="0" xfId="14" applyFont="1">
      <alignment vertical="center"/>
    </xf>
    <xf numFmtId="0" fontId="104" fillId="5" borderId="0" xfId="14" applyFont="1" applyFill="1">
      <alignment vertical="center"/>
    </xf>
    <xf numFmtId="0" fontId="105" fillId="0" borderId="0" xfId="14" applyFont="1">
      <alignment vertical="center"/>
    </xf>
    <xf numFmtId="0" fontId="106" fillId="0" borderId="0" xfId="14" applyFont="1">
      <alignment vertical="center"/>
    </xf>
    <xf numFmtId="0" fontId="106" fillId="0" borderId="15" xfId="14" applyFont="1" applyBorder="1" applyAlignment="1">
      <alignment horizontal="right" vertical="center"/>
    </xf>
    <xf numFmtId="0" fontId="106" fillId="0" borderId="47" xfId="14" applyFont="1" applyBorder="1" applyAlignment="1">
      <alignment horizontal="right" vertical="center"/>
    </xf>
    <xf numFmtId="0" fontId="107" fillId="0" borderId="0" xfId="14" applyFont="1">
      <alignment vertical="center"/>
    </xf>
    <xf numFmtId="0" fontId="106" fillId="0" borderId="9" xfId="14" applyFont="1" applyBorder="1" applyAlignment="1" applyProtection="1">
      <alignment horizontal="center" vertical="center"/>
      <protection locked="0"/>
    </xf>
    <xf numFmtId="0" fontId="106" fillId="0" borderId="0" xfId="14" applyFont="1" applyAlignment="1">
      <alignment vertical="center" wrapText="1"/>
    </xf>
    <xf numFmtId="0" fontId="106" fillId="0" borderId="0" xfId="15" applyFont="1" applyAlignment="1">
      <alignment vertical="center"/>
    </xf>
    <xf numFmtId="0" fontId="106" fillId="0" borderId="79" xfId="15" applyFont="1" applyBorder="1" applyAlignment="1" applyProtection="1">
      <alignment horizontal="center" vertical="center"/>
      <protection locked="0"/>
    </xf>
    <xf numFmtId="0" fontId="104" fillId="5" borderId="0" xfId="15" applyFont="1" applyFill="1" applyAlignment="1">
      <alignment vertical="center"/>
    </xf>
    <xf numFmtId="0" fontId="104" fillId="0" borderId="0" xfId="15" applyFont="1" applyAlignment="1">
      <alignment vertical="center"/>
    </xf>
    <xf numFmtId="0" fontId="106" fillId="0" borderId="62" xfId="15" applyFont="1" applyBorder="1" applyAlignment="1" applyProtection="1">
      <alignment horizontal="center" vertical="center"/>
      <protection locked="0"/>
    </xf>
    <xf numFmtId="0" fontId="106" fillId="0" borderId="0" xfId="15" applyFont="1" applyAlignment="1">
      <alignment vertical="center" wrapText="1"/>
    </xf>
    <xf numFmtId="0" fontId="106" fillId="0" borderId="79" xfId="14" applyFont="1" applyBorder="1" applyAlignment="1" applyProtection="1">
      <alignment horizontal="center" vertical="center"/>
      <protection locked="0"/>
    </xf>
    <xf numFmtId="0" fontId="106" fillId="6" borderId="32" xfId="14" applyFont="1" applyFill="1" applyBorder="1" applyAlignment="1">
      <alignment horizontal="left" vertical="center" wrapText="1"/>
    </xf>
    <xf numFmtId="0" fontId="106" fillId="6" borderId="11" xfId="14" applyFont="1" applyFill="1" applyBorder="1" applyAlignment="1">
      <alignment horizontal="left" vertical="center" wrapText="1"/>
    </xf>
    <xf numFmtId="0" fontId="106" fillId="6" borderId="47" xfId="14" applyFont="1" applyFill="1" applyBorder="1" applyAlignment="1">
      <alignment horizontal="left" vertical="center" wrapText="1"/>
    </xf>
    <xf numFmtId="0" fontId="106" fillId="6" borderId="26" xfId="14" applyFont="1" applyFill="1" applyBorder="1" applyAlignment="1">
      <alignment vertical="center" wrapText="1"/>
    </xf>
    <xf numFmtId="0" fontId="106" fillId="6" borderId="39" xfId="14" applyFont="1" applyFill="1" applyBorder="1" applyAlignment="1">
      <alignment horizontal="left" vertical="center" wrapText="1"/>
    </xf>
    <xf numFmtId="0" fontId="106" fillId="0" borderId="59" xfId="14" applyFont="1" applyBorder="1" applyAlignment="1" applyProtection="1">
      <alignment horizontal="center" vertical="center"/>
      <protection locked="0"/>
    </xf>
    <xf numFmtId="0" fontId="106" fillId="0" borderId="15" xfId="14" applyFont="1" applyBorder="1" applyAlignment="1">
      <alignment vertical="center" wrapText="1"/>
    </xf>
    <xf numFmtId="0" fontId="106" fillId="6" borderId="39" xfId="14" applyFont="1" applyFill="1" applyBorder="1" applyAlignment="1">
      <alignment vertical="center" wrapText="1"/>
    </xf>
    <xf numFmtId="0" fontId="110" fillId="6" borderId="32" xfId="14" applyFont="1" applyFill="1" applyBorder="1" applyAlignment="1">
      <alignment horizontal="right" vertical="center" wrapText="1"/>
    </xf>
    <xf numFmtId="0" fontId="106" fillId="6" borderId="32" xfId="14" applyFont="1" applyFill="1" applyBorder="1" applyAlignment="1">
      <alignment vertical="center" wrapText="1"/>
    </xf>
    <xf numFmtId="0" fontId="106" fillId="6" borderId="0" xfId="14" applyFont="1" applyFill="1" applyAlignment="1">
      <alignment horizontal="left" vertical="center" wrapText="1"/>
    </xf>
    <xf numFmtId="0" fontId="106" fillId="6" borderId="75" xfId="14" applyFont="1" applyFill="1" applyBorder="1" applyAlignment="1">
      <alignment horizontal="left" vertical="center" wrapText="1"/>
    </xf>
    <xf numFmtId="0" fontId="109" fillId="6" borderId="32" xfId="14" applyFont="1" applyFill="1" applyBorder="1" applyAlignment="1">
      <alignment horizontal="left" vertical="center" wrapText="1"/>
    </xf>
    <xf numFmtId="0" fontId="109" fillId="6" borderId="75" xfId="14" applyFont="1" applyFill="1" applyBorder="1" applyAlignment="1">
      <alignment horizontal="left" vertical="center" wrapText="1"/>
    </xf>
    <xf numFmtId="0" fontId="106" fillId="6" borderId="32" xfId="14" applyFont="1" applyFill="1" applyBorder="1" applyAlignment="1">
      <alignment horizontal="right" vertical="center" wrapText="1"/>
    </xf>
    <xf numFmtId="0" fontId="111" fillId="0" borderId="0" xfId="14" applyFont="1">
      <alignment vertical="center"/>
    </xf>
    <xf numFmtId="0" fontId="106" fillId="0" borderId="221" xfId="14" applyFont="1" applyBorder="1">
      <alignment vertical="center"/>
    </xf>
    <xf numFmtId="0" fontId="106" fillId="0" borderId="222" xfId="14" applyFont="1" applyBorder="1">
      <alignment vertical="center"/>
    </xf>
    <xf numFmtId="0" fontId="104" fillId="5" borderId="32" xfId="14" applyFont="1" applyFill="1" applyBorder="1" applyAlignment="1">
      <alignment horizontal="left" vertical="center" wrapText="1"/>
    </xf>
    <xf numFmtId="0" fontId="106" fillId="5" borderId="47" xfId="14" applyFont="1" applyFill="1" applyBorder="1" applyAlignment="1">
      <alignment vertical="center" wrapText="1"/>
    </xf>
    <xf numFmtId="0" fontId="106" fillId="5" borderId="47" xfId="14" applyFont="1" applyFill="1" applyBorder="1" applyAlignment="1">
      <alignment horizontal="left" vertical="center" wrapText="1"/>
    </xf>
    <xf numFmtId="0" fontId="104" fillId="5" borderId="0" xfId="14" applyFont="1" applyFill="1" applyAlignment="1">
      <alignment horizontal="left" vertical="top" wrapText="1"/>
    </xf>
    <xf numFmtId="0" fontId="106" fillId="5" borderId="11" xfId="14" applyFont="1" applyFill="1" applyBorder="1" applyAlignment="1" applyProtection="1">
      <alignment horizontal="center" vertical="center" wrapText="1"/>
      <protection locked="0"/>
    </xf>
    <xf numFmtId="0" fontId="106" fillId="5" borderId="47" xfId="14" applyFont="1" applyFill="1" applyBorder="1" applyAlignment="1" applyProtection="1">
      <alignment horizontal="center" vertical="center" wrapText="1"/>
      <protection locked="0"/>
    </xf>
    <xf numFmtId="0" fontId="106" fillId="5" borderId="47" xfId="14" applyFont="1" applyFill="1" applyBorder="1" applyAlignment="1" applyProtection="1">
      <alignment horizontal="right" vertical="center" wrapText="1"/>
      <protection locked="0"/>
    </xf>
    <xf numFmtId="0" fontId="106" fillId="5" borderId="62" xfId="14" applyFont="1" applyFill="1" applyBorder="1" applyAlignment="1" applyProtection="1">
      <alignment vertical="center" wrapText="1"/>
      <protection locked="0"/>
    </xf>
    <xf numFmtId="0" fontId="106" fillId="0" borderId="221" xfId="16" applyFont="1" applyBorder="1">
      <alignment vertical="center"/>
    </xf>
    <xf numFmtId="0" fontId="106" fillId="0" borderId="0" xfId="16" applyFont="1">
      <alignment vertical="center"/>
    </xf>
    <xf numFmtId="0" fontId="106" fillId="6" borderId="32" xfId="16" applyFont="1" applyFill="1" applyBorder="1" applyAlignment="1">
      <alignment vertical="center" wrapText="1"/>
    </xf>
    <xf numFmtId="0" fontId="106" fillId="6" borderId="0" xfId="16" applyFont="1" applyFill="1" applyAlignment="1">
      <alignment horizontal="left" vertical="center" wrapText="1"/>
    </xf>
    <xf numFmtId="0" fontId="109" fillId="6" borderId="32" xfId="16" applyFont="1" applyFill="1" applyBorder="1" applyAlignment="1">
      <alignment horizontal="left" vertical="center" wrapText="1"/>
    </xf>
    <xf numFmtId="0" fontId="106" fillId="6" borderId="39" xfId="16" applyFont="1" applyFill="1" applyBorder="1" applyAlignment="1">
      <alignment vertical="center" wrapText="1"/>
    </xf>
    <xf numFmtId="0" fontId="106" fillId="5" borderId="0" xfId="14" applyFont="1" applyFill="1">
      <alignment vertical="center"/>
    </xf>
    <xf numFmtId="0" fontId="106" fillId="6" borderId="71" xfId="14" applyFont="1" applyFill="1" applyBorder="1" applyAlignment="1" applyProtection="1">
      <alignment horizontal="center" vertical="top" wrapText="1"/>
      <protection locked="0"/>
    </xf>
    <xf numFmtId="0" fontId="102" fillId="0" borderId="7" xfId="0" applyFont="1" applyBorder="1" applyAlignment="1" applyProtection="1">
      <alignment vertical="center" shrinkToFit="1"/>
      <protection locked="0"/>
    </xf>
    <xf numFmtId="0" fontId="46" fillId="0" borderId="54" xfId="8" applyFont="1" applyBorder="1" applyAlignment="1">
      <alignment horizontal="left" vertical="center"/>
    </xf>
    <xf numFmtId="0" fontId="46" fillId="0" borderId="124" xfId="8" applyFont="1" applyBorder="1" applyAlignment="1">
      <alignment horizontal="left" vertical="center"/>
    </xf>
    <xf numFmtId="0" fontId="46" fillId="0" borderId="19" xfId="8" applyFont="1" applyBorder="1" applyAlignment="1">
      <alignment horizontal="left" vertical="center"/>
    </xf>
    <xf numFmtId="0" fontId="7" fillId="0" borderId="38" xfId="8" applyBorder="1" applyAlignment="1">
      <alignment horizontal="left" vertical="center"/>
    </xf>
    <xf numFmtId="0" fontId="50" fillId="5" borderId="0" xfId="8" applyFont="1" applyFill="1">
      <alignment vertical="center"/>
    </xf>
    <xf numFmtId="0" fontId="46" fillId="0" borderId="54" xfId="8" applyFont="1" applyBorder="1" applyAlignment="1">
      <alignment horizontal="center" vertical="center" shrinkToFit="1"/>
    </xf>
    <xf numFmtId="0" fontId="46" fillId="0" borderId="124" xfId="8" applyFont="1" applyBorder="1" applyAlignment="1">
      <alignment horizontal="center" vertical="center" shrinkToFit="1"/>
    </xf>
    <xf numFmtId="0" fontId="46" fillId="0" borderId="19" xfId="8" applyFont="1" applyBorder="1" applyAlignment="1">
      <alignment horizontal="center" vertical="center" shrinkToFit="1"/>
    </xf>
    <xf numFmtId="0" fontId="46" fillId="0" borderId="54" xfId="8" applyFont="1" applyBorder="1" applyAlignment="1">
      <alignment horizontal="left" vertical="top" shrinkToFit="1"/>
    </xf>
    <xf numFmtId="0" fontId="46" fillId="0" borderId="124" xfId="8" applyFont="1" applyBorder="1" applyAlignment="1">
      <alignment horizontal="left" vertical="top" shrinkToFit="1"/>
    </xf>
    <xf numFmtId="0" fontId="46" fillId="0" borderId="19" xfId="8" applyFont="1" applyBorder="1" applyAlignment="1">
      <alignment horizontal="left" vertical="top" shrinkToFit="1"/>
    </xf>
    <xf numFmtId="0" fontId="46" fillId="0" borderId="39" xfId="8" applyFont="1" applyBorder="1" applyAlignment="1">
      <alignment horizontal="left" vertical="top"/>
    </xf>
    <xf numFmtId="0" fontId="46" fillId="0" borderId="15" xfId="8" applyFont="1" applyBorder="1" applyAlignment="1">
      <alignment horizontal="left" vertical="top"/>
    </xf>
    <xf numFmtId="0" fontId="46" fillId="0" borderId="71" xfId="8" applyFont="1" applyBorder="1" applyAlignment="1">
      <alignment horizontal="left" vertical="top"/>
    </xf>
    <xf numFmtId="0" fontId="46" fillId="0" borderId="24" xfId="8" applyFont="1" applyBorder="1" applyAlignment="1">
      <alignment horizontal="center" vertical="center" shrinkToFit="1"/>
    </xf>
    <xf numFmtId="186" fontId="46" fillId="0" borderId="24" xfId="8" applyNumberFormat="1" applyFont="1" applyBorder="1" applyAlignment="1">
      <alignment horizontal="center" vertical="center"/>
    </xf>
    <xf numFmtId="0" fontId="48" fillId="0" borderId="0" xfId="8" applyFont="1" applyAlignment="1">
      <alignment vertical="center" wrapText="1" shrinkToFit="1"/>
    </xf>
    <xf numFmtId="0" fontId="48" fillId="0" borderId="75" xfId="8" applyFont="1" applyBorder="1" applyAlignment="1">
      <alignment vertical="center" wrapText="1" shrinkToFit="1"/>
    </xf>
    <xf numFmtId="0" fontId="48" fillId="0" borderId="0" xfId="8" applyFont="1" applyAlignment="1">
      <alignment horizontal="left" vertical="center" shrinkToFit="1"/>
    </xf>
    <xf numFmtId="0" fontId="46" fillId="0" borderId="0" xfId="8" applyFont="1" applyAlignment="1">
      <alignment horizontal="left" vertical="center"/>
    </xf>
    <xf numFmtId="0" fontId="47" fillId="0" borderId="0" xfId="8" applyFont="1" applyAlignment="1">
      <alignment horizontal="left" vertical="center" shrinkToFit="1"/>
    </xf>
    <xf numFmtId="0" fontId="47" fillId="0" borderId="75" xfId="8" applyFont="1" applyBorder="1" applyAlignment="1">
      <alignment horizontal="left" vertical="center" shrinkToFit="1"/>
    </xf>
    <xf numFmtId="0" fontId="46" fillId="0" borderId="0" xfId="8" applyFont="1" applyAlignment="1">
      <alignment horizontal="left" vertical="center" shrinkToFit="1"/>
    </xf>
    <xf numFmtId="0" fontId="46" fillId="0" borderId="75" xfId="8" applyFont="1" applyBorder="1" applyAlignment="1">
      <alignment horizontal="left" vertical="center" shrinkToFit="1"/>
    </xf>
    <xf numFmtId="0" fontId="40" fillId="5" borderId="0" xfId="8" applyFont="1" applyFill="1" applyAlignment="1">
      <alignment horizontal="center" vertical="center"/>
    </xf>
    <xf numFmtId="0" fontId="33" fillId="9" borderId="0" xfId="8" applyFont="1" applyFill="1" applyAlignment="1">
      <alignment horizontal="center" vertical="center" wrapText="1"/>
    </xf>
    <xf numFmtId="0" fontId="43" fillId="5" borderId="0" xfId="8" applyFont="1" applyFill="1" applyAlignment="1">
      <alignment horizontal="right" vertical="center"/>
    </xf>
    <xf numFmtId="0" fontId="43" fillId="5" borderId="0" xfId="8" applyFont="1" applyFill="1" applyAlignment="1">
      <alignment horizontal="left" vertical="center"/>
    </xf>
    <xf numFmtId="0" fontId="44" fillId="10" borderId="0" xfId="8" applyFont="1" applyFill="1" applyAlignment="1">
      <alignment horizontal="center" vertical="center"/>
    </xf>
    <xf numFmtId="0" fontId="46" fillId="0" borderId="15" xfId="8" applyFont="1" applyBorder="1" applyAlignment="1">
      <alignment horizontal="left" vertical="center" shrinkToFit="1"/>
    </xf>
    <xf numFmtId="0" fontId="52" fillId="2" borderId="11" xfId="0" applyFont="1" applyFill="1" applyBorder="1" applyAlignment="1">
      <alignment horizontal="left" vertical="center" wrapText="1"/>
    </xf>
    <xf numFmtId="0" fontId="52" fillId="2" borderId="27" xfId="0" applyFont="1" applyFill="1" applyBorder="1" applyAlignment="1">
      <alignment horizontal="left" vertical="center" wrapText="1"/>
    </xf>
    <xf numFmtId="0" fontId="56" fillId="2" borderId="45" xfId="0" applyFont="1" applyFill="1" applyBorder="1" applyAlignment="1">
      <alignment horizontal="left" vertical="center" shrinkToFit="1"/>
    </xf>
    <xf numFmtId="0" fontId="56" fillId="2" borderId="7" xfId="0" applyFont="1" applyFill="1" applyBorder="1" applyAlignment="1">
      <alignment horizontal="left" vertical="center" shrinkToFit="1"/>
    </xf>
    <xf numFmtId="176" fontId="56" fillId="2" borderId="54" xfId="0" applyNumberFormat="1" applyFont="1" applyFill="1" applyBorder="1" applyAlignment="1">
      <alignment horizontal="right" vertical="center" shrinkToFit="1"/>
    </xf>
    <xf numFmtId="176" fontId="56" fillId="2" borderId="124" xfId="0" applyNumberFormat="1" applyFont="1" applyFill="1" applyBorder="1" applyAlignment="1">
      <alignment horizontal="right" vertical="center" shrinkToFit="1"/>
    </xf>
    <xf numFmtId="176" fontId="56" fillId="2" borderId="64" xfId="0" applyNumberFormat="1" applyFont="1" applyFill="1" applyBorder="1" applyAlignment="1">
      <alignment horizontal="right" vertical="center" shrinkToFit="1"/>
    </xf>
    <xf numFmtId="0" fontId="52" fillId="2" borderId="11" xfId="0" applyFont="1" applyFill="1" applyBorder="1" applyAlignment="1">
      <alignment horizontal="center" vertical="center" wrapText="1"/>
    </xf>
    <xf numFmtId="0" fontId="52" fillId="2" borderId="47" xfId="0" applyFont="1" applyFill="1" applyBorder="1" applyAlignment="1">
      <alignment horizontal="center" vertical="center" wrapText="1"/>
    </xf>
    <xf numFmtId="0" fontId="52" fillId="2" borderId="51" xfId="0" applyFont="1" applyFill="1" applyBorder="1" applyAlignment="1">
      <alignment horizontal="center" vertical="center" wrapText="1"/>
    </xf>
    <xf numFmtId="0" fontId="28" fillId="2" borderId="22" xfId="0" applyFont="1" applyFill="1" applyBorder="1" applyAlignment="1">
      <alignment horizontal="center" vertical="center" wrapText="1" shrinkToFit="1"/>
    </xf>
    <xf numFmtId="0" fontId="28" fillId="2" borderId="133" xfId="0" applyFont="1" applyFill="1" applyBorder="1" applyAlignment="1">
      <alignment horizontal="center" vertical="center" shrinkToFit="1"/>
    </xf>
    <xf numFmtId="0" fontId="28" fillId="2" borderId="23" xfId="0" applyFont="1" applyFill="1" applyBorder="1" applyAlignment="1">
      <alignment horizontal="center" vertical="center" shrinkToFit="1"/>
    </xf>
    <xf numFmtId="0" fontId="28" fillId="2" borderId="97" xfId="0" applyFont="1" applyFill="1" applyBorder="1" applyAlignment="1">
      <alignment horizontal="center" vertical="center" shrinkToFit="1"/>
    </xf>
    <xf numFmtId="176" fontId="56" fillId="2" borderId="212" xfId="0" applyNumberFormat="1" applyFont="1" applyFill="1" applyBorder="1" applyAlignment="1">
      <alignment horizontal="right" vertical="center" shrinkToFit="1"/>
    </xf>
    <xf numFmtId="176" fontId="56" fillId="2" borderId="211" xfId="0" applyNumberFormat="1" applyFont="1" applyFill="1" applyBorder="1" applyAlignment="1">
      <alignment horizontal="right" vertical="center" shrinkToFit="1"/>
    </xf>
    <xf numFmtId="0" fontId="52" fillId="2" borderId="40" xfId="0" applyFont="1" applyFill="1" applyBorder="1" applyAlignment="1">
      <alignment horizontal="center" vertical="center" shrinkToFit="1"/>
    </xf>
    <xf numFmtId="0" fontId="52" fillId="2" borderId="160" xfId="0" applyFont="1" applyFill="1" applyBorder="1" applyAlignment="1">
      <alignment horizontal="center" vertical="center" shrinkToFit="1"/>
    </xf>
    <xf numFmtId="14" fontId="56" fillId="7" borderId="115" xfId="0" applyNumberFormat="1" applyFont="1" applyFill="1" applyBorder="1" applyAlignment="1" applyProtection="1">
      <alignment horizontal="left" vertical="center" shrinkToFit="1"/>
      <protection locked="0"/>
    </xf>
    <xf numFmtId="14" fontId="56" fillId="7" borderId="116" xfId="0" applyNumberFormat="1" applyFont="1" applyFill="1" applyBorder="1" applyAlignment="1" applyProtection="1">
      <alignment horizontal="left" vertical="center" shrinkToFit="1"/>
      <protection locked="0"/>
    </xf>
    <xf numFmtId="14" fontId="56" fillId="7" borderId="121" xfId="0" applyNumberFormat="1" applyFont="1" applyFill="1" applyBorder="1" applyAlignment="1" applyProtection="1">
      <alignment horizontal="left" vertical="center" shrinkToFit="1"/>
      <protection locked="0"/>
    </xf>
    <xf numFmtId="0" fontId="56" fillId="2" borderId="189" xfId="0" applyFont="1" applyFill="1" applyBorder="1" applyAlignment="1">
      <alignment horizontal="left" vertical="center" shrinkToFit="1"/>
    </xf>
    <xf numFmtId="0" fontId="56" fillId="2" borderId="190" xfId="0" applyFont="1" applyFill="1" applyBorder="1" applyAlignment="1">
      <alignment horizontal="left" vertical="center" shrinkToFit="1"/>
    </xf>
    <xf numFmtId="176" fontId="56" fillId="2" borderId="186" xfId="0" applyNumberFormat="1" applyFont="1" applyFill="1" applyBorder="1" applyAlignment="1">
      <alignment horizontal="right" vertical="center" shrinkToFit="1"/>
    </xf>
    <xf numFmtId="176" fontId="56" fillId="2" borderId="187" xfId="0" applyNumberFormat="1" applyFont="1" applyFill="1" applyBorder="1" applyAlignment="1">
      <alignment horizontal="right" vertical="center" shrinkToFit="1"/>
    </xf>
    <xf numFmtId="176" fontId="56" fillId="2" borderId="188" xfId="0" applyNumberFormat="1" applyFont="1" applyFill="1" applyBorder="1" applyAlignment="1">
      <alignment horizontal="right" vertical="center" shrinkToFit="1"/>
    </xf>
    <xf numFmtId="0" fontId="56" fillId="2" borderId="18" xfId="0" applyFont="1" applyFill="1" applyBorder="1" applyAlignment="1">
      <alignment horizontal="left" vertical="center" shrinkToFit="1"/>
    </xf>
    <xf numFmtId="0" fontId="56" fillId="2" borderId="19" xfId="0" applyFont="1" applyFill="1" applyBorder="1" applyAlignment="1">
      <alignment horizontal="left" vertical="center" shrinkToFit="1"/>
    </xf>
    <xf numFmtId="176" fontId="56" fillId="2" borderId="150" xfId="0" applyNumberFormat="1" applyFont="1" applyFill="1" applyBorder="1" applyAlignment="1">
      <alignment horizontal="right" vertical="center" shrinkToFit="1"/>
    </xf>
    <xf numFmtId="176" fontId="56" fillId="2" borderId="131" xfId="0" applyNumberFormat="1" applyFont="1" applyFill="1" applyBorder="1" applyAlignment="1">
      <alignment horizontal="right" vertical="center" shrinkToFit="1"/>
    </xf>
    <xf numFmtId="176" fontId="56" fillId="2" borderId="152" xfId="0" applyNumberFormat="1" applyFont="1" applyFill="1" applyBorder="1" applyAlignment="1">
      <alignment horizontal="right" vertical="center" shrinkToFit="1"/>
    </xf>
    <xf numFmtId="0" fontId="56" fillId="2" borderId="79" xfId="0" applyFont="1" applyFill="1" applyBorder="1" applyAlignment="1">
      <alignment horizontal="center" vertical="center" shrinkToFit="1"/>
    </xf>
    <xf numFmtId="0" fontId="56" fillId="2" borderId="26" xfId="0" applyFont="1" applyFill="1" applyBorder="1" applyAlignment="1">
      <alignment horizontal="center" vertical="center" shrinkToFit="1"/>
    </xf>
    <xf numFmtId="0" fontId="56" fillId="2" borderId="59" xfId="0" applyFont="1" applyFill="1" applyBorder="1" applyAlignment="1">
      <alignment horizontal="center" vertical="center" shrinkToFit="1"/>
    </xf>
    <xf numFmtId="0" fontId="56" fillId="2" borderId="37" xfId="0" applyFont="1" applyFill="1" applyBorder="1" applyAlignment="1">
      <alignment horizontal="center" vertical="center" shrinkToFit="1"/>
    </xf>
    <xf numFmtId="0" fontId="56" fillId="2" borderId="39" xfId="0" applyFont="1" applyFill="1" applyBorder="1" applyAlignment="1">
      <alignment horizontal="center" vertical="center" shrinkToFit="1"/>
    </xf>
    <xf numFmtId="0" fontId="56" fillId="2" borderId="118" xfId="0" applyFont="1" applyFill="1" applyBorder="1" applyAlignment="1">
      <alignment horizontal="center" vertical="center" textRotation="255" shrinkToFit="1"/>
    </xf>
    <xf numFmtId="0" fontId="56" fillId="2" borderId="119" xfId="0" applyFont="1" applyFill="1" applyBorder="1" applyAlignment="1">
      <alignment horizontal="center" vertical="center" textRotation="255" shrinkToFit="1"/>
    </xf>
    <xf numFmtId="0" fontId="56" fillId="2" borderId="55" xfId="0" applyFont="1" applyFill="1" applyBorder="1" applyAlignment="1">
      <alignment horizontal="center" vertical="center" textRotation="255" shrinkToFit="1"/>
    </xf>
    <xf numFmtId="49" fontId="56" fillId="0" borderId="113" xfId="0" applyNumberFormat="1" applyFont="1" applyBorder="1" applyAlignment="1" applyProtection="1">
      <alignment horizontal="center" vertical="center"/>
      <protection locked="0"/>
    </xf>
    <xf numFmtId="49" fontId="56" fillId="0" borderId="76" xfId="0" applyNumberFormat="1" applyFont="1" applyBorder="1" applyAlignment="1" applyProtection="1">
      <alignment horizontal="center" vertical="center"/>
      <protection locked="0"/>
    </xf>
    <xf numFmtId="49" fontId="56" fillId="0" borderId="93" xfId="0" applyNumberFormat="1" applyFont="1" applyBorder="1" applyAlignment="1" applyProtection="1">
      <alignment horizontal="center" vertical="center"/>
      <protection locked="0"/>
    </xf>
    <xf numFmtId="176" fontId="56" fillId="2" borderId="111" xfId="0" applyNumberFormat="1" applyFont="1" applyFill="1" applyBorder="1" applyAlignment="1">
      <alignment horizontal="right" vertical="center"/>
    </xf>
    <xf numFmtId="176" fontId="56" fillId="2" borderId="120" xfId="0" applyNumberFormat="1" applyFont="1" applyFill="1" applyBorder="1" applyAlignment="1">
      <alignment horizontal="right" vertical="center"/>
    </xf>
    <xf numFmtId="176" fontId="56" fillId="2" borderId="112" xfId="0" applyNumberFormat="1" applyFont="1" applyFill="1" applyBorder="1" applyAlignment="1">
      <alignment horizontal="right" vertical="center"/>
    </xf>
    <xf numFmtId="176" fontId="56" fillId="2" borderId="47" xfId="0" applyNumberFormat="1" applyFont="1" applyFill="1" applyBorder="1" applyAlignment="1">
      <alignment horizontal="right" vertical="center"/>
    </xf>
    <xf numFmtId="176" fontId="56" fillId="2" borderId="62" xfId="0" applyNumberFormat="1" applyFont="1" applyFill="1" applyBorder="1" applyAlignment="1">
      <alignment horizontal="right" vertical="center"/>
    </xf>
    <xf numFmtId="0" fontId="56" fillId="0" borderId="25" xfId="0" applyFont="1" applyBorder="1" applyAlignment="1" applyProtection="1">
      <alignment horizontal="left" vertical="center" shrinkToFit="1"/>
      <protection locked="0"/>
    </xf>
    <xf numFmtId="0" fontId="56" fillId="0" borderId="47" xfId="0" applyFont="1" applyBorder="1" applyAlignment="1" applyProtection="1">
      <alignment horizontal="left" vertical="center" shrinkToFit="1"/>
      <protection locked="0"/>
    </xf>
    <xf numFmtId="0" fontId="56" fillId="0" borderId="51" xfId="0" applyFont="1" applyBorder="1" applyAlignment="1" applyProtection="1">
      <alignment horizontal="left" vertical="center" shrinkToFit="1"/>
      <protection locked="0"/>
    </xf>
    <xf numFmtId="0" fontId="56" fillId="0" borderId="25" xfId="0" applyFont="1" applyBorder="1" applyAlignment="1" applyProtection="1">
      <alignment horizontal="left" vertical="center"/>
      <protection locked="0"/>
    </xf>
    <xf numFmtId="0" fontId="56" fillId="0" borderId="47" xfId="0" applyFont="1" applyBorder="1" applyAlignment="1" applyProtection="1">
      <alignment horizontal="left" vertical="center"/>
      <protection locked="0"/>
    </xf>
    <xf numFmtId="0" fontId="56" fillId="0" borderId="51" xfId="0" applyFont="1" applyBorder="1" applyAlignment="1" applyProtection="1">
      <alignment horizontal="left" vertical="center"/>
      <protection locked="0"/>
    </xf>
    <xf numFmtId="182" fontId="56" fillId="2" borderId="25" xfId="0" applyNumberFormat="1" applyFont="1" applyFill="1" applyBorder="1" applyAlignment="1">
      <alignment horizontal="center" vertical="center" wrapText="1"/>
    </xf>
    <xf numFmtId="182" fontId="56" fillId="2" borderId="47" xfId="0" applyNumberFormat="1" applyFont="1" applyFill="1" applyBorder="1" applyAlignment="1">
      <alignment horizontal="center" vertical="center" wrapText="1"/>
    </xf>
    <xf numFmtId="0" fontId="56" fillId="6" borderId="25" xfId="0" applyFont="1" applyFill="1" applyBorder="1" applyAlignment="1">
      <alignment horizontal="left" vertical="center" shrinkToFit="1"/>
    </xf>
    <xf numFmtId="0" fontId="56" fillId="6" borderId="47" xfId="0" applyFont="1" applyFill="1" applyBorder="1" applyAlignment="1">
      <alignment horizontal="left" vertical="center" shrinkToFit="1"/>
    </xf>
    <xf numFmtId="0" fontId="56" fillId="2" borderId="22" xfId="0" applyFont="1" applyFill="1" applyBorder="1" applyAlignment="1">
      <alignment horizontal="left" vertical="center" wrapText="1" shrinkToFit="1"/>
    </xf>
    <xf numFmtId="0" fontId="56" fillId="2" borderId="133" xfId="0" applyFont="1" applyFill="1" applyBorder="1" applyAlignment="1">
      <alignment horizontal="left" vertical="center" wrapText="1" shrinkToFit="1"/>
    </xf>
    <xf numFmtId="0" fontId="25" fillId="0" borderId="0" xfId="0" applyFont="1" applyAlignment="1">
      <alignment horizontal="left" vertical="center" wrapText="1"/>
    </xf>
    <xf numFmtId="0" fontId="25" fillId="0" borderId="0" xfId="0" applyFont="1" applyAlignment="1">
      <alignment horizontal="left" vertical="center"/>
    </xf>
    <xf numFmtId="0" fontId="52" fillId="0" borderId="106" xfId="0" applyFont="1" applyBorder="1" applyAlignment="1" applyProtection="1">
      <alignment horizontal="left" vertical="center" shrinkToFit="1"/>
      <protection locked="0"/>
    </xf>
    <xf numFmtId="0" fontId="52" fillId="0" borderId="107" xfId="0" applyFont="1" applyBorder="1" applyAlignment="1" applyProtection="1">
      <alignment horizontal="left" vertical="center" shrinkToFit="1"/>
      <protection locked="0"/>
    </xf>
    <xf numFmtId="0" fontId="52" fillId="0" borderId="159" xfId="0" applyFont="1" applyBorder="1" applyAlignment="1" applyProtection="1">
      <alignment horizontal="left" vertical="center" shrinkToFit="1"/>
      <protection locked="0"/>
    </xf>
    <xf numFmtId="0" fontId="52" fillId="0" borderId="108" xfId="0" applyFont="1" applyBorder="1" applyAlignment="1" applyProtection="1">
      <alignment horizontal="left" vertical="center" shrinkToFit="1"/>
      <protection locked="0"/>
    </xf>
    <xf numFmtId="0" fontId="56" fillId="0" borderId="96" xfId="0" applyFont="1" applyBorder="1" applyAlignment="1" applyProtection="1">
      <alignment horizontal="left" vertical="center" shrinkToFit="1"/>
      <protection locked="0"/>
    </xf>
    <xf numFmtId="0" fontId="56" fillId="0" borderId="74" xfId="0" applyFont="1" applyBorder="1" applyAlignment="1" applyProtection="1">
      <alignment horizontal="left" vertical="center" shrinkToFit="1"/>
      <protection locked="0"/>
    </xf>
    <xf numFmtId="0" fontId="56" fillId="0" borderId="70" xfId="0" applyFont="1" applyBorder="1" applyAlignment="1" applyProtection="1">
      <alignment horizontal="left" vertical="center" shrinkToFit="1"/>
      <protection locked="0"/>
    </xf>
    <xf numFmtId="0" fontId="56" fillId="0" borderId="49" xfId="0" applyFont="1" applyBorder="1" applyAlignment="1" applyProtection="1">
      <alignment horizontal="left" vertical="center" shrinkToFit="1"/>
      <protection locked="0"/>
    </xf>
    <xf numFmtId="176" fontId="56" fillId="2" borderId="38" xfId="0" applyNumberFormat="1" applyFont="1" applyFill="1" applyBorder="1" applyAlignment="1">
      <alignment horizontal="right" vertical="center"/>
    </xf>
    <xf numFmtId="176" fontId="56" fillId="2" borderId="69" xfId="0" applyNumberFormat="1" applyFont="1" applyFill="1" applyBorder="1" applyAlignment="1">
      <alignment horizontal="right" vertical="center"/>
    </xf>
    <xf numFmtId="0" fontId="27" fillId="0" borderId="0" xfId="0" applyFont="1" applyAlignment="1">
      <alignment horizontal="center" vertical="center" wrapText="1"/>
    </xf>
    <xf numFmtId="0" fontId="27" fillId="0" borderId="0" xfId="0" applyFont="1" applyAlignment="1">
      <alignment horizontal="center" vertical="center"/>
    </xf>
    <xf numFmtId="0" fontId="56" fillId="0" borderId="27" xfId="0" applyFont="1" applyBorder="1" applyAlignment="1" applyProtection="1">
      <alignment horizontal="left" vertical="center" wrapText="1"/>
      <protection locked="0"/>
    </xf>
    <xf numFmtId="0" fontId="56" fillId="0" borderId="28" xfId="0" applyFont="1" applyBorder="1" applyAlignment="1" applyProtection="1">
      <alignment horizontal="left" vertical="center" wrapText="1"/>
      <protection locked="0"/>
    </xf>
    <xf numFmtId="0" fontId="56" fillId="0" borderId="25" xfId="0" applyFont="1" applyBorder="1" applyAlignment="1" applyProtection="1">
      <alignment horizontal="left" vertical="center" wrapText="1"/>
      <protection locked="0"/>
    </xf>
    <xf numFmtId="0" fontId="56" fillId="0" borderId="83" xfId="0" applyFont="1" applyBorder="1" applyAlignment="1" applyProtection="1">
      <alignment horizontal="left" vertical="center" wrapText="1"/>
      <protection locked="0"/>
    </xf>
    <xf numFmtId="0" fontId="30" fillId="6" borderId="69" xfId="0" applyFont="1" applyFill="1" applyBorder="1" applyAlignment="1">
      <alignment horizontal="left" vertical="center" shrinkToFit="1"/>
    </xf>
    <xf numFmtId="0" fontId="30" fillId="6" borderId="71" xfId="0" applyFont="1" applyFill="1" applyBorder="1" applyAlignment="1">
      <alignment horizontal="left" vertical="center" shrinkToFit="1"/>
    </xf>
    <xf numFmtId="0" fontId="56" fillId="2" borderId="109" xfId="0" applyFont="1" applyFill="1" applyBorder="1" applyAlignment="1">
      <alignment horizontal="left" vertical="center"/>
    </xf>
    <xf numFmtId="0" fontId="56" fillId="2" borderId="76" xfId="0" applyFont="1" applyFill="1" applyBorder="1" applyAlignment="1">
      <alignment horizontal="left" vertical="center"/>
    </xf>
    <xf numFmtId="0" fontId="56" fillId="2" borderId="43" xfId="0" applyFont="1" applyFill="1" applyBorder="1" applyAlignment="1">
      <alignment horizontal="left" vertical="center"/>
    </xf>
    <xf numFmtId="0" fontId="30" fillId="2" borderId="110" xfId="0" applyFont="1" applyFill="1" applyBorder="1" applyAlignment="1">
      <alignment horizontal="left" vertical="center"/>
    </xf>
    <xf numFmtId="0" fontId="30" fillId="2" borderId="46" xfId="0" applyFont="1" applyFill="1" applyBorder="1" applyAlignment="1">
      <alignment horizontal="left" vertical="center"/>
    </xf>
    <xf numFmtId="58" fontId="30" fillId="0" borderId="111" xfId="0" applyNumberFormat="1" applyFont="1" applyBorder="1" applyAlignment="1" applyProtection="1">
      <alignment horizontal="center" vertical="center"/>
      <protection locked="0"/>
    </xf>
    <xf numFmtId="58" fontId="30" fillId="0" borderId="112" xfId="0" applyNumberFormat="1" applyFont="1" applyBorder="1" applyAlignment="1" applyProtection="1">
      <alignment horizontal="center" vertical="center"/>
      <protection locked="0"/>
    </xf>
    <xf numFmtId="0" fontId="39" fillId="2" borderId="37" xfId="0" applyFont="1" applyFill="1" applyBorder="1" applyAlignment="1">
      <alignment horizontal="left" vertical="center"/>
    </xf>
    <xf numFmtId="0" fontId="39" fillId="2" borderId="38" xfId="0" applyFont="1" applyFill="1" applyBorder="1" applyAlignment="1">
      <alignment horizontal="left" vertical="center"/>
    </xf>
    <xf numFmtId="0" fontId="39" fillId="2" borderId="29" xfId="0" applyFont="1" applyFill="1" applyBorder="1" applyAlignment="1">
      <alignment horizontal="left" vertical="center"/>
    </xf>
    <xf numFmtId="0" fontId="56" fillId="2" borderId="114" xfId="0" applyFont="1" applyFill="1" applyBorder="1" applyAlignment="1">
      <alignment horizontal="center" vertical="center" textRotation="255" shrinkToFit="1"/>
    </xf>
    <xf numFmtId="0" fontId="56" fillId="2" borderId="118" xfId="0" applyFont="1" applyFill="1" applyBorder="1" applyAlignment="1">
      <alignment horizontal="center" vertical="center" textRotation="255"/>
    </xf>
    <xf numFmtId="0" fontId="56" fillId="2" borderId="119" xfId="0" applyFont="1" applyFill="1" applyBorder="1" applyAlignment="1">
      <alignment horizontal="center" vertical="center" textRotation="255"/>
    </xf>
    <xf numFmtId="0" fontId="56" fillId="2" borderId="55" xfId="0" applyFont="1" applyFill="1" applyBorder="1" applyAlignment="1">
      <alignment horizontal="center" vertical="center" textRotation="255"/>
    </xf>
    <xf numFmtId="0" fontId="56" fillId="2" borderId="79" xfId="0" applyFont="1" applyFill="1" applyBorder="1" applyAlignment="1">
      <alignment horizontal="left" vertical="center" shrinkToFit="1"/>
    </xf>
    <xf numFmtId="0" fontId="56" fillId="2" borderId="26" xfId="0" applyFont="1" applyFill="1" applyBorder="1" applyAlignment="1">
      <alignment horizontal="left" vertical="center" shrinkToFit="1"/>
    </xf>
    <xf numFmtId="0" fontId="56" fillId="2" borderId="59" xfId="0" applyFont="1" applyFill="1" applyBorder="1" applyAlignment="1">
      <alignment horizontal="left" vertical="center" shrinkToFit="1"/>
    </xf>
    <xf numFmtId="0" fontId="30" fillId="6" borderId="79" xfId="0" applyFont="1" applyFill="1" applyBorder="1" applyAlignment="1">
      <alignment horizontal="left" vertical="center" shrinkToFit="1"/>
    </xf>
    <xf numFmtId="0" fontId="30" fillId="6" borderId="59" xfId="0" applyFont="1" applyFill="1" applyBorder="1" applyAlignment="1">
      <alignment horizontal="left" vertical="center" shrinkToFit="1"/>
    </xf>
    <xf numFmtId="178" fontId="0" fillId="0" borderId="11" xfId="0" applyNumberFormat="1" applyBorder="1" applyAlignment="1">
      <alignment horizontal="center" vertical="center"/>
    </xf>
    <xf numFmtId="178" fontId="0" fillId="0" borderId="47" xfId="0" applyNumberFormat="1" applyBorder="1" applyAlignment="1">
      <alignment horizontal="center" vertical="center"/>
    </xf>
    <xf numFmtId="178" fontId="0" fillId="0" borderId="62" xfId="0" applyNumberFormat="1" applyBorder="1" applyAlignment="1">
      <alignment horizontal="center" vertical="center"/>
    </xf>
    <xf numFmtId="0" fontId="92" fillId="0" borderId="115" xfId="12" applyBorder="1" applyAlignment="1" applyProtection="1">
      <alignment horizontal="left" vertical="center" wrapText="1"/>
      <protection locked="0"/>
    </xf>
    <xf numFmtId="0" fontId="56" fillId="0" borderId="116" xfId="0" applyFont="1" applyBorder="1" applyAlignment="1" applyProtection="1">
      <alignment horizontal="left" vertical="center" wrapText="1"/>
      <protection locked="0"/>
    </xf>
    <xf numFmtId="0" fontId="56" fillId="0" borderId="117" xfId="0" applyFont="1" applyBorder="1" applyAlignment="1" applyProtection="1">
      <alignment horizontal="left" vertical="center" wrapText="1"/>
      <protection locked="0"/>
    </xf>
    <xf numFmtId="0" fontId="62" fillId="14" borderId="198" xfId="0" applyFont="1" applyFill="1" applyBorder="1" applyAlignment="1">
      <alignment horizontal="left" vertical="center" wrapText="1"/>
    </xf>
    <xf numFmtId="0" fontId="52" fillId="0" borderId="27" xfId="0" applyFont="1" applyBorder="1" applyAlignment="1" applyProtection="1">
      <alignment horizontal="left" vertical="center" wrapText="1"/>
      <protection locked="0"/>
    </xf>
    <xf numFmtId="0" fontId="52" fillId="0" borderId="28" xfId="0" applyFont="1" applyBorder="1" applyAlignment="1" applyProtection="1">
      <alignment horizontal="left" vertical="center" wrapText="1"/>
      <protection locked="0"/>
    </xf>
    <xf numFmtId="0" fontId="52" fillId="0" borderId="25" xfId="0" applyFont="1" applyBorder="1" applyAlignment="1" applyProtection="1">
      <alignment horizontal="left" vertical="center" wrapText="1"/>
      <protection locked="0"/>
    </xf>
    <xf numFmtId="0" fontId="52" fillId="0" borderId="83" xfId="0" applyFont="1" applyBorder="1" applyAlignment="1" applyProtection="1">
      <alignment horizontal="left" vertical="center" wrapText="1"/>
      <protection locked="0"/>
    </xf>
    <xf numFmtId="0" fontId="29" fillId="2" borderId="53" xfId="0" applyFont="1" applyFill="1" applyBorder="1" applyAlignment="1">
      <alignment horizontal="left" vertical="center"/>
    </xf>
    <xf numFmtId="0" fontId="29" fillId="2" borderId="122" xfId="0" applyFont="1" applyFill="1" applyBorder="1" applyAlignment="1">
      <alignment horizontal="left" vertical="center"/>
    </xf>
    <xf numFmtId="0" fontId="29" fillId="2" borderId="7" xfId="0" applyFont="1" applyFill="1" applyBorder="1" applyAlignment="1">
      <alignment horizontal="left" vertical="center"/>
    </xf>
    <xf numFmtId="0" fontId="56" fillId="0" borderId="70" xfId="0" applyFont="1" applyBorder="1" applyAlignment="1" applyProtection="1">
      <alignment horizontal="left" vertical="center" wrapText="1"/>
      <protection locked="0"/>
    </xf>
    <xf numFmtId="0" fontId="56" fillId="0" borderId="92" xfId="0" applyFont="1" applyBorder="1" applyAlignment="1" applyProtection="1">
      <alignment horizontal="left" vertical="center" wrapText="1"/>
      <protection locked="0"/>
    </xf>
    <xf numFmtId="0" fontId="56" fillId="0" borderId="21" xfId="0" applyFont="1" applyBorder="1" applyAlignment="1" applyProtection="1">
      <alignment horizontal="left" vertical="center" wrapText="1"/>
      <protection locked="0"/>
    </xf>
    <xf numFmtId="49" fontId="56" fillId="0" borderId="70" xfId="0" applyNumberFormat="1" applyFont="1" applyBorder="1" applyAlignment="1" applyProtection="1">
      <alignment horizontal="left" vertical="center" wrapText="1"/>
      <protection locked="0"/>
    </xf>
    <xf numFmtId="49" fontId="56" fillId="0" borderId="92" xfId="0" applyNumberFormat="1" applyFont="1" applyBorder="1" applyAlignment="1" applyProtection="1">
      <alignment horizontal="left" vertical="center" wrapText="1"/>
      <protection locked="0"/>
    </xf>
    <xf numFmtId="49" fontId="56" fillId="0" borderId="61" xfId="0" applyNumberFormat="1" applyFont="1" applyBorder="1" applyAlignment="1" applyProtection="1">
      <alignment horizontal="left" vertical="center" wrapText="1"/>
      <protection locked="0"/>
    </xf>
    <xf numFmtId="0" fontId="56" fillId="0" borderId="115" xfId="0" applyFont="1" applyBorder="1" applyAlignment="1" applyProtection="1">
      <alignment horizontal="left" vertical="center" wrapText="1"/>
      <protection locked="0"/>
    </xf>
    <xf numFmtId="0" fontId="25" fillId="0" borderId="199" xfId="0" applyFont="1" applyBorder="1" applyAlignment="1">
      <alignment horizontal="left" vertical="center" wrapText="1"/>
    </xf>
    <xf numFmtId="0" fontId="25" fillId="0" borderId="200" xfId="0" applyFont="1" applyBorder="1" applyAlignment="1">
      <alignment horizontal="left" vertical="center" wrapText="1"/>
    </xf>
    <xf numFmtId="0" fontId="25" fillId="0" borderId="201" xfId="0" applyFont="1" applyBorder="1" applyAlignment="1">
      <alignment horizontal="left" vertical="center" wrapText="1"/>
    </xf>
    <xf numFmtId="0" fontId="25" fillId="11" borderId="199" xfId="0" applyFont="1" applyFill="1" applyBorder="1" applyAlignment="1" applyProtection="1">
      <alignment horizontal="left" vertical="center" shrinkToFit="1"/>
      <protection locked="0"/>
    </xf>
    <xf numFmtId="0" fontId="25" fillId="11" borderId="200" xfId="0" applyFont="1" applyFill="1" applyBorder="1" applyAlignment="1" applyProtection="1">
      <alignment horizontal="left" vertical="center" wrapText="1"/>
      <protection locked="0"/>
    </xf>
    <xf numFmtId="0" fontId="25" fillId="11" borderId="201" xfId="0" applyFont="1" applyFill="1" applyBorder="1" applyAlignment="1" applyProtection="1">
      <alignment horizontal="left" vertical="center" wrapText="1"/>
      <protection locked="0"/>
    </xf>
    <xf numFmtId="176" fontId="0" fillId="9" borderId="30" xfId="0" applyNumberFormat="1" applyFill="1" applyBorder="1" applyAlignment="1">
      <alignment horizontal="right" vertical="center"/>
    </xf>
    <xf numFmtId="0" fontId="0" fillId="9" borderId="30" xfId="0" applyFill="1" applyBorder="1" applyAlignment="1">
      <alignment horizontal="right" vertical="center"/>
    </xf>
    <xf numFmtId="0" fontId="94" fillId="14" borderId="198" xfId="0" applyFont="1" applyFill="1" applyBorder="1" applyAlignment="1">
      <alignment horizontal="left" vertical="center"/>
    </xf>
    <xf numFmtId="0" fontId="56" fillId="0" borderId="25" xfId="0" applyFont="1" applyBorder="1" applyAlignment="1" applyProtection="1">
      <alignment horizontal="right" vertical="center" shrinkToFit="1"/>
      <protection locked="0"/>
    </xf>
    <xf numFmtId="0" fontId="56" fillId="0" borderId="47" xfId="0" applyFont="1" applyBorder="1" applyAlignment="1" applyProtection="1">
      <alignment horizontal="right" vertical="center" shrinkToFit="1"/>
      <protection locked="0"/>
    </xf>
    <xf numFmtId="0" fontId="56" fillId="2" borderId="25" xfId="0" applyFont="1" applyFill="1" applyBorder="1" applyAlignment="1">
      <alignment horizontal="left" vertical="center" shrinkToFit="1"/>
    </xf>
    <xf numFmtId="0" fontId="56" fillId="2" borderId="27" xfId="0" applyFont="1" applyFill="1" applyBorder="1" applyAlignment="1">
      <alignment horizontal="left" vertical="center" shrinkToFit="1"/>
    </xf>
    <xf numFmtId="0" fontId="56" fillId="7" borderId="115" xfId="0" applyFont="1" applyFill="1" applyBorder="1" applyAlignment="1" applyProtection="1">
      <alignment horizontal="left" vertical="center"/>
      <protection locked="0"/>
    </xf>
    <xf numFmtId="0" fontId="56" fillId="7" borderId="116" xfId="0" applyFont="1" applyFill="1" applyBorder="1" applyAlignment="1" applyProtection="1">
      <alignment horizontal="left" vertical="center"/>
      <protection locked="0"/>
    </xf>
    <xf numFmtId="0" fontId="56" fillId="7" borderId="117" xfId="0" applyFont="1" applyFill="1" applyBorder="1" applyAlignment="1" applyProtection="1">
      <alignment horizontal="left" vertical="center"/>
      <protection locked="0"/>
    </xf>
    <xf numFmtId="0" fontId="56" fillId="2" borderId="11" xfId="0" applyFont="1" applyFill="1" applyBorder="1" applyAlignment="1">
      <alignment horizontal="left" vertical="center" wrapText="1"/>
    </xf>
    <xf numFmtId="0" fontId="56" fillId="2" borderId="47" xfId="0" applyFont="1" applyFill="1" applyBorder="1" applyAlignment="1">
      <alignment horizontal="left" vertical="center" wrapText="1"/>
    </xf>
    <xf numFmtId="0" fontId="56" fillId="0" borderId="11" xfId="0" applyFont="1" applyBorder="1" applyAlignment="1" applyProtection="1">
      <alignment horizontal="left" vertical="center" wrapText="1"/>
      <protection locked="0"/>
    </xf>
    <xf numFmtId="0" fontId="56" fillId="0" borderId="47" xfId="0" applyFont="1" applyBorder="1" applyAlignment="1" applyProtection="1">
      <alignment horizontal="left" vertical="center" wrapText="1"/>
      <protection locked="0"/>
    </xf>
    <xf numFmtId="0" fontId="56" fillId="0" borderId="51" xfId="0" applyFont="1" applyBorder="1" applyAlignment="1" applyProtection="1">
      <alignment horizontal="left" vertical="center" wrapText="1"/>
      <protection locked="0"/>
    </xf>
    <xf numFmtId="0" fontId="30" fillId="0" borderId="11" xfId="0" applyFont="1" applyBorder="1" applyAlignment="1" applyProtection="1">
      <alignment horizontal="left" vertical="center" wrapText="1"/>
      <protection locked="0"/>
    </xf>
    <xf numFmtId="0" fontId="30" fillId="0" borderId="47" xfId="0" applyFont="1" applyBorder="1" applyAlignment="1" applyProtection="1">
      <alignment horizontal="left" vertical="center" wrapText="1"/>
      <protection locked="0"/>
    </xf>
    <xf numFmtId="0" fontId="30" fillId="0" borderId="51" xfId="0" applyFont="1" applyBorder="1" applyAlignment="1" applyProtection="1">
      <alignment horizontal="left" vertical="center" wrapText="1"/>
      <protection locked="0"/>
    </xf>
    <xf numFmtId="0" fontId="56" fillId="0" borderId="62" xfId="0" applyFont="1" applyBorder="1" applyAlignment="1" applyProtection="1">
      <alignment horizontal="left" vertical="center" shrinkToFit="1"/>
      <protection locked="0"/>
    </xf>
    <xf numFmtId="182" fontId="56" fillId="2" borderId="27" xfId="0" applyNumberFormat="1" applyFont="1" applyFill="1" applyBorder="1" applyAlignment="1">
      <alignment horizontal="center" vertical="center" wrapText="1"/>
    </xf>
    <xf numFmtId="0" fontId="56" fillId="2" borderId="25" xfId="0" applyFont="1" applyFill="1" applyBorder="1" applyAlignment="1">
      <alignment vertical="center" wrapText="1"/>
    </xf>
    <xf numFmtId="0" fontId="56" fillId="2" borderId="47" xfId="0" applyFont="1" applyFill="1" applyBorder="1" applyAlignment="1">
      <alignment vertical="center" wrapText="1"/>
    </xf>
    <xf numFmtId="0" fontId="56" fillId="2" borderId="51" xfId="0" applyFont="1" applyFill="1" applyBorder="1" applyAlignment="1">
      <alignment vertical="center" wrapText="1"/>
    </xf>
    <xf numFmtId="188" fontId="30" fillId="2" borderId="129" xfId="0" applyNumberFormat="1" applyFont="1" applyFill="1" applyBorder="1" applyAlignment="1">
      <alignment horizontal="center" vertical="center"/>
    </xf>
    <xf numFmtId="188" fontId="30" fillId="2" borderId="130" xfId="0" applyNumberFormat="1" applyFont="1" applyFill="1" applyBorder="1" applyAlignment="1">
      <alignment horizontal="center" vertical="center"/>
    </xf>
    <xf numFmtId="0" fontId="30" fillId="0" borderId="0" xfId="0" applyFont="1" applyAlignment="1">
      <alignment horizontal="center" vertical="center"/>
    </xf>
    <xf numFmtId="0" fontId="30" fillId="0" borderId="54" xfId="0" applyFont="1" applyBorder="1" applyAlignment="1" applyProtection="1">
      <alignment horizontal="left" vertical="center" shrinkToFit="1"/>
      <protection locked="0"/>
    </xf>
    <xf numFmtId="0" fontId="30" fillId="0" borderId="124" xfId="0" applyFont="1" applyBorder="1" applyAlignment="1" applyProtection="1">
      <alignment horizontal="left" vertical="center" shrinkToFit="1"/>
      <protection locked="0"/>
    </xf>
    <xf numFmtId="0" fontId="30" fillId="0" borderId="19" xfId="0" applyFont="1" applyBorder="1" applyAlignment="1" applyProtection="1">
      <alignment horizontal="left" vertical="center" shrinkToFit="1"/>
      <protection locked="0"/>
    </xf>
    <xf numFmtId="0" fontId="71" fillId="2" borderId="11" xfId="0" applyFont="1" applyFill="1" applyBorder="1" applyAlignment="1">
      <alignment horizontal="left" vertical="top" wrapText="1"/>
    </xf>
    <xf numFmtId="0" fontId="71" fillId="2" borderId="47" xfId="0" applyFont="1" applyFill="1" applyBorder="1" applyAlignment="1">
      <alignment horizontal="left" vertical="top" wrapText="1"/>
    </xf>
    <xf numFmtId="0" fontId="71" fillId="2" borderId="51" xfId="0" applyFont="1" applyFill="1" applyBorder="1" applyAlignment="1">
      <alignment horizontal="left" vertical="top" wrapText="1"/>
    </xf>
    <xf numFmtId="0" fontId="56" fillId="0" borderId="32" xfId="0" applyFont="1" applyBorder="1" applyAlignment="1" applyProtection="1">
      <alignment horizontal="left" vertical="top" wrapText="1"/>
      <protection locked="0"/>
    </xf>
    <xf numFmtId="0" fontId="56" fillId="0" borderId="0" xfId="0" applyFont="1" applyAlignment="1" applyProtection="1">
      <alignment horizontal="left" vertical="top" wrapText="1"/>
      <protection locked="0"/>
    </xf>
    <xf numFmtId="0" fontId="56" fillId="0" borderId="14" xfId="0" applyFont="1" applyBorder="1" applyAlignment="1" applyProtection="1">
      <alignment horizontal="left" vertical="top" wrapText="1"/>
      <protection locked="0"/>
    </xf>
    <xf numFmtId="183" fontId="71" fillId="2" borderId="11" xfId="0" applyNumberFormat="1" applyFont="1" applyFill="1" applyBorder="1" applyAlignment="1">
      <alignment horizontal="left" vertical="top" wrapText="1" shrinkToFit="1"/>
    </xf>
    <xf numFmtId="183" fontId="71" fillId="2" borderId="47" xfId="0" applyNumberFormat="1" applyFont="1" applyFill="1" applyBorder="1" applyAlignment="1">
      <alignment horizontal="left" vertical="top" wrapText="1" shrinkToFit="1"/>
    </xf>
    <xf numFmtId="183" fontId="71" fillId="2" borderId="51" xfId="0" applyNumberFormat="1" applyFont="1" applyFill="1" applyBorder="1" applyAlignment="1">
      <alignment horizontal="left" vertical="top" wrapText="1" shrinkToFit="1"/>
    </xf>
    <xf numFmtId="0" fontId="56" fillId="0" borderId="39" xfId="0" applyFont="1" applyBorder="1" applyAlignment="1" applyProtection="1">
      <alignment horizontal="left" vertical="top" wrapText="1"/>
      <protection locked="0"/>
    </xf>
    <xf numFmtId="0" fontId="56" fillId="0" borderId="15" xfId="0" applyFont="1" applyBorder="1" applyAlignment="1" applyProtection="1">
      <alignment horizontal="left" vertical="top" wrapText="1"/>
      <protection locked="0"/>
    </xf>
    <xf numFmtId="0" fontId="56" fillId="0" borderId="16" xfId="0" applyFont="1" applyBorder="1" applyAlignment="1" applyProtection="1">
      <alignment horizontal="left" vertical="top" wrapText="1"/>
      <protection locked="0"/>
    </xf>
    <xf numFmtId="38" fontId="30" fillId="2" borderId="127" xfId="2" applyFont="1" applyFill="1" applyBorder="1" applyAlignment="1">
      <alignment horizontal="center" vertical="center" textRotation="255" shrinkToFit="1"/>
    </xf>
    <xf numFmtId="38" fontId="30" fillId="2" borderId="31" xfId="2" applyFont="1" applyFill="1" applyBorder="1" applyAlignment="1">
      <alignment horizontal="center" vertical="center" textRotation="255" shrinkToFit="1"/>
    </xf>
    <xf numFmtId="38" fontId="30" fillId="2" borderId="33" xfId="2" applyFont="1" applyFill="1" applyBorder="1" applyAlignment="1">
      <alignment horizontal="center" vertical="center" textRotation="255" shrinkToFit="1"/>
    </xf>
    <xf numFmtId="0" fontId="33" fillId="2" borderId="11" xfId="0" applyFont="1" applyFill="1" applyBorder="1" applyAlignment="1">
      <alignment horizontal="left" vertical="center" wrapText="1"/>
    </xf>
    <xf numFmtId="0" fontId="33" fillId="2" borderId="47" xfId="0" applyFont="1" applyFill="1" applyBorder="1" applyAlignment="1">
      <alignment horizontal="left" vertical="center" wrapText="1"/>
    </xf>
    <xf numFmtId="0" fontId="33" fillId="2" borderId="51" xfId="0" applyFont="1" applyFill="1" applyBorder="1" applyAlignment="1">
      <alignment horizontal="left" vertical="center" wrapText="1"/>
    </xf>
    <xf numFmtId="0" fontId="30" fillId="0" borderId="37" xfId="0" applyFont="1" applyBorder="1" applyAlignment="1" applyProtection="1">
      <alignment horizontal="left" vertical="top" wrapText="1"/>
      <protection locked="0"/>
    </xf>
    <xf numFmtId="0" fontId="30" fillId="0" borderId="38" xfId="0" applyFont="1" applyBorder="1" applyAlignment="1" applyProtection="1">
      <alignment horizontal="left" vertical="top" wrapText="1"/>
      <protection locked="0"/>
    </xf>
    <xf numFmtId="0" fontId="30" fillId="0" borderId="29" xfId="0" applyFont="1" applyBorder="1" applyAlignment="1" applyProtection="1">
      <alignment horizontal="left" vertical="top" wrapText="1"/>
      <protection locked="0"/>
    </xf>
    <xf numFmtId="0" fontId="30" fillId="0" borderId="32"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14" xfId="0" applyFont="1" applyBorder="1" applyAlignment="1" applyProtection="1">
      <alignment horizontal="left" vertical="top" wrapText="1"/>
      <protection locked="0"/>
    </xf>
    <xf numFmtId="0" fontId="30" fillId="0" borderId="39" xfId="0" applyFont="1" applyBorder="1" applyAlignment="1" applyProtection="1">
      <alignment horizontal="left" vertical="top" wrapText="1"/>
      <protection locked="0"/>
    </xf>
    <xf numFmtId="0" fontId="30" fillId="0" borderId="15" xfId="0" applyFont="1" applyBorder="1" applyAlignment="1" applyProtection="1">
      <alignment horizontal="left" vertical="top" wrapText="1"/>
      <protection locked="0"/>
    </xf>
    <xf numFmtId="0" fontId="30" fillId="0" borderId="16" xfId="0" applyFont="1" applyBorder="1" applyAlignment="1" applyProtection="1">
      <alignment horizontal="left" vertical="top" wrapText="1"/>
      <protection locked="0"/>
    </xf>
    <xf numFmtId="0" fontId="56" fillId="0" borderId="37" xfId="0" applyFont="1" applyBorder="1" applyAlignment="1" applyProtection="1">
      <alignment horizontal="left" vertical="top" wrapText="1"/>
      <protection locked="0"/>
    </xf>
    <xf numFmtId="0" fontId="56" fillId="0" borderId="38" xfId="0" applyFont="1" applyBorder="1" applyAlignment="1" applyProtection="1">
      <alignment horizontal="left" vertical="top" wrapText="1"/>
      <protection locked="0"/>
    </xf>
    <xf numFmtId="0" fontId="56" fillId="0" borderId="29" xfId="0" applyFont="1" applyBorder="1" applyAlignment="1" applyProtection="1">
      <alignment horizontal="left" vertical="top" wrapText="1"/>
      <protection locked="0"/>
    </xf>
    <xf numFmtId="0" fontId="71" fillId="2" borderId="11" xfId="0" applyFont="1" applyFill="1" applyBorder="1" applyAlignment="1">
      <alignment horizontal="left" vertical="center" wrapText="1"/>
    </xf>
    <xf numFmtId="0" fontId="71" fillId="2" borderId="47" xfId="0" applyFont="1" applyFill="1" applyBorder="1" applyAlignment="1">
      <alignment horizontal="left" vertical="center" wrapText="1"/>
    </xf>
    <xf numFmtId="0" fontId="71" fillId="2" borderId="51" xfId="0" applyFont="1" applyFill="1" applyBorder="1" applyAlignment="1">
      <alignment horizontal="left" vertical="center" wrapText="1"/>
    </xf>
    <xf numFmtId="0" fontId="30" fillId="2" borderId="110" xfId="0" applyFont="1" applyFill="1" applyBorder="1" applyAlignment="1">
      <alignment horizontal="center" vertical="center" shrinkToFit="1"/>
    </xf>
    <xf numFmtId="0" fontId="30" fillId="2" borderId="68" xfId="0" applyFont="1" applyFill="1" applyBorder="1" applyAlignment="1">
      <alignment horizontal="center" vertical="center" shrinkToFit="1"/>
    </xf>
    <xf numFmtId="0" fontId="30" fillId="2" borderId="30" xfId="0" applyFont="1" applyFill="1" applyBorder="1" applyAlignment="1">
      <alignment horizontal="left" vertical="center" shrinkToFit="1"/>
    </xf>
    <xf numFmtId="0" fontId="30" fillId="2" borderId="88" xfId="0" applyFont="1" applyFill="1" applyBorder="1" applyAlignment="1">
      <alignment horizontal="left" vertical="center" shrinkToFit="1"/>
    </xf>
    <xf numFmtId="183" fontId="33" fillId="2" borderId="11" xfId="0" applyNumberFormat="1" applyFont="1" applyFill="1" applyBorder="1" applyAlignment="1">
      <alignment horizontal="left" vertical="top" wrapText="1" shrinkToFit="1"/>
    </xf>
    <xf numFmtId="183" fontId="33" fillId="2" borderId="47" xfId="0" applyNumberFormat="1" applyFont="1" applyFill="1" applyBorder="1" applyAlignment="1">
      <alignment horizontal="left" vertical="top" wrapText="1" shrinkToFit="1"/>
    </xf>
    <xf numFmtId="183" fontId="33" fillId="2" borderId="51" xfId="0" applyNumberFormat="1" applyFont="1" applyFill="1" applyBorder="1" applyAlignment="1">
      <alignment horizontal="left" vertical="top" wrapText="1" shrinkToFit="1"/>
    </xf>
    <xf numFmtId="0" fontId="33" fillId="2" borderId="12" xfId="0" applyFont="1" applyFill="1" applyBorder="1" applyAlignment="1">
      <alignment horizontal="left" vertical="center" wrapText="1"/>
    </xf>
    <xf numFmtId="0" fontId="33" fillId="2" borderId="204" xfId="0" applyFont="1" applyFill="1" applyBorder="1" applyAlignment="1">
      <alignment horizontal="left" vertical="center" wrapText="1"/>
    </xf>
    <xf numFmtId="0" fontId="56" fillId="0" borderId="22" xfId="0" applyFont="1" applyBorder="1" applyAlignment="1" applyProtection="1">
      <alignment horizontal="left" vertical="top" wrapText="1"/>
      <protection locked="0"/>
    </xf>
    <xf numFmtId="0" fontId="56" fillId="0" borderId="131" xfId="0" applyFont="1" applyBorder="1" applyAlignment="1" applyProtection="1">
      <alignment horizontal="left" vertical="top" wrapText="1"/>
      <protection locked="0"/>
    </xf>
    <xf numFmtId="0" fontId="56" fillId="0" borderId="132" xfId="0" applyFont="1" applyBorder="1" applyAlignment="1" applyProtection="1">
      <alignment horizontal="left" vertical="top" wrapText="1"/>
      <protection locked="0"/>
    </xf>
    <xf numFmtId="0" fontId="56" fillId="0" borderId="40" xfId="0" applyFont="1" applyBorder="1" applyAlignment="1" applyProtection="1">
      <alignment horizontal="left" vertical="top" wrapText="1"/>
      <protection locked="0"/>
    </xf>
    <xf numFmtId="0" fontId="56" fillId="0" borderId="56" xfId="0" applyFont="1" applyBorder="1" applyAlignment="1" applyProtection="1">
      <alignment horizontal="left" vertical="top" wrapText="1"/>
      <protection locked="0"/>
    </xf>
    <xf numFmtId="0" fontId="56" fillId="0" borderId="52" xfId="0" applyFont="1" applyBorder="1" applyAlignment="1" applyProtection="1">
      <alignment horizontal="left" vertical="top" wrapText="1"/>
      <protection locked="0"/>
    </xf>
    <xf numFmtId="38" fontId="30" fillId="2" borderId="118" xfId="2" applyFont="1" applyFill="1" applyBorder="1" applyAlignment="1">
      <alignment horizontal="center" vertical="center" textRotation="255" shrinkToFit="1"/>
    </xf>
    <xf numFmtId="38" fontId="30" fillId="2" borderId="119" xfId="2" applyFont="1" applyFill="1" applyBorder="1" applyAlignment="1">
      <alignment horizontal="center" vertical="center" textRotation="255" shrinkToFit="1"/>
    </xf>
    <xf numFmtId="38" fontId="30" fillId="2" borderId="214" xfId="2" applyFont="1" applyFill="1" applyBorder="1" applyAlignment="1">
      <alignment horizontal="center" vertical="center" textRotation="255" shrinkToFit="1"/>
    </xf>
    <xf numFmtId="183" fontId="30" fillId="2" borderId="54" xfId="0" applyNumberFormat="1" applyFont="1" applyFill="1" applyBorder="1" applyAlignment="1">
      <alignment horizontal="center" vertical="center" shrinkToFit="1"/>
    </xf>
    <xf numFmtId="183" fontId="30" fillId="2" borderId="124" xfId="0" applyNumberFormat="1" applyFont="1" applyFill="1" applyBorder="1" applyAlignment="1">
      <alignment horizontal="center" vertical="center" shrinkToFit="1"/>
    </xf>
    <xf numFmtId="183" fontId="30" fillId="2" borderId="19" xfId="0" applyNumberFormat="1" applyFont="1" applyFill="1" applyBorder="1" applyAlignment="1">
      <alignment horizontal="center" vertical="center" shrinkToFit="1"/>
    </xf>
    <xf numFmtId="184" fontId="30" fillId="2" borderId="54" xfId="0" applyNumberFormat="1" applyFont="1" applyFill="1" applyBorder="1" applyAlignment="1">
      <alignment horizontal="center" vertical="center" shrinkToFit="1"/>
    </xf>
    <xf numFmtId="184" fontId="30" fillId="2" borderId="124" xfId="0" applyNumberFormat="1" applyFont="1" applyFill="1" applyBorder="1" applyAlignment="1">
      <alignment horizontal="center" vertical="center" shrinkToFit="1"/>
    </xf>
    <xf numFmtId="0" fontId="56" fillId="13" borderId="54" xfId="0" applyFont="1" applyFill="1" applyBorder="1" applyAlignment="1" applyProtection="1">
      <alignment horizontal="left" vertical="center" shrinkToFit="1"/>
      <protection locked="0"/>
    </xf>
    <xf numFmtId="0" fontId="56" fillId="13" borderId="124" xfId="0" applyFont="1" applyFill="1" applyBorder="1" applyAlignment="1" applyProtection="1">
      <alignment horizontal="left" vertical="center" shrinkToFit="1"/>
      <protection locked="0"/>
    </xf>
    <xf numFmtId="0" fontId="56" fillId="13" borderId="60" xfId="0" applyFont="1" applyFill="1" applyBorder="1" applyAlignment="1" applyProtection="1">
      <alignment horizontal="left" vertical="center" shrinkToFit="1"/>
      <protection locked="0"/>
    </xf>
    <xf numFmtId="184" fontId="30" fillId="2" borderId="184" xfId="0" applyNumberFormat="1" applyFont="1" applyFill="1" applyBorder="1" applyAlignment="1">
      <alignment horizontal="center" vertical="center" shrinkToFit="1"/>
    </xf>
    <xf numFmtId="184" fontId="30" fillId="2" borderId="195" xfId="0" applyNumberFormat="1" applyFont="1" applyFill="1" applyBorder="1" applyAlignment="1">
      <alignment horizontal="center" vertical="center" shrinkToFit="1"/>
    </xf>
    <xf numFmtId="184" fontId="30" fillId="0" borderId="54" xfId="0" applyNumberFormat="1" applyFont="1" applyBorder="1" applyAlignment="1" applyProtection="1">
      <alignment horizontal="left" vertical="center" shrinkToFit="1"/>
      <protection locked="0"/>
    </xf>
    <xf numFmtId="184" fontId="30" fillId="0" borderId="124" xfId="0" applyNumberFormat="1" applyFont="1" applyBorder="1" applyAlignment="1" applyProtection="1">
      <alignment horizontal="left" vertical="center" shrinkToFit="1"/>
      <protection locked="0"/>
    </xf>
    <xf numFmtId="184" fontId="30" fillId="0" borderId="60" xfId="0" applyNumberFormat="1" applyFont="1" applyBorder="1" applyAlignment="1" applyProtection="1">
      <alignment horizontal="left" vertical="center" shrinkToFit="1"/>
      <protection locked="0"/>
    </xf>
    <xf numFmtId="38" fontId="33" fillId="2" borderId="11" xfId="2" applyFont="1" applyFill="1" applyBorder="1" applyAlignment="1">
      <alignment horizontal="center" vertical="center" shrinkToFit="1"/>
    </xf>
    <xf numFmtId="38" fontId="33" fillId="2" borderId="62" xfId="2" applyFont="1" applyFill="1" applyBorder="1" applyAlignment="1">
      <alignment horizontal="center" vertical="center" shrinkToFit="1"/>
    </xf>
    <xf numFmtId="0" fontId="71" fillId="0" borderId="11" xfId="0" applyFont="1" applyBorder="1" applyAlignment="1">
      <alignment horizontal="left" vertical="center" wrapText="1"/>
    </xf>
    <xf numFmtId="0" fontId="71" fillId="0" borderId="47" xfId="0" applyFont="1" applyBorder="1" applyAlignment="1">
      <alignment horizontal="left" vertical="center" wrapText="1"/>
    </xf>
    <xf numFmtId="0" fontId="71" fillId="0" borderId="51" xfId="0" applyFont="1" applyBorder="1" applyAlignment="1">
      <alignment horizontal="left" vertical="center" wrapText="1"/>
    </xf>
    <xf numFmtId="38" fontId="71" fillId="0" borderId="37" xfId="2" applyFont="1" applyFill="1" applyBorder="1" applyAlignment="1">
      <alignment horizontal="center" vertical="center" shrinkToFit="1"/>
    </xf>
    <xf numFmtId="38" fontId="71" fillId="0" borderId="69" xfId="2" applyFont="1" applyFill="1" applyBorder="1" applyAlignment="1">
      <alignment horizontal="center" vertical="center" shrinkToFit="1"/>
    </xf>
    <xf numFmtId="38" fontId="71" fillId="0" borderId="32" xfId="2" applyFont="1" applyFill="1" applyBorder="1" applyAlignment="1">
      <alignment horizontal="center" vertical="center" shrinkToFit="1"/>
    </xf>
    <xf numFmtId="38" fontId="71" fillId="0" borderId="75" xfId="2" applyFont="1" applyFill="1" applyBorder="1" applyAlignment="1">
      <alignment horizontal="center" vertical="center" shrinkToFit="1"/>
    </xf>
    <xf numFmtId="38" fontId="71" fillId="0" borderId="39" xfId="2" applyFont="1" applyFill="1" applyBorder="1" applyAlignment="1">
      <alignment horizontal="center" vertical="center" shrinkToFit="1"/>
    </xf>
    <xf numFmtId="38" fontId="71" fillId="0" borderId="71" xfId="2" applyFont="1" applyFill="1" applyBorder="1" applyAlignment="1">
      <alignment horizontal="center" vertical="center" shrinkToFit="1"/>
    </xf>
    <xf numFmtId="38" fontId="71" fillId="0" borderId="40" xfId="2" applyFont="1" applyFill="1" applyBorder="1" applyAlignment="1">
      <alignment horizontal="center" vertical="center" shrinkToFit="1"/>
    </xf>
    <xf numFmtId="38" fontId="71" fillId="0" borderId="207" xfId="2" applyFont="1" applyFill="1" applyBorder="1" applyAlignment="1">
      <alignment horizontal="center" vertical="center" shrinkToFit="1"/>
    </xf>
    <xf numFmtId="0" fontId="93" fillId="0" borderId="37" xfId="0" applyFont="1" applyBorder="1" applyAlignment="1" applyProtection="1">
      <alignment horizontal="left" vertical="center" wrapText="1"/>
      <protection locked="0"/>
    </xf>
    <xf numFmtId="0" fontId="93" fillId="0" borderId="38" xfId="0" applyFont="1" applyBorder="1" applyAlignment="1" applyProtection="1">
      <alignment horizontal="left" vertical="center" wrapText="1"/>
      <protection locked="0"/>
    </xf>
    <xf numFmtId="0" fontId="93" fillId="0" borderId="29" xfId="0" applyFont="1" applyBorder="1" applyAlignment="1" applyProtection="1">
      <alignment horizontal="left" vertical="center" wrapText="1"/>
      <protection locked="0"/>
    </xf>
    <xf numFmtId="0" fontId="93" fillId="0" borderId="32" xfId="0" applyFont="1" applyBorder="1" applyAlignment="1" applyProtection="1">
      <alignment horizontal="left" vertical="center" wrapText="1"/>
      <protection locked="0"/>
    </xf>
    <xf numFmtId="0" fontId="93" fillId="0" borderId="0" xfId="0" applyFont="1" applyAlignment="1" applyProtection="1">
      <alignment horizontal="left" vertical="center" wrapText="1"/>
      <protection locked="0"/>
    </xf>
    <xf numFmtId="0" fontId="93" fillId="0" borderId="14" xfId="0" applyFont="1" applyBorder="1" applyAlignment="1" applyProtection="1">
      <alignment horizontal="left" vertical="center" wrapText="1"/>
      <protection locked="0"/>
    </xf>
    <xf numFmtId="0" fontId="93" fillId="0" borderId="39" xfId="0" applyFont="1" applyBorder="1" applyAlignment="1" applyProtection="1">
      <alignment horizontal="left" vertical="center" wrapText="1"/>
      <protection locked="0"/>
    </xf>
    <xf numFmtId="0" fontId="93" fillId="0" borderId="15" xfId="0" applyFont="1" applyBorder="1" applyAlignment="1" applyProtection="1">
      <alignment horizontal="left" vertical="center" wrapText="1"/>
      <protection locked="0"/>
    </xf>
    <xf numFmtId="0" fontId="93" fillId="0" borderId="16" xfId="0" applyFont="1" applyBorder="1" applyAlignment="1" applyProtection="1">
      <alignment horizontal="left" vertical="center" wrapText="1"/>
      <protection locked="0"/>
    </xf>
    <xf numFmtId="0" fontId="56" fillId="0" borderId="37" xfId="0" applyFont="1" applyBorder="1" applyAlignment="1" applyProtection="1">
      <alignment horizontal="left" vertical="center" wrapText="1"/>
      <protection locked="0"/>
    </xf>
    <xf numFmtId="0" fontId="56" fillId="0" borderId="38" xfId="0" applyFont="1" applyBorder="1" applyAlignment="1" applyProtection="1">
      <alignment horizontal="left" vertical="center" wrapText="1"/>
      <protection locked="0"/>
    </xf>
    <xf numFmtId="0" fontId="56" fillId="0" borderId="29" xfId="0" applyFont="1" applyBorder="1" applyAlignment="1" applyProtection="1">
      <alignment horizontal="left" vertical="center" wrapText="1"/>
      <protection locked="0"/>
    </xf>
    <xf numFmtId="0" fontId="56" fillId="0" borderId="40" xfId="0" applyFont="1" applyBorder="1" applyAlignment="1" applyProtection="1">
      <alignment horizontal="left" vertical="center" wrapText="1"/>
      <protection locked="0"/>
    </xf>
    <xf numFmtId="0" fontId="56" fillId="0" borderId="56" xfId="0" applyFont="1" applyBorder="1" applyAlignment="1" applyProtection="1">
      <alignment horizontal="left" vertical="center" wrapText="1"/>
      <protection locked="0"/>
    </xf>
    <xf numFmtId="0" fontId="56" fillId="0" borderId="52" xfId="0" applyFont="1" applyBorder="1" applyAlignment="1" applyProtection="1">
      <alignment horizontal="left" vertical="center" wrapText="1"/>
      <protection locked="0"/>
    </xf>
    <xf numFmtId="184" fontId="30" fillId="7" borderId="54" xfId="0" applyNumberFormat="1" applyFont="1"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60" xfId="0" applyBorder="1" applyAlignment="1">
      <alignment horizontal="center" vertical="center" shrinkToFit="1"/>
    </xf>
    <xf numFmtId="0" fontId="30" fillId="5" borderId="18" xfId="0" applyFont="1" applyFill="1" applyBorder="1" applyAlignment="1">
      <alignment horizontal="left" vertical="top" wrapText="1" shrinkToFit="1"/>
    </xf>
    <xf numFmtId="0" fontId="0" fillId="0" borderId="124" xfId="0" applyBorder="1" applyAlignment="1">
      <alignment horizontal="left" vertical="top" wrapText="1" shrinkToFit="1"/>
    </xf>
    <xf numFmtId="0" fontId="0" fillId="0" borderId="19" xfId="0" applyBorder="1" applyAlignment="1">
      <alignment horizontal="left" vertical="top" wrapText="1" shrinkToFit="1"/>
    </xf>
    <xf numFmtId="0" fontId="30" fillId="0" borderId="175" xfId="0" applyFont="1" applyBorder="1" applyAlignment="1" applyProtection="1">
      <alignment horizontal="left" vertical="center" shrinkToFit="1"/>
      <protection locked="0"/>
    </xf>
    <xf numFmtId="0" fontId="30" fillId="0" borderId="97" xfId="0" applyFont="1" applyBorder="1" applyAlignment="1" applyProtection="1">
      <alignment horizontal="left" vertical="center" shrinkToFit="1"/>
      <protection locked="0"/>
    </xf>
    <xf numFmtId="0" fontId="62" fillId="14" borderId="205" xfId="0" applyFont="1" applyFill="1" applyBorder="1" applyAlignment="1">
      <alignment horizontal="left" vertical="top" wrapText="1"/>
    </xf>
    <xf numFmtId="0" fontId="62" fillId="14" borderId="198" xfId="0" applyFont="1" applyFill="1" applyBorder="1" applyAlignment="1">
      <alignment horizontal="left" vertical="top" wrapText="1"/>
    </xf>
    <xf numFmtId="0" fontId="62" fillId="14" borderId="197" xfId="0" applyFont="1" applyFill="1" applyBorder="1" applyAlignment="1">
      <alignment horizontal="left" vertical="top" wrapText="1"/>
    </xf>
    <xf numFmtId="0" fontId="90" fillId="14" borderId="198" xfId="0" applyFont="1" applyFill="1" applyBorder="1" applyAlignment="1">
      <alignment horizontal="left" vertical="top" wrapText="1"/>
    </xf>
    <xf numFmtId="0" fontId="62" fillId="14" borderId="206" xfId="0" applyFont="1" applyFill="1" applyBorder="1" applyAlignment="1">
      <alignment horizontal="left" vertical="top" wrapText="1"/>
    </xf>
    <xf numFmtId="0" fontId="62" fillId="14" borderId="198" xfId="0" applyFont="1" applyFill="1" applyBorder="1" applyAlignment="1">
      <alignment horizontal="left" vertical="top"/>
    </xf>
    <xf numFmtId="38" fontId="71" fillId="2" borderId="11" xfId="2" applyFont="1" applyFill="1" applyBorder="1" applyAlignment="1">
      <alignment horizontal="center" vertical="center" shrinkToFit="1"/>
    </xf>
    <xf numFmtId="38" fontId="71" fillId="2" borderId="62" xfId="2" applyFont="1" applyFill="1" applyBorder="1" applyAlignment="1">
      <alignment horizontal="center" vertical="center" shrinkToFit="1"/>
    </xf>
    <xf numFmtId="38" fontId="33" fillId="2" borderId="37" xfId="2" applyFont="1" applyFill="1" applyBorder="1" applyAlignment="1">
      <alignment horizontal="left" vertical="center" shrinkToFit="1"/>
    </xf>
    <xf numFmtId="38" fontId="33" fillId="2" borderId="38" xfId="2" applyFont="1" applyFill="1" applyBorder="1" applyAlignment="1">
      <alignment horizontal="left" vertical="center" shrinkToFit="1"/>
    </xf>
    <xf numFmtId="38" fontId="33" fillId="2" borderId="29" xfId="2" applyFont="1" applyFill="1" applyBorder="1" applyAlignment="1">
      <alignment horizontal="left" vertical="center" shrinkToFit="1"/>
    </xf>
    <xf numFmtId="183" fontId="30" fillId="2" borderId="18" xfId="0" applyNumberFormat="1" applyFont="1" applyFill="1" applyBorder="1" applyAlignment="1">
      <alignment horizontal="center" vertical="center" shrinkToFit="1"/>
    </xf>
    <xf numFmtId="184" fontId="30" fillId="7" borderId="150" xfId="0" applyNumberFormat="1" applyFont="1" applyFill="1" applyBorder="1" applyAlignment="1" applyProtection="1">
      <alignment horizontal="center" vertical="center" shrinkToFit="1"/>
      <protection locked="0"/>
    </xf>
    <xf numFmtId="0" fontId="0" fillId="0" borderId="131" xfId="0" applyBorder="1" applyAlignment="1">
      <alignment horizontal="center" vertical="center" shrinkToFit="1"/>
    </xf>
    <xf numFmtId="0" fontId="0" fillId="0" borderId="132" xfId="0" applyBorder="1" applyAlignment="1">
      <alignment horizontal="center" vertical="center" shrinkToFit="1"/>
    </xf>
    <xf numFmtId="38" fontId="56" fillId="0" borderId="11" xfId="2" applyFont="1" applyFill="1" applyBorder="1" applyAlignment="1" applyProtection="1">
      <alignment horizontal="left" vertical="center" shrinkToFit="1"/>
      <protection locked="0"/>
    </xf>
    <xf numFmtId="38" fontId="56" fillId="0" borderId="47" xfId="2" applyFont="1" applyFill="1" applyBorder="1" applyAlignment="1" applyProtection="1">
      <alignment horizontal="left" vertical="center" shrinkToFit="1"/>
      <protection locked="0"/>
    </xf>
    <xf numFmtId="38" fontId="56" fillId="0" borderId="51" xfId="2" applyFont="1" applyFill="1" applyBorder="1" applyAlignment="1" applyProtection="1">
      <alignment horizontal="left" vertical="center" shrinkToFit="1"/>
      <protection locked="0"/>
    </xf>
    <xf numFmtId="183" fontId="30" fillId="2" borderId="133" xfId="0" applyNumberFormat="1" applyFont="1" applyFill="1" applyBorder="1" applyAlignment="1">
      <alignment horizontal="left" vertical="center" shrinkToFit="1"/>
    </xf>
    <xf numFmtId="183" fontId="30" fillId="2" borderId="97" xfId="0" applyNumberFormat="1" applyFont="1" applyFill="1" applyBorder="1" applyAlignment="1">
      <alignment horizontal="left" vertical="center" shrinkToFit="1"/>
    </xf>
    <xf numFmtId="0" fontId="30" fillId="2" borderId="18" xfId="0" applyFont="1" applyFill="1" applyBorder="1" applyAlignment="1">
      <alignment horizontal="left" vertical="center" wrapText="1" shrinkToFit="1"/>
    </xf>
    <xf numFmtId="0" fontId="30" fillId="2" borderId="124" xfId="0" applyFont="1" applyFill="1" applyBorder="1" applyAlignment="1">
      <alignment horizontal="left" vertical="center" wrapText="1" shrinkToFit="1"/>
    </xf>
    <xf numFmtId="0" fontId="0" fillId="0" borderId="124" xfId="0" applyBorder="1" applyAlignment="1">
      <alignment horizontal="left" vertical="center" wrapText="1" shrinkToFit="1"/>
    </xf>
    <xf numFmtId="0" fontId="0" fillId="0" borderId="60" xfId="0" applyBorder="1" applyAlignment="1">
      <alignment horizontal="left" vertical="center" wrapText="1" shrinkToFit="1"/>
    </xf>
    <xf numFmtId="38" fontId="30" fillId="2" borderId="11" xfId="2" applyFont="1" applyFill="1" applyBorder="1" applyAlignment="1">
      <alignment horizontal="center" vertical="center" shrinkToFit="1"/>
    </xf>
    <xf numFmtId="38" fontId="30" fillId="2" borderId="62" xfId="2" applyFont="1" applyFill="1" applyBorder="1" applyAlignment="1">
      <alignment horizontal="center" vertical="center" shrinkToFit="1"/>
    </xf>
    <xf numFmtId="0" fontId="71" fillId="2" borderId="79" xfId="0" applyFont="1" applyFill="1" applyBorder="1" applyAlignment="1">
      <alignment horizontal="center" vertical="center" wrapText="1" shrinkToFit="1"/>
    </xf>
    <xf numFmtId="0" fontId="71" fillId="2" borderId="59" xfId="0" applyFont="1" applyFill="1" applyBorder="1" applyAlignment="1">
      <alignment horizontal="center" vertical="center" shrinkToFit="1"/>
    </xf>
    <xf numFmtId="0" fontId="0" fillId="0" borderId="38" xfId="0" applyBorder="1" applyAlignment="1" applyProtection="1">
      <alignment horizontal="left" vertical="top" shrinkToFit="1"/>
      <protection locked="0"/>
    </xf>
    <xf numFmtId="0" fontId="0" fillId="0" borderId="29" xfId="0" applyBorder="1" applyAlignment="1" applyProtection="1">
      <alignment horizontal="left" vertical="top" shrinkToFit="1"/>
      <protection locked="0"/>
    </xf>
    <xf numFmtId="0" fontId="0" fillId="0" borderId="15" xfId="0" applyBorder="1" applyAlignment="1" applyProtection="1">
      <alignment horizontal="left" vertical="top" shrinkToFit="1"/>
      <protection locked="0"/>
    </xf>
    <xf numFmtId="0" fontId="0" fillId="0" borderId="16" xfId="0" applyBorder="1" applyAlignment="1" applyProtection="1">
      <alignment horizontal="left" vertical="top" shrinkToFit="1"/>
      <protection locked="0"/>
    </xf>
    <xf numFmtId="184" fontId="30" fillId="2" borderId="19" xfId="0" applyNumberFormat="1" applyFont="1" applyFill="1" applyBorder="1" applyAlignment="1">
      <alignment horizontal="center" vertical="center" shrinkToFit="1"/>
    </xf>
    <xf numFmtId="38" fontId="33" fillId="2" borderId="32" xfId="2" applyFont="1" applyFill="1" applyBorder="1" applyAlignment="1">
      <alignment horizontal="left" vertical="center" shrinkToFit="1"/>
    </xf>
    <xf numFmtId="38" fontId="33" fillId="2" borderId="0" xfId="2" applyFont="1" applyFill="1" applyBorder="1" applyAlignment="1">
      <alignment horizontal="left" vertical="center" shrinkToFit="1"/>
    </xf>
    <xf numFmtId="38" fontId="33" fillId="2" borderId="14" xfId="2" applyFont="1" applyFill="1" applyBorder="1" applyAlignment="1">
      <alignment horizontal="left" vertical="center" shrinkToFit="1"/>
    </xf>
    <xf numFmtId="0" fontId="60" fillId="14" borderId="198" xfId="0" applyFont="1" applyFill="1" applyBorder="1" applyAlignment="1">
      <alignment horizontal="left" vertical="top" wrapText="1"/>
    </xf>
    <xf numFmtId="0" fontId="71" fillId="6" borderId="47" xfId="0" applyFont="1" applyFill="1" applyBorder="1" applyAlignment="1" applyProtection="1">
      <alignment horizontal="left" vertical="top" wrapText="1"/>
      <protection locked="0"/>
    </xf>
    <xf numFmtId="0" fontId="71" fillId="6" borderId="51" xfId="0" applyFont="1" applyFill="1" applyBorder="1" applyAlignment="1" applyProtection="1">
      <alignment horizontal="left" vertical="top" wrapText="1"/>
      <protection locked="0"/>
    </xf>
    <xf numFmtId="0" fontId="30" fillId="0" borderId="45" xfId="4" applyFont="1" applyBorder="1" applyAlignment="1" applyProtection="1">
      <alignment horizontal="left" vertical="center" shrinkToFit="1"/>
      <protection locked="0"/>
    </xf>
    <xf numFmtId="0" fontId="30" fillId="0" borderId="7" xfId="4" applyFont="1" applyBorder="1" applyAlignment="1" applyProtection="1">
      <alignment horizontal="left" vertical="center" shrinkToFit="1"/>
      <protection locked="0"/>
    </xf>
    <xf numFmtId="0" fontId="30" fillId="0" borderId="18" xfId="4" applyFont="1" applyBorder="1" applyAlignment="1" applyProtection="1">
      <alignment horizontal="left" vertical="center" shrinkToFit="1"/>
      <protection locked="0"/>
    </xf>
    <xf numFmtId="0" fontId="30" fillId="0" borderId="19" xfId="4" applyFont="1" applyBorder="1" applyAlignment="1" applyProtection="1">
      <alignment horizontal="left" vertical="center" shrinkToFit="1"/>
      <protection locked="0"/>
    </xf>
    <xf numFmtId="0" fontId="61" fillId="14" borderId="198" xfId="4" applyFont="1" applyFill="1" applyBorder="1" applyAlignment="1">
      <alignment horizontal="left" vertical="top" wrapText="1"/>
    </xf>
    <xf numFmtId="0" fontId="23" fillId="14" borderId="198" xfId="0" applyFont="1" applyFill="1" applyBorder="1" applyAlignment="1">
      <alignment horizontal="left" vertical="top"/>
    </xf>
    <xf numFmtId="0" fontId="62" fillId="14" borderId="198" xfId="4" applyFont="1" applyFill="1" applyBorder="1" applyAlignment="1" applyProtection="1">
      <alignment horizontal="left" vertical="top" wrapText="1"/>
      <protection locked="0"/>
    </xf>
    <xf numFmtId="0" fontId="62" fillId="14" borderId="198" xfId="4" applyFont="1" applyFill="1" applyBorder="1" applyAlignment="1">
      <alignment horizontal="left" vertical="top" wrapText="1"/>
    </xf>
    <xf numFmtId="188" fontId="30" fillId="2" borderId="120" xfId="4" applyNumberFormat="1" applyFont="1" applyFill="1" applyBorder="1" applyAlignment="1">
      <alignment horizontal="center" vertical="center"/>
    </xf>
    <xf numFmtId="188" fontId="30" fillId="2" borderId="112" xfId="4" applyNumberFormat="1" applyFont="1" applyFill="1" applyBorder="1" applyAlignment="1">
      <alignment horizontal="center" vertical="center"/>
    </xf>
    <xf numFmtId="0" fontId="22" fillId="2" borderId="9" xfId="4" applyFill="1" applyBorder="1" applyAlignment="1">
      <alignment horizontal="left" vertical="center" shrinkToFit="1"/>
    </xf>
    <xf numFmtId="177" fontId="30" fillId="2" borderId="81" xfId="4" applyNumberFormat="1" applyFont="1" applyFill="1" applyBorder="1" applyAlignment="1">
      <alignment horizontal="right" vertical="top" shrinkToFit="1"/>
    </xf>
    <xf numFmtId="177" fontId="30" fillId="2" borderId="134" xfId="4" applyNumberFormat="1" applyFont="1" applyFill="1" applyBorder="1" applyAlignment="1">
      <alignment horizontal="right" vertical="top" shrinkToFit="1"/>
    </xf>
    <xf numFmtId="177" fontId="30" fillId="2" borderId="135" xfId="4" applyNumberFormat="1" applyFont="1" applyFill="1" applyBorder="1" applyAlignment="1">
      <alignment horizontal="right" vertical="top" shrinkToFit="1"/>
    </xf>
    <xf numFmtId="0" fontId="30" fillId="0" borderId="20" xfId="4" applyFont="1" applyBorder="1" applyAlignment="1" applyProtection="1">
      <alignment horizontal="left" vertical="center" shrinkToFit="1"/>
      <protection locked="0"/>
    </xf>
    <xf numFmtId="0" fontId="30" fillId="0" borderId="21" xfId="4" applyFont="1" applyBorder="1" applyAlignment="1" applyProtection="1">
      <alignment horizontal="left" vertical="center" shrinkToFit="1"/>
      <protection locked="0"/>
    </xf>
    <xf numFmtId="0" fontId="30" fillId="0" borderId="22" xfId="4" applyFont="1" applyBorder="1" applyAlignment="1" applyProtection="1">
      <alignment horizontal="left" vertical="center" shrinkToFit="1"/>
      <protection locked="0"/>
    </xf>
    <xf numFmtId="0" fontId="30" fillId="0" borderId="133" xfId="4" applyFont="1" applyBorder="1" applyAlignment="1" applyProtection="1">
      <alignment horizontal="left" vertical="center" shrinkToFit="1"/>
      <protection locked="0"/>
    </xf>
    <xf numFmtId="0" fontId="22" fillId="2" borderId="11" xfId="4" applyFill="1" applyBorder="1" applyAlignment="1">
      <alignment horizontal="left" vertical="center" shrinkToFit="1"/>
    </xf>
    <xf numFmtId="0" fontId="22" fillId="2" borderId="47" xfId="4" applyFill="1" applyBorder="1" applyAlignment="1">
      <alignment horizontal="left" vertical="center" shrinkToFit="1"/>
    </xf>
    <xf numFmtId="0" fontId="22" fillId="2" borderId="62" xfId="4" applyFill="1" applyBorder="1" applyAlignment="1">
      <alignment horizontal="left" vertical="center" shrinkToFit="1"/>
    </xf>
    <xf numFmtId="0" fontId="62" fillId="14" borderId="197" xfId="4" applyFont="1" applyFill="1" applyBorder="1" applyAlignment="1">
      <alignment horizontal="left" vertical="top" wrapText="1"/>
    </xf>
    <xf numFmtId="0" fontId="30" fillId="3" borderId="80" xfId="0" applyFont="1" applyFill="1" applyBorder="1" applyAlignment="1">
      <alignment horizontal="center" vertical="center" shrinkToFit="1"/>
    </xf>
    <xf numFmtId="0" fontId="30" fillId="3" borderId="85" xfId="0" applyFont="1" applyFill="1" applyBorder="1" applyAlignment="1">
      <alignment horizontal="center" vertical="center" shrinkToFit="1"/>
    </xf>
    <xf numFmtId="0" fontId="30" fillId="0" borderId="22" xfId="0" applyFont="1" applyBorder="1" applyAlignment="1" applyProtection="1">
      <alignment horizontal="left" vertical="center" shrinkToFit="1"/>
      <protection locked="0"/>
    </xf>
    <xf numFmtId="0" fontId="30" fillId="0" borderId="133" xfId="0" applyFont="1" applyBorder="1" applyAlignment="1" applyProtection="1">
      <alignment horizontal="left" vertical="center" shrinkToFit="1"/>
      <protection locked="0"/>
    </xf>
    <xf numFmtId="0" fontId="30" fillId="7" borderId="54" xfId="0" applyFont="1" applyFill="1" applyBorder="1" applyAlignment="1" applyProtection="1">
      <alignment horizontal="left" vertical="center" shrinkToFit="1"/>
      <protection locked="0"/>
    </xf>
    <xf numFmtId="0" fontId="30" fillId="7" borderId="124" xfId="0" applyFont="1" applyFill="1" applyBorder="1" applyAlignment="1" applyProtection="1">
      <alignment horizontal="left" vertical="center" shrinkToFit="1"/>
      <protection locked="0"/>
    </xf>
    <xf numFmtId="0" fontId="30" fillId="7" borderId="19" xfId="0" applyFont="1" applyFill="1" applyBorder="1" applyAlignment="1" applyProtection="1">
      <alignment horizontal="left" vertical="center" shrinkToFit="1"/>
      <protection locked="0"/>
    </xf>
    <xf numFmtId="0" fontId="30" fillId="0" borderId="18" xfId="0" applyFont="1" applyBorder="1" applyAlignment="1" applyProtection="1">
      <alignment horizontal="left" vertical="center" shrinkToFit="1"/>
      <protection locked="0"/>
    </xf>
    <xf numFmtId="38" fontId="22" fillId="0" borderId="30" xfId="2" applyFont="1" applyBorder="1" applyAlignment="1">
      <alignment horizontal="center" vertical="center"/>
    </xf>
    <xf numFmtId="38" fontId="22" fillId="0" borderId="88" xfId="2" applyFont="1" applyBorder="1" applyAlignment="1">
      <alignment horizontal="center" vertical="center"/>
    </xf>
    <xf numFmtId="177" fontId="30" fillId="2" borderId="138" xfId="0" applyNumberFormat="1" applyFont="1" applyFill="1" applyBorder="1" applyAlignment="1">
      <alignment horizontal="center" vertical="top" shrinkToFit="1"/>
    </xf>
    <xf numFmtId="177" fontId="30" fillId="2" borderId="139" xfId="0" applyNumberFormat="1" applyFont="1" applyFill="1" applyBorder="1" applyAlignment="1">
      <alignment horizontal="center" vertical="top" shrinkToFit="1"/>
    </xf>
    <xf numFmtId="177" fontId="30" fillId="2" borderId="81" xfId="0" applyNumberFormat="1" applyFont="1" applyFill="1" applyBorder="1" applyAlignment="1">
      <alignment horizontal="right" vertical="top" shrinkToFit="1"/>
    </xf>
    <xf numFmtId="177" fontId="30" fillId="2" borderId="134" xfId="0" applyNumberFormat="1" applyFont="1" applyFill="1" applyBorder="1" applyAlignment="1">
      <alignment horizontal="right" vertical="top" shrinkToFit="1"/>
    </xf>
    <xf numFmtId="177" fontId="30" fillId="2" borderId="29" xfId="0" applyNumberFormat="1" applyFont="1" applyFill="1" applyBorder="1" applyAlignment="1">
      <alignment horizontal="right" vertical="top" shrinkToFit="1"/>
    </xf>
    <xf numFmtId="177" fontId="30" fillId="2" borderId="14" xfId="0" applyNumberFormat="1" applyFont="1" applyFill="1" applyBorder="1" applyAlignment="1">
      <alignment horizontal="right" vertical="top" shrinkToFit="1"/>
    </xf>
    <xf numFmtId="177" fontId="30" fillId="2" borderId="16" xfId="0" applyNumberFormat="1" applyFont="1" applyFill="1" applyBorder="1" applyAlignment="1">
      <alignment horizontal="right" vertical="top" shrinkToFit="1"/>
    </xf>
    <xf numFmtId="177" fontId="30" fillId="2" borderId="136" xfId="0" applyNumberFormat="1" applyFont="1" applyFill="1" applyBorder="1" applyAlignment="1">
      <alignment horizontal="center" vertical="top" shrinkToFit="1"/>
    </xf>
    <xf numFmtId="177" fontId="30" fillId="2" borderId="137" xfId="0" applyNumberFormat="1" applyFont="1" applyFill="1" applyBorder="1" applyAlignment="1">
      <alignment horizontal="center" vertical="top" shrinkToFit="1"/>
    </xf>
    <xf numFmtId="188" fontId="30" fillId="2" borderId="192" xfId="0" applyNumberFormat="1" applyFont="1" applyFill="1" applyBorder="1" applyAlignment="1">
      <alignment horizontal="center" vertical="center"/>
    </xf>
    <xf numFmtId="188" fontId="30" fillId="2" borderId="120" xfId="0" applyNumberFormat="1" applyFont="1" applyFill="1" applyBorder="1" applyAlignment="1">
      <alignment horizontal="center" vertical="center"/>
    </xf>
    <xf numFmtId="0" fontId="30" fillId="7" borderId="53" xfId="0" applyFont="1" applyFill="1" applyBorder="1" applyAlignment="1" applyProtection="1">
      <alignment horizontal="left" vertical="center" shrinkToFit="1"/>
      <protection locked="0"/>
    </xf>
    <xf numFmtId="0" fontId="30" fillId="7" borderId="122" xfId="0" applyFont="1" applyFill="1" applyBorder="1" applyAlignment="1" applyProtection="1">
      <alignment horizontal="left" vertical="center" shrinkToFit="1"/>
      <protection locked="0"/>
    </xf>
    <xf numFmtId="0" fontId="30" fillId="7" borderId="7" xfId="0" applyFont="1" applyFill="1" applyBorder="1" applyAlignment="1" applyProtection="1">
      <alignment horizontal="left" vertical="center" shrinkToFit="1"/>
      <protection locked="0"/>
    </xf>
    <xf numFmtId="0" fontId="30" fillId="0" borderId="45" xfId="0" applyFont="1" applyBorder="1" applyAlignment="1" applyProtection="1">
      <alignment horizontal="left" vertical="center" shrinkToFit="1"/>
      <protection locked="0"/>
    </xf>
    <xf numFmtId="0" fontId="30" fillId="0" borderId="7" xfId="0" applyFont="1" applyBorder="1" applyAlignment="1" applyProtection="1">
      <alignment horizontal="left" vertical="center" shrinkToFit="1"/>
      <protection locked="0"/>
    </xf>
    <xf numFmtId="0" fontId="30" fillId="2" borderId="11" xfId="0" applyFont="1" applyFill="1" applyBorder="1" applyAlignment="1">
      <alignment horizontal="left" vertical="center" shrinkToFit="1"/>
    </xf>
    <xf numFmtId="0" fontId="30" fillId="2" borderId="47" xfId="0" applyFont="1" applyFill="1" applyBorder="1" applyAlignment="1">
      <alignment horizontal="left" vertical="center" shrinkToFit="1"/>
    </xf>
    <xf numFmtId="0" fontId="90" fillId="14" borderId="198" xfId="0" applyFont="1" applyFill="1" applyBorder="1" applyAlignment="1">
      <alignment horizontal="left" vertical="center" wrapText="1"/>
    </xf>
    <xf numFmtId="0" fontId="30" fillId="2" borderId="11" xfId="0" applyFont="1" applyFill="1" applyBorder="1" applyAlignment="1">
      <alignment horizontal="center" vertical="center" shrinkToFit="1"/>
    </xf>
    <xf numFmtId="0" fontId="30" fillId="2" borderId="47" xfId="0" applyFont="1" applyFill="1" applyBorder="1" applyAlignment="1">
      <alignment horizontal="center" vertical="center" shrinkToFit="1"/>
    </xf>
    <xf numFmtId="0" fontId="30" fillId="2" borderId="62" xfId="0" applyFont="1" applyFill="1" applyBorder="1" applyAlignment="1">
      <alignment horizontal="center" vertical="center" shrinkToFit="1"/>
    </xf>
    <xf numFmtId="14" fontId="30" fillId="2" borderId="39" xfId="0" applyNumberFormat="1" applyFont="1" applyFill="1" applyBorder="1" applyAlignment="1">
      <alignment horizontal="left" vertical="center" shrinkToFit="1"/>
    </xf>
    <xf numFmtId="14" fontId="30" fillId="2" borderId="15" xfId="0" applyNumberFormat="1" applyFont="1" applyFill="1" applyBorder="1" applyAlignment="1">
      <alignment horizontal="left" vertical="center" shrinkToFit="1"/>
    </xf>
    <xf numFmtId="14" fontId="30" fillId="2" borderId="71" xfId="0" applyNumberFormat="1" applyFont="1" applyFill="1" applyBorder="1" applyAlignment="1">
      <alignment horizontal="left" vertical="center" shrinkToFit="1"/>
    </xf>
    <xf numFmtId="0" fontId="30" fillId="2" borderId="2" xfId="4" applyFont="1" applyFill="1" applyBorder="1" applyAlignment="1">
      <alignment horizontal="left" vertical="center"/>
    </xf>
    <xf numFmtId="0" fontId="30" fillId="2" borderId="98" xfId="4" applyFont="1" applyFill="1" applyBorder="1" applyAlignment="1">
      <alignment horizontal="left" vertical="center"/>
    </xf>
    <xf numFmtId="0" fontId="30" fillId="2" borderId="3" xfId="4" applyFont="1" applyFill="1" applyBorder="1" applyAlignment="1">
      <alignment horizontal="left" vertical="center"/>
    </xf>
    <xf numFmtId="0" fontId="30" fillId="2" borderId="99" xfId="4" applyFont="1" applyFill="1" applyBorder="1" applyAlignment="1">
      <alignment horizontal="left" vertical="center"/>
    </xf>
    <xf numFmtId="0" fontId="30" fillId="2" borderId="96" xfId="4" applyFont="1" applyFill="1" applyBorder="1" applyAlignment="1">
      <alignment horizontal="left" vertical="center"/>
    </xf>
    <xf numFmtId="0" fontId="30" fillId="2" borderId="100" xfId="4" applyFont="1" applyFill="1" applyBorder="1" applyAlignment="1">
      <alignment horizontal="left" vertical="center"/>
    </xf>
    <xf numFmtId="177" fontId="30" fillId="2" borderId="11" xfId="0" applyNumberFormat="1" applyFont="1" applyFill="1" applyBorder="1" applyAlignment="1">
      <alignment horizontal="left" vertical="center" shrinkToFit="1"/>
    </xf>
    <xf numFmtId="177" fontId="30" fillId="2" borderId="47" xfId="0" applyNumberFormat="1" applyFont="1" applyFill="1" applyBorder="1" applyAlignment="1">
      <alignment horizontal="left" vertical="center" shrinkToFit="1"/>
    </xf>
    <xf numFmtId="177" fontId="30" fillId="2" borderId="62" xfId="0" applyNumberFormat="1" applyFont="1" applyFill="1" applyBorder="1" applyAlignment="1">
      <alignment horizontal="left" vertical="center" shrinkToFit="1"/>
    </xf>
    <xf numFmtId="0" fontId="55" fillId="0" borderId="0" xfId="0" applyFont="1" applyAlignment="1">
      <alignment horizontal="left" vertical="top" wrapText="1"/>
    </xf>
    <xf numFmtId="0" fontId="30" fillId="4" borderId="26" xfId="4" applyFont="1" applyFill="1" applyBorder="1" applyAlignment="1">
      <alignment horizontal="center" vertical="center"/>
    </xf>
    <xf numFmtId="0" fontId="30" fillId="4" borderId="59" xfId="4" applyFont="1" applyFill="1" applyBorder="1" applyAlignment="1">
      <alignment horizontal="center" vertical="center"/>
    </xf>
    <xf numFmtId="177" fontId="30" fillId="2" borderId="135" xfId="0" applyNumberFormat="1" applyFont="1" applyFill="1" applyBorder="1" applyAlignment="1">
      <alignment horizontal="right" vertical="top" shrinkToFit="1"/>
    </xf>
    <xf numFmtId="177" fontId="0" fillId="3" borderId="140" xfId="0" applyNumberFormat="1" applyFill="1" applyBorder="1" applyAlignment="1">
      <alignment horizontal="center" vertical="center" wrapText="1" shrinkToFit="1"/>
    </xf>
    <xf numFmtId="177" fontId="0" fillId="3" borderId="141" xfId="0" applyNumberFormat="1" applyFill="1" applyBorder="1" applyAlignment="1">
      <alignment horizontal="center" vertical="center" wrapText="1" shrinkToFit="1"/>
    </xf>
    <xf numFmtId="0" fontId="30" fillId="4" borderId="5" xfId="4" applyFont="1" applyFill="1" applyBorder="1" applyAlignment="1">
      <alignment horizontal="left" vertical="center"/>
    </xf>
    <xf numFmtId="0" fontId="30" fillId="4" borderId="129" xfId="4" applyFont="1" applyFill="1" applyBorder="1" applyAlignment="1">
      <alignment horizontal="left" vertical="center"/>
    </xf>
    <xf numFmtId="0" fontId="90" fillId="14" borderId="196" xfId="5" applyFont="1" applyFill="1" applyBorder="1" applyAlignment="1">
      <alignment horizontal="left" vertical="top" wrapText="1" shrinkToFit="1"/>
    </xf>
    <xf numFmtId="0" fontId="90" fillId="14" borderId="198" xfId="5" applyFont="1" applyFill="1" applyBorder="1" applyAlignment="1">
      <alignment horizontal="left" vertical="top" wrapText="1" shrinkToFit="1"/>
    </xf>
    <xf numFmtId="0" fontId="90" fillId="14" borderId="197" xfId="5" applyFont="1" applyFill="1" applyBorder="1" applyAlignment="1">
      <alignment horizontal="left" vertical="top" wrapText="1" shrinkToFit="1"/>
    </xf>
    <xf numFmtId="0" fontId="13" fillId="6" borderId="9" xfId="7" applyFont="1" applyFill="1" applyBorder="1" applyAlignment="1">
      <alignment horizontal="left" vertical="center" shrinkToFit="1"/>
    </xf>
    <xf numFmtId="177" fontId="20" fillId="6" borderId="27" xfId="7" applyNumberFormat="1" applyFont="1" applyFill="1" applyBorder="1" applyAlignment="1">
      <alignment horizontal="center" vertical="center" wrapText="1"/>
    </xf>
    <xf numFmtId="0" fontId="53" fillId="6" borderId="28" xfId="5" applyFont="1" applyFill="1" applyBorder="1" applyAlignment="1">
      <alignment vertical="center"/>
    </xf>
    <xf numFmtId="188" fontId="25" fillId="2" borderId="9" xfId="5" applyNumberFormat="1" applyFill="1" applyBorder="1" applyAlignment="1">
      <alignment horizontal="center"/>
    </xf>
    <xf numFmtId="4" fontId="13" fillId="6" borderId="11" xfId="7" applyNumberFormat="1" applyFont="1" applyFill="1" applyBorder="1" applyAlignment="1">
      <alignment horizontal="center" vertical="center" shrinkToFit="1"/>
    </xf>
    <xf numFmtId="4" fontId="13" fillId="6" borderId="62" xfId="7" applyNumberFormat="1" applyFont="1" applyFill="1" applyBorder="1" applyAlignment="1">
      <alignment horizontal="center" vertical="center" shrinkToFit="1"/>
    </xf>
    <xf numFmtId="4" fontId="20" fillId="6" borderId="11" xfId="7" applyNumberFormat="1" applyFont="1" applyFill="1" applyBorder="1" applyAlignment="1">
      <alignment horizontal="center" vertical="center" shrinkToFit="1"/>
    </xf>
    <xf numFmtId="4" fontId="20" fillId="6" borderId="47" xfId="7" applyNumberFormat="1" applyFont="1" applyFill="1" applyBorder="1" applyAlignment="1">
      <alignment horizontal="center" vertical="center" shrinkToFit="1"/>
    </xf>
    <xf numFmtId="4" fontId="20" fillId="6" borderId="62" xfId="7" applyNumberFormat="1" applyFont="1" applyFill="1" applyBorder="1" applyAlignment="1">
      <alignment horizontal="center" vertical="center" shrinkToFit="1"/>
    </xf>
    <xf numFmtId="0" fontId="25" fillId="2" borderId="11" xfId="5" applyFill="1" applyBorder="1" applyAlignment="1">
      <alignment horizontal="center"/>
    </xf>
    <xf numFmtId="0" fontId="25" fillId="2" borderId="62" xfId="5" applyFill="1" applyBorder="1" applyAlignment="1">
      <alignment horizontal="center"/>
    </xf>
    <xf numFmtId="49" fontId="14" fillId="0" borderId="15" xfId="6" applyNumberFormat="1" applyFont="1" applyBorder="1" applyAlignment="1">
      <alignment horizontal="left" vertical="center"/>
    </xf>
    <xf numFmtId="177" fontId="20" fillId="6" borderId="17" xfId="7" applyNumberFormat="1" applyFont="1" applyFill="1" applyBorder="1" applyAlignment="1">
      <alignment horizontal="center" vertical="center" wrapText="1" shrinkToFit="1"/>
    </xf>
    <xf numFmtId="0" fontId="53" fillId="6" borderId="28" xfId="5" applyFont="1" applyFill="1" applyBorder="1" applyAlignment="1">
      <alignment vertical="center" shrinkToFit="1"/>
    </xf>
    <xf numFmtId="188" fontId="25" fillId="2" borderId="9" xfId="5" applyNumberFormat="1" applyFill="1" applyBorder="1" applyAlignment="1">
      <alignment horizontal="center" shrinkToFit="1"/>
    </xf>
    <xf numFmtId="0" fontId="20" fillId="6" borderId="11" xfId="7" applyFont="1" applyFill="1" applyBorder="1" applyAlignment="1" applyProtection="1">
      <alignment horizontal="left" vertical="center" shrinkToFit="1"/>
      <protection locked="0"/>
    </xf>
    <xf numFmtId="0" fontId="20" fillId="6" borderId="47" xfId="7" applyFont="1" applyFill="1" applyBorder="1" applyAlignment="1" applyProtection="1">
      <alignment horizontal="left" vertical="center" shrinkToFit="1"/>
      <protection locked="0"/>
    </xf>
    <xf numFmtId="0" fontId="20" fillId="6" borderId="62" xfId="7" applyFont="1" applyFill="1" applyBorder="1" applyAlignment="1" applyProtection="1">
      <alignment horizontal="left" vertical="center" shrinkToFit="1"/>
      <protection locked="0"/>
    </xf>
    <xf numFmtId="0" fontId="64" fillId="6" borderId="11" xfId="5" applyFont="1" applyFill="1" applyBorder="1" applyAlignment="1" applyProtection="1">
      <alignment horizontal="left" vertical="center" shrinkToFit="1"/>
      <protection locked="0"/>
    </xf>
    <xf numFmtId="0" fontId="64" fillId="6" borderId="47" xfId="5" applyFont="1" applyFill="1" applyBorder="1" applyAlignment="1" applyProtection="1">
      <alignment horizontal="left" vertical="center" shrinkToFit="1"/>
      <protection locked="0"/>
    </xf>
    <xf numFmtId="0" fontId="64" fillId="6" borderId="62" xfId="5" applyFont="1" applyFill="1" applyBorder="1" applyAlignment="1" applyProtection="1">
      <alignment horizontal="left" vertical="center" shrinkToFit="1"/>
      <protection locked="0"/>
    </xf>
    <xf numFmtId="4" fontId="18" fillId="0" borderId="15" xfId="7" applyNumberFormat="1" applyFont="1" applyBorder="1" applyAlignment="1">
      <alignment horizontal="center" wrapText="1"/>
    </xf>
    <xf numFmtId="0" fontId="25" fillId="2" borderId="11" xfId="5" applyFill="1" applyBorder="1" applyAlignment="1">
      <alignment horizontal="center" shrinkToFit="1"/>
    </xf>
    <xf numFmtId="0" fontId="25" fillId="2" borderId="62" xfId="5" applyFill="1" applyBorder="1" applyAlignment="1">
      <alignment horizontal="center" shrinkToFit="1"/>
    </xf>
    <xf numFmtId="0" fontId="56" fillId="2" borderId="55" xfId="4" applyFont="1" applyFill="1" applyBorder="1" applyAlignment="1">
      <alignment horizontal="center" vertical="center" wrapText="1"/>
    </xf>
    <xf numFmtId="0" fontId="56" fillId="2" borderId="129" xfId="4" applyFont="1" applyFill="1" applyBorder="1" applyAlignment="1">
      <alignment horizontal="center" vertical="center" wrapText="1"/>
    </xf>
    <xf numFmtId="188" fontId="56" fillId="2" borderId="129" xfId="4" applyNumberFormat="1" applyFont="1" applyFill="1" applyBorder="1" applyAlignment="1">
      <alignment horizontal="center" vertical="center" wrapText="1"/>
    </xf>
    <xf numFmtId="188" fontId="56" fillId="2" borderId="130" xfId="4" applyNumberFormat="1" applyFont="1" applyFill="1" applyBorder="1" applyAlignment="1">
      <alignment horizontal="center" vertical="center" wrapText="1"/>
    </xf>
    <xf numFmtId="0" fontId="52" fillId="8" borderId="155" xfId="4" applyFont="1" applyFill="1" applyBorder="1" applyAlignment="1" applyProtection="1">
      <alignment vertical="center" wrapText="1"/>
      <protection locked="0"/>
    </xf>
    <xf numFmtId="0" fontId="52" fillId="8" borderId="116" xfId="4" applyFont="1" applyFill="1" applyBorder="1" applyAlignment="1" applyProtection="1">
      <alignment vertical="center" wrapText="1"/>
      <protection locked="0"/>
    </xf>
    <xf numFmtId="0" fontId="52" fillId="8" borderId="86" xfId="4" applyFont="1" applyFill="1" applyBorder="1" applyAlignment="1" applyProtection="1">
      <alignment vertical="center" wrapText="1"/>
      <protection locked="0"/>
    </xf>
    <xf numFmtId="0" fontId="52" fillId="8" borderId="25" xfId="4" applyFont="1" applyFill="1" applyBorder="1" applyAlignment="1" applyProtection="1">
      <alignment vertical="center" wrapText="1"/>
      <protection locked="0"/>
    </xf>
    <xf numFmtId="0" fontId="52" fillId="8" borderId="47" xfId="4" applyFont="1" applyFill="1" applyBorder="1" applyAlignment="1" applyProtection="1">
      <alignment vertical="center" wrapText="1"/>
      <protection locked="0"/>
    </xf>
    <xf numFmtId="0" fontId="52" fillId="8" borderId="27" xfId="4" applyFont="1" applyFill="1" applyBorder="1" applyAlignment="1" applyProtection="1">
      <alignment vertical="center" wrapText="1"/>
      <protection locked="0"/>
    </xf>
    <xf numFmtId="38" fontId="52" fillId="8" borderId="25" xfId="3" applyFont="1" applyFill="1" applyBorder="1" applyAlignment="1" applyProtection="1">
      <alignment horizontal="left" vertical="center" wrapText="1"/>
      <protection locked="0"/>
    </xf>
    <xf numFmtId="38" fontId="52" fillId="8" borderId="47" xfId="3" applyFont="1" applyFill="1" applyBorder="1" applyAlignment="1" applyProtection="1">
      <alignment horizontal="left" vertical="center" wrapText="1"/>
      <protection locked="0"/>
    </xf>
    <xf numFmtId="38" fontId="52" fillId="8" borderId="51" xfId="3" applyFont="1" applyFill="1" applyBorder="1" applyAlignment="1" applyProtection="1">
      <alignment horizontal="left" vertical="center" wrapText="1"/>
      <protection locked="0"/>
    </xf>
    <xf numFmtId="0" fontId="52" fillId="0" borderId="0" xfId="4" applyFont="1" applyAlignment="1">
      <alignment horizontal="left" vertical="center" wrapText="1"/>
    </xf>
    <xf numFmtId="0" fontId="52" fillId="0" borderId="14" xfId="4" applyFont="1" applyBorder="1" applyAlignment="1">
      <alignment horizontal="left" vertical="center" wrapText="1"/>
    </xf>
    <xf numFmtId="3" fontId="52" fillId="8" borderId="155" xfId="3" applyNumberFormat="1" applyFont="1" applyFill="1" applyBorder="1" applyAlignment="1" applyProtection="1">
      <alignment horizontal="right" vertical="center" shrinkToFit="1"/>
      <protection locked="0"/>
    </xf>
    <xf numFmtId="3" fontId="52" fillId="8" borderId="86" xfId="3" applyNumberFormat="1" applyFont="1" applyFill="1" applyBorder="1" applyAlignment="1" applyProtection="1">
      <alignment horizontal="right" vertical="center" shrinkToFit="1"/>
      <protection locked="0"/>
    </xf>
    <xf numFmtId="3" fontId="52" fillId="2" borderId="155" xfId="3" applyNumberFormat="1" applyFont="1" applyFill="1" applyBorder="1" applyAlignment="1" applyProtection="1">
      <alignment horizontal="right" vertical="center" shrinkToFit="1"/>
    </xf>
    <xf numFmtId="3" fontId="52" fillId="2" borderId="86" xfId="3" applyNumberFormat="1" applyFont="1" applyFill="1" applyBorder="1" applyAlignment="1" applyProtection="1">
      <alignment horizontal="right" vertical="center" shrinkToFit="1"/>
    </xf>
    <xf numFmtId="0" fontId="28" fillId="2" borderId="25" xfId="4" applyFont="1" applyFill="1" applyBorder="1" applyAlignment="1">
      <alignment horizontal="center" vertical="center" wrapText="1"/>
    </xf>
    <xf numFmtId="0" fontId="28" fillId="2" borderId="47" xfId="4" applyFont="1" applyFill="1" applyBorder="1" applyAlignment="1">
      <alignment horizontal="center" vertical="center" wrapText="1"/>
    </xf>
    <xf numFmtId="0" fontId="28" fillId="2" borderId="27" xfId="4" applyFont="1" applyFill="1" applyBorder="1" applyAlignment="1">
      <alignment horizontal="center" vertical="center" wrapText="1"/>
    </xf>
    <xf numFmtId="3" fontId="52" fillId="8" borderId="25" xfId="3" applyNumberFormat="1" applyFont="1" applyFill="1" applyBorder="1" applyAlignment="1" applyProtection="1">
      <alignment horizontal="right" vertical="center" shrinkToFit="1"/>
      <protection locked="0"/>
    </xf>
    <xf numFmtId="3" fontId="52" fillId="8" borderId="27" xfId="3" applyNumberFormat="1" applyFont="1" applyFill="1" applyBorder="1" applyAlignment="1" applyProtection="1">
      <alignment horizontal="right" vertical="center" shrinkToFit="1"/>
      <protection locked="0"/>
    </xf>
    <xf numFmtId="0" fontId="52" fillId="2" borderId="151" xfId="4" applyFont="1" applyFill="1" applyBorder="1" applyAlignment="1">
      <alignment horizontal="center" vertical="center" textRotation="255"/>
    </xf>
    <xf numFmtId="0" fontId="52" fillId="2" borderId="53" xfId="4" applyFont="1" applyFill="1" applyBorder="1" applyAlignment="1">
      <alignment horizontal="center" vertical="center" textRotation="255"/>
    </xf>
    <xf numFmtId="0" fontId="52" fillId="2" borderId="153" xfId="4" applyFont="1" applyFill="1" applyBorder="1" applyAlignment="1">
      <alignment horizontal="center" vertical="center" textRotation="255"/>
    </xf>
    <xf numFmtId="0" fontId="52" fillId="2" borderId="54" xfId="4" applyFont="1" applyFill="1" applyBorder="1" applyAlignment="1">
      <alignment horizontal="center" vertical="center" textRotation="255"/>
    </xf>
    <xf numFmtId="0" fontId="52" fillId="2" borderId="156" xfId="4" applyFont="1" applyFill="1" applyBorder="1" applyAlignment="1">
      <alignment horizontal="center" vertical="center" textRotation="255"/>
    </xf>
    <xf numFmtId="0" fontId="52" fillId="2" borderId="57" xfId="4" applyFont="1" applyFill="1" applyBorder="1" applyAlignment="1">
      <alignment horizontal="center" vertical="center" textRotation="255"/>
    </xf>
    <xf numFmtId="0" fontId="52" fillId="2" borderId="154" xfId="4" applyFont="1" applyFill="1" applyBorder="1" applyAlignment="1">
      <alignment horizontal="center" vertical="center" textRotation="255"/>
    </xf>
    <xf numFmtId="0" fontId="52" fillId="2" borderId="150" xfId="4" applyFont="1" applyFill="1" applyBorder="1" applyAlignment="1">
      <alignment horizontal="center" vertical="center" textRotation="255"/>
    </xf>
    <xf numFmtId="0" fontId="52" fillId="0" borderId="37" xfId="4" applyFont="1" applyBorder="1" applyAlignment="1" applyProtection="1">
      <alignment horizontal="left" vertical="top" wrapText="1"/>
      <protection locked="0"/>
    </xf>
    <xf numFmtId="0" fontId="52" fillId="0" borderId="38" xfId="4" applyFont="1" applyBorder="1" applyAlignment="1" applyProtection="1">
      <alignment horizontal="left" vertical="top" wrapText="1"/>
      <protection locked="0"/>
    </xf>
    <xf numFmtId="0" fontId="52" fillId="0" borderId="29" xfId="4" applyFont="1" applyBorder="1" applyAlignment="1" applyProtection="1">
      <alignment horizontal="left" vertical="top" wrapText="1"/>
      <protection locked="0"/>
    </xf>
    <xf numFmtId="0" fontId="52" fillId="0" borderId="32" xfId="4" applyFont="1" applyBorder="1" applyAlignment="1" applyProtection="1">
      <alignment horizontal="left" vertical="top" wrapText="1"/>
      <protection locked="0"/>
    </xf>
    <xf numFmtId="0" fontId="52" fillId="0" borderId="0" xfId="4" applyFont="1" applyAlignment="1" applyProtection="1">
      <alignment horizontal="left" vertical="top" wrapText="1"/>
      <protection locked="0"/>
    </xf>
    <xf numFmtId="0" fontId="52" fillId="0" borderId="14" xfId="4" applyFont="1" applyBorder="1" applyAlignment="1" applyProtection="1">
      <alignment horizontal="left" vertical="top" wrapText="1"/>
      <protection locked="0"/>
    </xf>
    <xf numFmtId="0" fontId="52" fillId="0" borderId="39" xfId="4" applyFont="1" applyBorder="1" applyAlignment="1" applyProtection="1">
      <alignment horizontal="left" vertical="top" wrapText="1"/>
      <protection locked="0"/>
    </xf>
    <xf numFmtId="0" fontId="52" fillId="0" borderId="15" xfId="4" applyFont="1" applyBorder="1" applyAlignment="1" applyProtection="1">
      <alignment horizontal="left" vertical="top" wrapText="1"/>
      <protection locked="0"/>
    </xf>
    <xf numFmtId="0" fontId="52" fillId="0" borderId="16" xfId="4" applyFont="1" applyBorder="1" applyAlignment="1" applyProtection="1">
      <alignment horizontal="left" vertical="top" wrapText="1"/>
      <protection locked="0"/>
    </xf>
    <xf numFmtId="38" fontId="52" fillId="8" borderId="157" xfId="3" applyFont="1" applyFill="1" applyBorder="1" applyAlignment="1" applyProtection="1">
      <alignment horizontal="left" vertical="center" wrapText="1"/>
      <protection locked="0"/>
    </xf>
    <xf numFmtId="38" fontId="52" fillId="8" borderId="38" xfId="3" applyFont="1" applyFill="1" applyBorder="1" applyAlignment="1" applyProtection="1">
      <alignment horizontal="left" vertical="center" wrapText="1"/>
      <protection locked="0"/>
    </xf>
    <xf numFmtId="38" fontId="52" fillId="8" borderId="29" xfId="3" applyFont="1" applyFill="1" applyBorder="1" applyAlignment="1" applyProtection="1">
      <alignment horizontal="left" vertical="center" wrapText="1"/>
      <protection locked="0"/>
    </xf>
    <xf numFmtId="0" fontId="56" fillId="2" borderId="25" xfId="4" applyFont="1" applyFill="1" applyBorder="1" applyAlignment="1">
      <alignment horizontal="center" vertical="center" shrinkToFit="1"/>
    </xf>
    <xf numFmtId="0" fontId="56" fillId="2" borderId="47" xfId="4" applyFont="1" applyFill="1" applyBorder="1" applyAlignment="1">
      <alignment horizontal="center" vertical="center" shrinkToFit="1"/>
    </xf>
    <xf numFmtId="0" fontId="56" fillId="2" borderId="51" xfId="4" applyFont="1" applyFill="1" applyBorder="1" applyAlignment="1">
      <alignment horizontal="center" vertical="center" shrinkToFit="1"/>
    </xf>
    <xf numFmtId="3" fontId="52" fillId="2" borderId="25" xfId="3" applyNumberFormat="1" applyFont="1" applyFill="1" applyBorder="1" applyAlignment="1" applyProtection="1">
      <alignment horizontal="right" vertical="center" shrinkToFit="1"/>
    </xf>
    <xf numFmtId="3" fontId="52" fillId="2" borderId="27" xfId="3" applyNumberFormat="1" applyFont="1" applyFill="1" applyBorder="1" applyAlignment="1" applyProtection="1">
      <alignment horizontal="right" vertical="center" shrinkToFit="1"/>
    </xf>
    <xf numFmtId="0" fontId="52" fillId="2" borderId="127" xfId="4" applyFont="1" applyFill="1" applyBorder="1" applyAlignment="1">
      <alignment horizontal="center" vertical="center" textRotation="255" wrapText="1"/>
    </xf>
    <xf numFmtId="0" fontId="52" fillId="2" borderId="38" xfId="4" applyFont="1" applyFill="1" applyBorder="1" applyAlignment="1">
      <alignment horizontal="center" vertical="center" textRotation="255" wrapText="1"/>
    </xf>
    <xf numFmtId="0" fontId="52" fillId="2" borderId="31" xfId="4" applyFont="1" applyFill="1" applyBorder="1" applyAlignment="1">
      <alignment horizontal="center" vertical="center" textRotation="255" wrapText="1"/>
    </xf>
    <xf numFmtId="0" fontId="52" fillId="2" borderId="0" xfId="4" applyFont="1" applyFill="1" applyAlignment="1">
      <alignment horizontal="center" vertical="center" textRotation="255" wrapText="1"/>
    </xf>
    <xf numFmtId="0" fontId="52" fillId="2" borderId="128" xfId="4" applyFont="1" applyFill="1" applyBorder="1" applyAlignment="1">
      <alignment horizontal="center" vertical="center" textRotation="255" wrapText="1"/>
    </xf>
    <xf numFmtId="0" fontId="52" fillId="2" borderId="15" xfId="4" applyFont="1" applyFill="1" applyBorder="1" applyAlignment="1">
      <alignment horizontal="center" vertical="center" textRotation="255" wrapText="1"/>
    </xf>
    <xf numFmtId="0" fontId="59" fillId="2" borderId="78" xfId="4" applyFont="1" applyFill="1" applyBorder="1" applyAlignment="1">
      <alignment horizontal="center" vertical="center" wrapText="1"/>
    </xf>
    <xf numFmtId="0" fontId="59" fillId="2" borderId="47" xfId="4" applyFont="1" applyFill="1" applyBorder="1" applyAlignment="1">
      <alignment horizontal="center" vertical="center" wrapText="1"/>
    </xf>
    <xf numFmtId="0" fontId="56" fillId="0" borderId="11" xfId="4" applyFont="1" applyBorder="1" applyAlignment="1" applyProtection="1">
      <alignment horizontal="left" vertical="center" shrinkToFit="1"/>
      <protection locked="0"/>
    </xf>
    <xf numFmtId="0" fontId="56" fillId="0" borderId="47" xfId="4" applyFont="1" applyBorder="1" applyAlignment="1" applyProtection="1">
      <alignment horizontal="left" vertical="center" shrinkToFit="1"/>
      <protection locked="0"/>
    </xf>
    <xf numFmtId="0" fontId="56" fillId="0" borderId="51" xfId="4" applyFont="1" applyBorder="1" applyAlignment="1" applyProtection="1">
      <alignment horizontal="left" vertical="center" shrinkToFit="1"/>
      <protection locked="0"/>
    </xf>
    <xf numFmtId="0" fontId="52" fillId="2" borderId="78" xfId="4" applyFont="1" applyFill="1" applyBorder="1" applyAlignment="1">
      <alignment horizontal="center" vertical="center" wrapText="1"/>
    </xf>
    <xf numFmtId="0" fontId="52" fillId="2" borderId="47" xfId="4" applyFont="1" applyFill="1" applyBorder="1" applyAlignment="1">
      <alignment horizontal="center" vertical="center" wrapText="1"/>
    </xf>
    <xf numFmtId="0" fontId="52" fillId="2" borderId="69" xfId="4" applyFont="1" applyFill="1" applyBorder="1" applyAlignment="1">
      <alignment horizontal="center" vertical="center" textRotation="255" wrapText="1"/>
    </xf>
    <xf numFmtId="0" fontId="52" fillId="2" borderId="75" xfId="4" applyFont="1" applyFill="1" applyBorder="1" applyAlignment="1">
      <alignment horizontal="center" vertical="center" textRotation="255" wrapText="1"/>
    </xf>
    <xf numFmtId="0" fontId="52" fillId="2" borderId="71" xfId="4" applyFont="1" applyFill="1" applyBorder="1" applyAlignment="1">
      <alignment horizontal="center" vertical="center" textRotation="255" wrapText="1"/>
    </xf>
    <xf numFmtId="0" fontId="52" fillId="2" borderId="32" xfId="4" applyFont="1" applyFill="1" applyBorder="1" applyAlignment="1">
      <alignment horizontal="center" vertical="center" wrapText="1"/>
    </xf>
    <xf numFmtId="0" fontId="52" fillId="2" borderId="0" xfId="4" applyFont="1" applyFill="1" applyAlignment="1">
      <alignment horizontal="center" vertical="center" wrapText="1"/>
    </xf>
    <xf numFmtId="0" fontId="52" fillId="2" borderId="75" xfId="4" applyFont="1" applyFill="1" applyBorder="1" applyAlignment="1">
      <alignment horizontal="center" vertical="center" wrapText="1"/>
    </xf>
    <xf numFmtId="0" fontId="52" fillId="2" borderId="39" xfId="4" applyFont="1" applyFill="1" applyBorder="1" applyAlignment="1">
      <alignment horizontal="center" vertical="center" wrapText="1"/>
    </xf>
    <xf numFmtId="0" fontId="52" fillId="2" borderId="15" xfId="4" applyFont="1" applyFill="1" applyBorder="1" applyAlignment="1">
      <alignment horizontal="center" vertical="center" wrapText="1"/>
    </xf>
    <xf numFmtId="0" fontId="52" fillId="2" borderId="16" xfId="4" applyFont="1" applyFill="1" applyBorder="1" applyAlignment="1">
      <alignment horizontal="center" vertical="center" wrapText="1"/>
    </xf>
    <xf numFmtId="0" fontId="52" fillId="0" borderId="22" xfId="4" applyFont="1" applyBorder="1" applyAlignment="1" applyProtection="1">
      <alignment horizontal="left" vertical="top" wrapText="1"/>
      <protection locked="0"/>
    </xf>
    <xf numFmtId="0" fontId="52" fillId="0" borderId="131" xfId="4" applyFont="1" applyBorder="1" applyAlignment="1" applyProtection="1">
      <alignment horizontal="left" vertical="top" wrapText="1"/>
      <protection locked="0"/>
    </xf>
    <xf numFmtId="0" fontId="52" fillId="0" borderId="152" xfId="4" applyFont="1" applyBorder="1" applyAlignment="1" applyProtection="1">
      <alignment horizontal="left" vertical="top" wrapText="1"/>
      <protection locked="0"/>
    </xf>
    <xf numFmtId="0" fontId="52" fillId="0" borderId="75" xfId="4" applyFont="1" applyBorder="1" applyAlignment="1" applyProtection="1">
      <alignment horizontal="left" vertical="top" wrapText="1"/>
      <protection locked="0"/>
    </xf>
    <xf numFmtId="0" fontId="52" fillId="0" borderId="71" xfId="4" applyFont="1" applyBorder="1" applyAlignment="1" applyProtection="1">
      <alignment horizontal="left" vertical="top" wrapText="1"/>
      <protection locked="0"/>
    </xf>
    <xf numFmtId="0" fontId="56" fillId="0" borderId="62" xfId="4" applyFont="1" applyBorder="1" applyAlignment="1" applyProtection="1">
      <alignment horizontal="left" vertical="center" shrinkToFit="1"/>
      <protection locked="0"/>
    </xf>
    <xf numFmtId="0" fontId="102" fillId="0" borderId="11" xfId="4" applyFont="1" applyBorder="1" applyAlignment="1" applyProtection="1">
      <alignment horizontal="left" vertical="center" shrinkToFit="1"/>
      <protection locked="0"/>
    </xf>
    <xf numFmtId="0" fontId="102" fillId="0" borderId="47" xfId="4" applyFont="1" applyBorder="1" applyAlignment="1" applyProtection="1">
      <alignment horizontal="left" vertical="center" shrinkToFit="1"/>
      <protection locked="0"/>
    </xf>
    <xf numFmtId="0" fontId="102" fillId="0" borderId="62" xfId="4" applyFont="1" applyBorder="1" applyAlignment="1" applyProtection="1">
      <alignment horizontal="left" vertical="center" shrinkToFit="1"/>
      <protection locked="0"/>
    </xf>
    <xf numFmtId="0" fontId="56" fillId="2" borderId="31" xfId="4" applyFont="1" applyFill="1" applyBorder="1" applyAlignment="1">
      <alignment horizontal="center" vertical="center" textRotation="255" shrinkToFit="1"/>
    </xf>
    <xf numFmtId="0" fontId="56" fillId="2" borderId="0" xfId="4" applyFont="1" applyFill="1" applyAlignment="1">
      <alignment horizontal="center" vertical="center" textRotation="255" shrinkToFit="1"/>
    </xf>
    <xf numFmtId="0" fontId="56" fillId="2" borderId="128" xfId="4" applyFont="1" applyFill="1" applyBorder="1" applyAlignment="1">
      <alignment horizontal="center" vertical="center" textRotation="255" shrinkToFit="1"/>
    </xf>
    <xf numFmtId="0" fontId="56" fillId="2" borderId="15" xfId="4" applyFont="1" applyFill="1" applyBorder="1" applyAlignment="1">
      <alignment horizontal="center" vertical="center" textRotation="255" shrinkToFit="1"/>
    </xf>
    <xf numFmtId="0" fontId="56" fillId="2" borderId="11" xfId="4" applyFont="1" applyFill="1" applyBorder="1" applyAlignment="1">
      <alignment horizontal="center" vertical="center" shrinkToFit="1"/>
    </xf>
    <xf numFmtId="0" fontId="56" fillId="2" borderId="62" xfId="4" applyFont="1" applyFill="1" applyBorder="1" applyAlignment="1">
      <alignment horizontal="center" vertical="center" shrinkToFit="1"/>
    </xf>
    <xf numFmtId="55" fontId="56" fillId="0" borderId="11" xfId="4" applyNumberFormat="1" applyFont="1" applyBorder="1" applyAlignment="1" applyProtection="1">
      <alignment horizontal="left" vertical="center" shrinkToFit="1"/>
      <protection locked="0"/>
    </xf>
    <xf numFmtId="55" fontId="56" fillId="0" borderId="47" xfId="4" applyNumberFormat="1" applyFont="1" applyBorder="1" applyAlignment="1" applyProtection="1">
      <alignment horizontal="left" vertical="center" shrinkToFit="1"/>
      <protection locked="0"/>
    </xf>
    <xf numFmtId="55" fontId="56" fillId="0" borderId="51" xfId="4" applyNumberFormat="1" applyFont="1" applyBorder="1" applyAlignment="1" applyProtection="1">
      <alignment horizontal="left" vertical="center" shrinkToFit="1"/>
      <protection locked="0"/>
    </xf>
    <xf numFmtId="55" fontId="56" fillId="0" borderId="62" xfId="4" applyNumberFormat="1" applyFont="1" applyBorder="1" applyAlignment="1" applyProtection="1">
      <alignment horizontal="left" vertical="center" shrinkToFit="1"/>
      <protection locked="0"/>
    </xf>
    <xf numFmtId="0" fontId="56" fillId="2" borderId="149" xfId="4" applyFont="1" applyFill="1" applyBorder="1" applyAlignment="1">
      <alignment horizontal="center" vertical="center" wrapText="1"/>
    </xf>
    <xf numFmtId="0" fontId="56" fillId="2" borderId="131" xfId="4" applyFont="1" applyFill="1" applyBorder="1" applyAlignment="1">
      <alignment horizontal="center" vertical="center" wrapText="1"/>
    </xf>
    <xf numFmtId="0" fontId="56" fillId="2" borderId="128" xfId="4" applyFont="1" applyFill="1" applyBorder="1" applyAlignment="1">
      <alignment horizontal="center" vertical="center" wrapText="1"/>
    </xf>
    <xf numFmtId="0" fontId="56" fillId="2" borderId="15" xfId="4" applyFont="1" applyFill="1" applyBorder="1" applyAlignment="1">
      <alignment horizontal="center" vertical="center" wrapText="1"/>
    </xf>
    <xf numFmtId="0" fontId="56" fillId="2" borderId="131" xfId="4" applyFont="1" applyFill="1" applyBorder="1" applyAlignment="1">
      <alignment horizontal="left" vertical="center" shrinkToFit="1"/>
    </xf>
    <xf numFmtId="0" fontId="56" fillId="2" borderId="152" xfId="4" applyFont="1" applyFill="1" applyBorder="1" applyAlignment="1">
      <alignment horizontal="left" vertical="center" shrinkToFit="1"/>
    </xf>
    <xf numFmtId="49" fontId="56" fillId="2" borderId="39" xfId="4" applyNumberFormat="1" applyFont="1" applyFill="1" applyBorder="1" applyAlignment="1">
      <alignment horizontal="left" vertical="center" shrinkToFit="1"/>
    </xf>
    <xf numFmtId="0" fontId="56" fillId="2" borderId="15" xfId="4" applyFont="1" applyFill="1" applyBorder="1" applyAlignment="1">
      <alignment horizontal="left" vertical="center" shrinkToFit="1"/>
    </xf>
    <xf numFmtId="0" fontId="56" fillId="2" borderId="71" xfId="4" applyFont="1" applyFill="1" applyBorder="1" applyAlignment="1">
      <alignment horizontal="left" vertical="center" shrinkToFit="1"/>
    </xf>
    <xf numFmtId="0" fontId="56" fillId="2" borderId="17" xfId="4" applyFont="1" applyFill="1" applyBorder="1" applyAlignment="1">
      <alignment horizontal="center" vertical="center" shrinkToFit="1"/>
    </xf>
    <xf numFmtId="187" fontId="56" fillId="0" borderId="17" xfId="4" applyNumberFormat="1" applyFont="1" applyBorder="1" applyAlignment="1" applyProtection="1">
      <alignment horizontal="left" vertical="center" shrinkToFit="1"/>
      <protection locked="0"/>
    </xf>
    <xf numFmtId="187" fontId="56" fillId="0" borderId="28" xfId="4" applyNumberFormat="1" applyFont="1" applyBorder="1" applyAlignment="1" applyProtection="1">
      <alignment horizontal="left" vertical="center" shrinkToFit="1"/>
      <protection locked="0"/>
    </xf>
    <xf numFmtId="187" fontId="56" fillId="0" borderId="83" xfId="4" applyNumberFormat="1" applyFont="1" applyBorder="1" applyAlignment="1" applyProtection="1">
      <alignment horizontal="left" vertical="center" shrinkToFit="1"/>
      <protection locked="0"/>
    </xf>
    <xf numFmtId="0" fontId="56" fillId="2" borderId="37" xfId="4" applyFont="1" applyFill="1" applyBorder="1" applyAlignment="1">
      <alignment horizontal="center" vertical="center" shrinkToFit="1"/>
    </xf>
    <xf numFmtId="0" fontId="56" fillId="2" borderId="69" xfId="4" applyFont="1" applyFill="1" applyBorder="1" applyAlignment="1">
      <alignment horizontal="center" vertical="center" shrinkToFit="1"/>
    </xf>
    <xf numFmtId="0" fontId="56" fillId="2" borderId="39" xfId="4" applyFont="1" applyFill="1" applyBorder="1" applyAlignment="1">
      <alignment horizontal="center" vertical="center" shrinkToFit="1"/>
    </xf>
    <xf numFmtId="0" fontId="56" fillId="2" borderId="71" xfId="4" applyFont="1" applyFill="1" applyBorder="1" applyAlignment="1">
      <alignment horizontal="center" vertical="center" shrinkToFit="1"/>
    </xf>
    <xf numFmtId="0" fontId="56" fillId="6" borderId="37" xfId="4" applyFont="1" applyFill="1" applyBorder="1" applyAlignment="1" applyProtection="1">
      <alignment horizontal="left" vertical="center" shrinkToFit="1"/>
      <protection locked="0"/>
    </xf>
    <xf numFmtId="0" fontId="56" fillId="6" borderId="38" xfId="4" applyFont="1" applyFill="1" applyBorder="1" applyAlignment="1" applyProtection="1">
      <alignment horizontal="left" vertical="center" shrinkToFit="1"/>
      <protection locked="0"/>
    </xf>
    <xf numFmtId="0" fontId="56" fillId="6" borderId="29" xfId="4" applyFont="1" applyFill="1" applyBorder="1" applyAlignment="1" applyProtection="1">
      <alignment horizontal="left" vertical="center" shrinkToFit="1"/>
      <protection locked="0"/>
    </xf>
    <xf numFmtId="0" fontId="56" fillId="6" borderId="39" xfId="4" applyFont="1" applyFill="1" applyBorder="1" applyAlignment="1" applyProtection="1">
      <alignment horizontal="left" vertical="center" shrinkToFit="1"/>
      <protection locked="0"/>
    </xf>
    <xf numFmtId="0" fontId="56" fillId="6" borderId="15" xfId="4" applyFont="1" applyFill="1" applyBorder="1" applyAlignment="1" applyProtection="1">
      <alignment horizontal="left" vertical="center" shrinkToFit="1"/>
      <protection locked="0"/>
    </xf>
    <xf numFmtId="0" fontId="56" fillId="6" borderId="16" xfId="4" applyFont="1" applyFill="1" applyBorder="1" applyAlignment="1" applyProtection="1">
      <alignment horizontal="left" vertical="center" shrinkToFit="1"/>
      <protection locked="0"/>
    </xf>
    <xf numFmtId="0" fontId="71" fillId="0" borderId="15" xfId="4" applyFont="1" applyBorder="1" applyAlignment="1">
      <alignment horizontal="right" vertical="center"/>
    </xf>
    <xf numFmtId="0" fontId="56" fillId="2" borderId="142" xfId="4" applyFont="1" applyFill="1" applyBorder="1" applyAlignment="1">
      <alignment horizontal="center" vertical="center" wrapText="1"/>
    </xf>
    <xf numFmtId="0" fontId="56" fillId="2" borderId="143" xfId="4" applyFont="1" applyFill="1" applyBorder="1" applyAlignment="1">
      <alignment horizontal="center" vertical="center" wrapText="1"/>
    </xf>
    <xf numFmtId="0" fontId="28" fillId="6" borderId="10" xfId="4" applyFont="1" applyFill="1" applyBorder="1" applyAlignment="1" applyProtection="1">
      <alignment horizontal="left" vertical="center" shrinkToFit="1"/>
      <protection locked="0"/>
    </xf>
    <xf numFmtId="0" fontId="56" fillId="2" borderId="144" xfId="4" applyFont="1" applyFill="1" applyBorder="1" applyAlignment="1">
      <alignment horizontal="center" vertical="center" shrinkToFit="1"/>
    </xf>
    <xf numFmtId="0" fontId="56" fillId="2" borderId="113" xfId="4" applyFont="1" applyFill="1" applyBorder="1" applyAlignment="1">
      <alignment horizontal="center" vertical="center" shrinkToFit="1"/>
    </xf>
    <xf numFmtId="0" fontId="56" fillId="2" borderId="145" xfId="4" applyFont="1" applyFill="1" applyBorder="1" applyAlignment="1">
      <alignment horizontal="left" vertical="center" shrinkToFit="1"/>
    </xf>
    <xf numFmtId="0" fontId="56" fillId="2" borderId="146" xfId="4" applyFont="1" applyFill="1" applyBorder="1" applyAlignment="1">
      <alignment horizontal="left" vertical="center" shrinkToFit="1"/>
    </xf>
    <xf numFmtId="0" fontId="56" fillId="2" borderId="147" xfId="4" applyFont="1" applyFill="1" applyBorder="1" applyAlignment="1">
      <alignment horizontal="left" vertical="center" shrinkToFit="1"/>
    </xf>
    <xf numFmtId="0" fontId="56" fillId="2" borderId="102" xfId="4" applyFont="1" applyFill="1" applyBorder="1" applyAlignment="1">
      <alignment horizontal="left" vertical="center" shrinkToFit="1"/>
    </xf>
    <xf numFmtId="0" fontId="56" fillId="2" borderId="73" xfId="4" applyFont="1" applyFill="1" applyBorder="1" applyAlignment="1">
      <alignment horizontal="left" vertical="center" shrinkToFit="1"/>
    </xf>
    <xf numFmtId="0" fontId="56" fillId="2" borderId="148" xfId="4" applyFont="1" applyFill="1" applyBorder="1" applyAlignment="1">
      <alignment horizontal="left" vertical="center" shrinkToFit="1"/>
    </xf>
    <xf numFmtId="0" fontId="56" fillId="2" borderId="31" xfId="4" applyFont="1" applyFill="1" applyBorder="1" applyAlignment="1">
      <alignment horizontal="center" vertical="center" wrapText="1"/>
    </xf>
    <xf numFmtId="0" fontId="56" fillId="2" borderId="0" xfId="4" applyFont="1" applyFill="1" applyAlignment="1">
      <alignment horizontal="center" vertical="center" wrapText="1"/>
    </xf>
    <xf numFmtId="0" fontId="56" fillId="2" borderId="13" xfId="4" applyFont="1" applyFill="1" applyBorder="1" applyAlignment="1">
      <alignment horizontal="left" vertical="center" shrinkToFit="1"/>
    </xf>
    <xf numFmtId="0" fontId="56" fillId="2" borderId="9" xfId="4" applyFont="1" applyFill="1" applyBorder="1" applyAlignment="1">
      <alignment horizontal="left" vertical="center" shrinkToFit="1"/>
    </xf>
    <xf numFmtId="0" fontId="56" fillId="2" borderId="2" xfId="4" applyFont="1" applyFill="1" applyBorder="1" applyAlignment="1">
      <alignment horizontal="center" vertical="center" shrinkToFit="1"/>
    </xf>
    <xf numFmtId="0" fontId="56" fillId="2" borderId="53" xfId="4" applyFont="1" applyFill="1" applyBorder="1" applyAlignment="1">
      <alignment horizontal="center" vertical="center" shrinkToFit="1"/>
    </xf>
    <xf numFmtId="0" fontId="28" fillId="0" borderId="45" xfId="4" applyFont="1" applyBorder="1" applyAlignment="1" applyProtection="1">
      <alignment horizontal="left" vertical="center" shrinkToFit="1"/>
      <protection locked="0"/>
    </xf>
    <xf numFmtId="0" fontId="28" fillId="0" borderId="122" xfId="4" applyFont="1" applyBorder="1" applyAlignment="1" applyProtection="1">
      <alignment horizontal="left" vertical="center" shrinkToFit="1"/>
      <protection locked="0"/>
    </xf>
    <xf numFmtId="0" fontId="28" fillId="0" borderId="123" xfId="4" applyFont="1" applyBorder="1" applyAlignment="1" applyProtection="1">
      <alignment horizontal="left" vertical="center" shrinkToFit="1"/>
      <protection locked="0"/>
    </xf>
    <xf numFmtId="0" fontId="56" fillId="2" borderId="4" xfId="4" applyFont="1" applyFill="1" applyBorder="1" applyAlignment="1">
      <alignment horizontal="center" vertical="center" shrinkToFit="1"/>
    </xf>
    <xf numFmtId="0" fontId="56" fillId="2" borderId="150" xfId="4" applyFont="1" applyFill="1" applyBorder="1" applyAlignment="1">
      <alignment horizontal="center" vertical="center" shrinkToFit="1"/>
    </xf>
    <xf numFmtId="0" fontId="56" fillId="2" borderId="22" xfId="4" applyFont="1" applyFill="1" applyBorder="1" applyAlignment="1">
      <alignment horizontal="left" vertical="center" shrinkToFit="1"/>
    </xf>
    <xf numFmtId="0" fontId="56" fillId="2" borderId="132" xfId="4" applyFont="1" applyFill="1" applyBorder="1" applyAlignment="1">
      <alignment horizontal="left" vertical="center" shrinkToFit="1"/>
    </xf>
    <xf numFmtId="0" fontId="56" fillId="0" borderId="56" xfId="4" applyFont="1" applyBorder="1" applyAlignment="1">
      <alignment horizontal="left" vertical="center"/>
    </xf>
    <xf numFmtId="0" fontId="56" fillId="2" borderId="151" xfId="4" applyFont="1" applyFill="1" applyBorder="1" applyAlignment="1">
      <alignment horizontal="center" vertical="center" wrapText="1"/>
    </xf>
    <xf numFmtId="0" fontId="56" fillId="2" borderId="53" xfId="4" applyFont="1" applyFill="1" applyBorder="1" applyAlignment="1">
      <alignment horizontal="center" vertical="center" wrapText="1"/>
    </xf>
    <xf numFmtId="0" fontId="56" fillId="2" borderId="125" xfId="4" applyFont="1" applyFill="1" applyBorder="1" applyAlignment="1">
      <alignment horizontal="center" vertical="center" shrinkToFit="1"/>
    </xf>
    <xf numFmtId="0" fontId="79" fillId="0" borderId="30" xfId="4" applyFont="1" applyBorder="1" applyAlignment="1">
      <alignment horizontal="left" vertical="center" wrapText="1"/>
    </xf>
    <xf numFmtId="0" fontId="79" fillId="2" borderId="80" xfId="4" applyFont="1" applyFill="1" applyBorder="1" applyAlignment="1">
      <alignment horizontal="center" vertical="center" wrapText="1"/>
    </xf>
    <xf numFmtId="0" fontId="79" fillId="2" borderId="85" xfId="4" applyFont="1" applyFill="1" applyBorder="1" applyAlignment="1">
      <alignment horizontal="center" vertical="center" wrapText="1"/>
    </xf>
    <xf numFmtId="0" fontId="79" fillId="2" borderId="162" xfId="4" applyFont="1" applyFill="1" applyBorder="1" applyAlignment="1">
      <alignment horizontal="center" vertical="center" wrapText="1"/>
    </xf>
    <xf numFmtId="189" fontId="30" fillId="0" borderId="11" xfId="4" applyNumberFormat="1" applyFont="1" applyBorder="1" applyAlignment="1" applyProtection="1">
      <alignment horizontal="center" vertical="center" wrapText="1"/>
      <protection locked="0"/>
    </xf>
    <xf numFmtId="189" fontId="30" fillId="0" borderId="47" xfId="4" applyNumberFormat="1" applyFont="1" applyBorder="1" applyAlignment="1" applyProtection="1">
      <alignment horizontal="center" vertical="center" wrapText="1"/>
      <protection locked="0"/>
    </xf>
    <xf numFmtId="189" fontId="30" fillId="0" borderId="62" xfId="4" applyNumberFormat="1" applyFont="1" applyBorder="1" applyAlignment="1" applyProtection="1">
      <alignment horizontal="center" vertical="center" wrapText="1"/>
      <protection locked="0"/>
    </xf>
    <xf numFmtId="0" fontId="30" fillId="0" borderId="122" xfId="4" applyFont="1" applyBorder="1" applyAlignment="1" applyProtection="1">
      <alignment horizontal="left" vertical="center" shrinkToFit="1"/>
      <protection locked="0"/>
    </xf>
    <xf numFmtId="0" fontId="30" fillId="0" borderId="125" xfId="4" applyFont="1" applyBorder="1" applyAlignment="1" applyProtection="1">
      <alignment horizontal="left" vertical="center" shrinkToFit="1"/>
      <protection locked="0"/>
    </xf>
    <xf numFmtId="0" fontId="30" fillId="12" borderId="11" xfId="4" applyFont="1" applyFill="1" applyBorder="1" applyAlignment="1">
      <alignment horizontal="center" vertical="center" wrapText="1"/>
    </xf>
    <xf numFmtId="0" fontId="30" fillId="12" borderId="62" xfId="4" applyFont="1" applyFill="1" applyBorder="1" applyAlignment="1">
      <alignment horizontal="center" vertical="center" wrapText="1"/>
    </xf>
    <xf numFmtId="0" fontId="30" fillId="0" borderId="123" xfId="4" applyFont="1" applyBorder="1" applyAlignment="1" applyProtection="1">
      <alignment horizontal="left" vertical="center" shrinkToFit="1"/>
      <protection locked="0"/>
    </xf>
    <xf numFmtId="0" fontId="30" fillId="0" borderId="39" xfId="4" applyFont="1" applyBorder="1" applyAlignment="1" applyProtection="1">
      <alignment horizontal="left" vertical="center" shrinkToFit="1"/>
      <protection locked="0"/>
    </xf>
    <xf numFmtId="0" fontId="30" fillId="0" borderId="15" xfId="4" applyFont="1" applyBorder="1" applyAlignment="1" applyProtection="1">
      <alignment horizontal="left" vertical="center" shrinkToFit="1"/>
      <protection locked="0"/>
    </xf>
    <xf numFmtId="0" fontId="30" fillId="0" borderId="16" xfId="4" applyFont="1" applyBorder="1" applyAlignment="1" applyProtection="1">
      <alignment horizontal="left" vertical="center" shrinkToFit="1"/>
      <protection locked="0"/>
    </xf>
    <xf numFmtId="189" fontId="30" fillId="0" borderId="115" xfId="4" applyNumberFormat="1" applyFont="1" applyBorder="1" applyAlignment="1" applyProtection="1">
      <alignment horizontal="center" vertical="center" wrapText="1"/>
      <protection locked="0"/>
    </xf>
    <xf numFmtId="189" fontId="30" fillId="0" borderId="116" xfId="4" applyNumberFormat="1" applyFont="1" applyBorder="1" applyAlignment="1" applyProtection="1">
      <alignment horizontal="center" vertical="center" wrapText="1"/>
      <protection locked="0"/>
    </xf>
    <xf numFmtId="189" fontId="30" fillId="0" borderId="121" xfId="4" applyNumberFormat="1" applyFont="1" applyBorder="1" applyAlignment="1" applyProtection="1">
      <alignment horizontal="center" vertical="center" wrapText="1"/>
      <protection locked="0"/>
    </xf>
    <xf numFmtId="0" fontId="30" fillId="0" borderId="40" xfId="4" applyFont="1" applyBorder="1" applyAlignment="1" applyProtection="1">
      <alignment horizontal="left" vertical="center" shrinkToFit="1"/>
      <protection locked="0"/>
    </xf>
    <xf numFmtId="0" fontId="30" fillId="0" borderId="56" xfId="4" applyFont="1" applyBorder="1" applyAlignment="1" applyProtection="1">
      <alignment horizontal="left" vertical="center" shrinkToFit="1"/>
      <protection locked="0"/>
    </xf>
    <xf numFmtId="0" fontId="30" fillId="0" borderId="52" xfId="4" applyFont="1" applyBorder="1" applyAlignment="1" applyProtection="1">
      <alignment horizontal="left" vertical="center" shrinkToFit="1"/>
      <protection locked="0"/>
    </xf>
    <xf numFmtId="0" fontId="30" fillId="12" borderId="37" xfId="4" applyFont="1" applyFill="1" applyBorder="1" applyAlignment="1" applyProtection="1">
      <alignment horizontal="center" vertical="center" wrapText="1"/>
      <protection locked="0"/>
    </xf>
    <xf numFmtId="0" fontId="30" fillId="12" borderId="69" xfId="4" applyFont="1" applyFill="1" applyBorder="1" applyAlignment="1" applyProtection="1">
      <alignment horizontal="center" vertical="center" wrapText="1"/>
      <protection locked="0"/>
    </xf>
    <xf numFmtId="0" fontId="30" fillId="12" borderId="39" xfId="4" applyFont="1" applyFill="1" applyBorder="1" applyAlignment="1" applyProtection="1">
      <alignment horizontal="center" vertical="center" wrapText="1"/>
      <protection locked="0"/>
    </xf>
    <xf numFmtId="0" fontId="30" fillId="12" borderId="71" xfId="4" applyFont="1" applyFill="1" applyBorder="1" applyAlignment="1" applyProtection="1">
      <alignment horizontal="center" vertical="center" wrapText="1"/>
      <protection locked="0"/>
    </xf>
    <xf numFmtId="0" fontId="25" fillId="0" borderId="18" xfId="4" applyFont="1" applyBorder="1" applyAlignment="1" applyProtection="1">
      <alignment horizontal="left" vertical="center" shrinkToFit="1"/>
      <protection locked="0"/>
    </xf>
    <xf numFmtId="0" fontId="25" fillId="0" borderId="124" xfId="4" applyFont="1" applyBorder="1" applyAlignment="1" applyProtection="1">
      <alignment horizontal="left" vertical="center" shrinkToFit="1"/>
      <protection locked="0"/>
    </xf>
    <xf numFmtId="0" fontId="25" fillId="0" borderId="60" xfId="4" applyFont="1" applyBorder="1" applyAlignment="1" applyProtection="1">
      <alignment horizontal="left" vertical="center" shrinkToFit="1"/>
      <protection locked="0"/>
    </xf>
    <xf numFmtId="0" fontId="25" fillId="0" borderId="20" xfId="4" applyFont="1" applyBorder="1" applyAlignment="1" applyProtection="1">
      <alignment horizontal="left" vertical="center" shrinkToFit="1"/>
      <protection locked="0"/>
    </xf>
    <xf numFmtId="0" fontId="25" fillId="0" borderId="92" xfId="4" applyFont="1" applyBorder="1" applyAlignment="1" applyProtection="1">
      <alignment horizontal="left" vertical="center" shrinkToFit="1"/>
      <protection locked="0"/>
    </xf>
    <xf numFmtId="0" fontId="25" fillId="0" borderId="61" xfId="4" applyFont="1" applyBorder="1" applyAlignment="1" applyProtection="1">
      <alignment horizontal="left" vertical="center" shrinkToFit="1"/>
      <protection locked="0"/>
    </xf>
    <xf numFmtId="0" fontId="56" fillId="2" borderId="127" xfId="4" applyFont="1" applyFill="1" applyBorder="1" applyAlignment="1">
      <alignment horizontal="center" vertical="top" wrapText="1"/>
    </xf>
    <xf numFmtId="0" fontId="56" fillId="2" borderId="69" xfId="4" applyFont="1" applyFill="1" applyBorder="1" applyAlignment="1">
      <alignment horizontal="center" vertical="top" wrapText="1"/>
    </xf>
    <xf numFmtId="0" fontId="56" fillId="2" borderId="31" xfId="4" applyFont="1" applyFill="1" applyBorder="1" applyAlignment="1">
      <alignment horizontal="center" vertical="top" wrapText="1"/>
    </xf>
    <xf numFmtId="0" fontId="56" fillId="2" borderId="75" xfId="4" applyFont="1" applyFill="1" applyBorder="1" applyAlignment="1">
      <alignment horizontal="center" vertical="top" wrapText="1"/>
    </xf>
    <xf numFmtId="0" fontId="56" fillId="2" borderId="128" xfId="4" applyFont="1" applyFill="1" applyBorder="1" applyAlignment="1">
      <alignment horizontal="center" vertical="top" wrapText="1"/>
    </xf>
    <xf numFmtId="0" fontId="56" fillId="2" borderId="71" xfId="4" applyFont="1" applyFill="1" applyBorder="1" applyAlignment="1">
      <alignment horizontal="center" vertical="top" wrapText="1"/>
    </xf>
    <xf numFmtId="0" fontId="30" fillId="2" borderId="37" xfId="4" applyFont="1" applyFill="1" applyBorder="1" applyAlignment="1">
      <alignment horizontal="center" vertical="center" wrapText="1"/>
    </xf>
    <xf numFmtId="0" fontId="30" fillId="2" borderId="38" xfId="4" applyFont="1" applyFill="1" applyBorder="1" applyAlignment="1">
      <alignment horizontal="center" vertical="center" wrapText="1"/>
    </xf>
    <xf numFmtId="0" fontId="30" fillId="2" borderId="69" xfId="4" applyFont="1" applyFill="1" applyBorder="1" applyAlignment="1">
      <alignment horizontal="center" vertical="center" wrapText="1"/>
    </xf>
    <xf numFmtId="189" fontId="52" fillId="0" borderId="45" xfId="4" applyNumberFormat="1" applyFont="1" applyBorder="1" applyAlignment="1" applyProtection="1">
      <alignment horizontal="center" vertical="center" wrapText="1"/>
      <protection locked="0"/>
    </xf>
    <xf numFmtId="189" fontId="52" fillId="0" borderId="122" xfId="4" applyNumberFormat="1" applyFont="1" applyBorder="1" applyAlignment="1" applyProtection="1">
      <alignment horizontal="center" vertical="center" wrapText="1"/>
      <protection locked="0"/>
    </xf>
    <xf numFmtId="189" fontId="52" fillId="0" borderId="125" xfId="4" applyNumberFormat="1" applyFont="1" applyBorder="1" applyAlignment="1" applyProtection="1">
      <alignment horizontal="center" vertical="center" wrapText="1"/>
      <protection locked="0"/>
    </xf>
    <xf numFmtId="189" fontId="52" fillId="0" borderId="18" xfId="4" applyNumberFormat="1" applyFont="1" applyBorder="1" applyAlignment="1" applyProtection="1">
      <alignment horizontal="center" vertical="center" wrapText="1"/>
      <protection locked="0"/>
    </xf>
    <xf numFmtId="189" fontId="52" fillId="0" borderId="124" xfId="4" applyNumberFormat="1" applyFont="1" applyBorder="1" applyAlignment="1" applyProtection="1">
      <alignment horizontal="center" vertical="center" wrapText="1"/>
      <protection locked="0"/>
    </xf>
    <xf numFmtId="189" fontId="52" fillId="0" borderId="64" xfId="4" applyNumberFormat="1" applyFont="1" applyBorder="1" applyAlignment="1" applyProtection="1">
      <alignment horizontal="center" vertical="center" wrapText="1"/>
      <protection locked="0"/>
    </xf>
    <xf numFmtId="0" fontId="30" fillId="2" borderId="11" xfId="4" applyFont="1" applyFill="1" applyBorder="1" applyAlignment="1">
      <alignment horizontal="center" vertical="center" wrapText="1"/>
    </xf>
    <xf numFmtId="0" fontId="30" fillId="2" borderId="47" xfId="4" applyFont="1" applyFill="1" applyBorder="1" applyAlignment="1">
      <alignment horizontal="center" vertical="center" wrapText="1"/>
    </xf>
    <xf numFmtId="0" fontId="30" fillId="2" borderId="51" xfId="4" applyFont="1" applyFill="1" applyBorder="1" applyAlignment="1">
      <alignment horizontal="center" vertical="center" wrapText="1"/>
    </xf>
    <xf numFmtId="0" fontId="25" fillId="0" borderId="23" xfId="4" applyFont="1" applyBorder="1" applyAlignment="1" applyProtection="1">
      <alignment horizontal="left" vertical="center" shrinkToFit="1"/>
      <protection locked="0"/>
    </xf>
    <xf numFmtId="0" fontId="25" fillId="0" borderId="175" xfId="4" applyFont="1" applyBorder="1" applyAlignment="1" applyProtection="1">
      <alignment horizontal="left" vertical="center" shrinkToFit="1"/>
      <protection locked="0"/>
    </xf>
    <xf numFmtId="0" fontId="25" fillId="0" borderId="202" xfId="4" applyFont="1" applyBorder="1" applyAlignment="1" applyProtection="1">
      <alignment horizontal="left" vertical="center" shrinkToFit="1"/>
      <protection locked="0"/>
    </xf>
    <xf numFmtId="0" fontId="30" fillId="0" borderId="56" xfId="4" applyFont="1" applyBorder="1" applyAlignment="1">
      <alignment horizontal="left" vertical="center"/>
    </xf>
    <xf numFmtId="0" fontId="30" fillId="0" borderId="0" xfId="4" applyFont="1" applyAlignment="1">
      <alignment horizontal="right" vertical="center"/>
    </xf>
    <xf numFmtId="0" fontId="30" fillId="2" borderId="127" xfId="4" applyFont="1" applyFill="1" applyBorder="1" applyAlignment="1">
      <alignment horizontal="center" vertical="center" wrapText="1"/>
    </xf>
    <xf numFmtId="0" fontId="30" fillId="2" borderId="128" xfId="4" applyFont="1" applyFill="1" applyBorder="1" applyAlignment="1">
      <alignment horizontal="center" vertical="center" wrapText="1"/>
    </xf>
    <xf numFmtId="0" fontId="30" fillId="2" borderId="71" xfId="4" applyFont="1" applyFill="1" applyBorder="1" applyAlignment="1">
      <alignment horizontal="center" vertical="center" wrapText="1"/>
    </xf>
    <xf numFmtId="0" fontId="25" fillId="0" borderId="183" xfId="4" applyFont="1" applyBorder="1" applyAlignment="1" applyProtection="1">
      <alignment horizontal="left" vertical="center" shrinkToFit="1"/>
      <protection locked="0"/>
    </xf>
    <xf numFmtId="0" fontId="30" fillId="2" borderId="32" xfId="4" applyFont="1" applyFill="1" applyBorder="1" applyAlignment="1">
      <alignment horizontal="center" vertical="center" shrinkToFit="1"/>
    </xf>
    <xf numFmtId="0" fontId="30" fillId="2" borderId="39" xfId="4" applyFont="1" applyFill="1" applyBorder="1" applyAlignment="1">
      <alignment horizontal="center" vertical="center" shrinkToFit="1"/>
    </xf>
    <xf numFmtId="49" fontId="30" fillId="0" borderId="32" xfId="4" applyNumberFormat="1" applyFont="1" applyBorder="1" applyAlignment="1" applyProtection="1">
      <alignment horizontal="left" vertical="center" shrinkToFit="1"/>
      <protection locked="0"/>
    </xf>
    <xf numFmtId="49" fontId="30" fillId="0" borderId="14" xfId="4" applyNumberFormat="1" applyFont="1" applyBorder="1" applyAlignment="1" applyProtection="1">
      <alignment horizontal="left" vertical="center" shrinkToFit="1"/>
      <protection locked="0"/>
    </xf>
    <xf numFmtId="49" fontId="30" fillId="0" borderId="39" xfId="4" applyNumberFormat="1" applyFont="1" applyBorder="1" applyAlignment="1" applyProtection="1">
      <alignment horizontal="left" vertical="center" shrinkToFit="1"/>
      <protection locked="0"/>
    </xf>
    <xf numFmtId="49" fontId="30" fillId="0" borderId="16" xfId="4" applyNumberFormat="1" applyFont="1" applyBorder="1" applyAlignment="1" applyProtection="1">
      <alignment horizontal="left" vertical="center" shrinkToFit="1"/>
      <protection locked="0"/>
    </xf>
    <xf numFmtId="0" fontId="30" fillId="0" borderId="92" xfId="4" applyFont="1" applyBorder="1" applyAlignment="1" applyProtection="1">
      <alignment horizontal="left" vertical="center" shrinkToFit="1"/>
      <protection locked="0"/>
    </xf>
    <xf numFmtId="0" fontId="30" fillId="0" borderId="65" xfId="4" applyFont="1" applyBorder="1" applyAlignment="1" applyProtection="1">
      <alignment horizontal="left" vertical="center" shrinkToFit="1"/>
      <protection locked="0"/>
    </xf>
    <xf numFmtId="0" fontId="30" fillId="2" borderId="1" xfId="4" applyFont="1" applyFill="1" applyBorder="1" applyAlignment="1">
      <alignment horizontal="center" vertical="center" wrapText="1"/>
    </xf>
    <xf numFmtId="0" fontId="30" fillId="2" borderId="68" xfId="4" applyFont="1" applyFill="1" applyBorder="1" applyAlignment="1">
      <alignment horizontal="center" vertical="center" wrapText="1"/>
    </xf>
    <xf numFmtId="0" fontId="30" fillId="2" borderId="31" xfId="4" applyFont="1" applyFill="1" applyBorder="1" applyAlignment="1">
      <alignment horizontal="center" vertical="center" wrapText="1"/>
    </xf>
    <xf numFmtId="0" fontId="30" fillId="2" borderId="75" xfId="4" applyFont="1" applyFill="1" applyBorder="1" applyAlignment="1">
      <alignment horizontal="center" vertical="center" wrapText="1"/>
    </xf>
    <xf numFmtId="0" fontId="25" fillId="2" borderId="37" xfId="4" applyFont="1" applyFill="1" applyBorder="1" applyAlignment="1">
      <alignment horizontal="center" vertical="center" wrapText="1"/>
    </xf>
    <xf numFmtId="0" fontId="25" fillId="2" borderId="69" xfId="4" applyFont="1" applyFill="1" applyBorder="1" applyAlignment="1">
      <alignment horizontal="center" vertical="center" wrapText="1"/>
    </xf>
    <xf numFmtId="0" fontId="30" fillId="2" borderId="39" xfId="4" applyFont="1" applyFill="1" applyBorder="1" applyAlignment="1">
      <alignment horizontal="center" vertical="center" wrapText="1"/>
    </xf>
    <xf numFmtId="0" fontId="25" fillId="11" borderId="37" xfId="4" applyFont="1" applyFill="1" applyBorder="1" applyAlignment="1" applyProtection="1">
      <alignment horizontal="left" vertical="center" wrapText="1"/>
      <protection locked="0"/>
    </xf>
    <xf numFmtId="0" fontId="25" fillId="11" borderId="69" xfId="4" applyFont="1" applyFill="1" applyBorder="1" applyAlignment="1" applyProtection="1">
      <alignment horizontal="left" vertical="center" wrapText="1"/>
      <protection locked="0"/>
    </xf>
    <xf numFmtId="0" fontId="25" fillId="11" borderId="109" xfId="4" applyFont="1" applyFill="1" applyBorder="1" applyAlignment="1" applyProtection="1">
      <alignment horizontal="left" vertical="center" wrapText="1"/>
      <protection locked="0"/>
    </xf>
    <xf numFmtId="0" fontId="25" fillId="11" borderId="63" xfId="4" applyFont="1" applyFill="1" applyBorder="1" applyAlignment="1" applyProtection="1">
      <alignment horizontal="left" vertical="center" wrapText="1"/>
      <protection locked="0"/>
    </xf>
    <xf numFmtId="0" fontId="25" fillId="11" borderId="11" xfId="4" applyFont="1" applyFill="1" applyBorder="1" applyAlignment="1" applyProtection="1">
      <alignment horizontal="left" vertical="center" wrapText="1"/>
      <protection locked="0"/>
    </xf>
    <xf numFmtId="0" fontId="25" fillId="11" borderId="62" xfId="4" applyFont="1" applyFill="1" applyBorder="1" applyAlignment="1" applyProtection="1">
      <alignment horizontal="left" vertical="center" wrapText="1"/>
      <protection locked="0"/>
    </xf>
    <xf numFmtId="0" fontId="25" fillId="11" borderId="47" xfId="4" applyFont="1" applyFill="1" applyBorder="1" applyAlignment="1" applyProtection="1">
      <alignment horizontal="left" vertical="center" wrapText="1"/>
      <protection locked="0"/>
    </xf>
    <xf numFmtId="0" fontId="25" fillId="11" borderId="51" xfId="4" applyFont="1" applyFill="1" applyBorder="1" applyAlignment="1" applyProtection="1">
      <alignment horizontal="left" vertical="center" wrapText="1"/>
      <protection locked="0"/>
    </xf>
    <xf numFmtId="0" fontId="25" fillId="0" borderId="45" xfId="4" applyFont="1" applyBorder="1" applyAlignment="1" applyProtection="1">
      <alignment horizontal="left" vertical="center" wrapText="1"/>
      <protection locked="0"/>
    </xf>
    <xf numFmtId="0" fontId="25" fillId="0" borderId="122" xfId="4" applyFont="1" applyBorder="1" applyAlignment="1" applyProtection="1">
      <alignment horizontal="left" vertical="center" wrapText="1"/>
      <protection locked="0"/>
    </xf>
    <xf numFmtId="0" fontId="25" fillId="0" borderId="125" xfId="4" applyFont="1" applyBorder="1" applyAlignment="1" applyProtection="1">
      <alignment horizontal="left" vertical="center" wrapText="1"/>
      <protection locked="0"/>
    </xf>
    <xf numFmtId="0" fontId="30" fillId="0" borderId="20" xfId="4" applyFont="1" applyBorder="1" applyAlignment="1" applyProtection="1">
      <alignment horizontal="left" vertical="center" wrapText="1"/>
      <protection locked="0"/>
    </xf>
    <xf numFmtId="0" fontId="30" fillId="0" borderId="92" xfId="4" applyFont="1" applyBorder="1" applyAlignment="1" applyProtection="1">
      <alignment horizontal="left" vertical="center" wrapText="1"/>
      <protection locked="0"/>
    </xf>
    <xf numFmtId="0" fontId="30" fillId="0" borderId="65" xfId="4" applyFont="1" applyBorder="1" applyAlignment="1" applyProtection="1">
      <alignment horizontal="left" vertical="center" wrapText="1"/>
      <protection locked="0"/>
    </xf>
    <xf numFmtId="0" fontId="30" fillId="0" borderId="110" xfId="4" applyFont="1" applyBorder="1" applyAlignment="1">
      <alignment horizontal="left" vertical="top" shrinkToFit="1"/>
    </xf>
    <xf numFmtId="0" fontId="30" fillId="0" borderId="120" xfId="4" applyFont="1" applyBorder="1" applyAlignment="1">
      <alignment horizontal="left" vertical="top" shrinkToFit="1"/>
    </xf>
    <xf numFmtId="0" fontId="30" fillId="0" borderId="112" xfId="4" applyFont="1" applyBorder="1" applyAlignment="1">
      <alignment horizontal="left" vertical="top" shrinkToFit="1"/>
    </xf>
    <xf numFmtId="0" fontId="62" fillId="14" borderId="196" xfId="4" applyFont="1" applyFill="1" applyBorder="1" applyAlignment="1">
      <alignment horizontal="left" vertical="center" wrapText="1"/>
    </xf>
    <xf numFmtId="0" fontId="62" fillId="14" borderId="198" xfId="4" applyFont="1" applyFill="1" applyBorder="1" applyAlignment="1">
      <alignment horizontal="left" vertical="center" wrapText="1"/>
    </xf>
    <xf numFmtId="189" fontId="52" fillId="0" borderId="20" xfId="4" applyNumberFormat="1" applyFont="1" applyBorder="1" applyAlignment="1" applyProtection="1">
      <alignment horizontal="center" vertical="center" wrapText="1"/>
      <protection locked="0"/>
    </xf>
    <xf numFmtId="189" fontId="52" fillId="0" borderId="92" xfId="4" applyNumberFormat="1" applyFont="1" applyBorder="1" applyAlignment="1" applyProtection="1">
      <alignment horizontal="center" vertical="center" wrapText="1"/>
      <protection locked="0"/>
    </xf>
    <xf numFmtId="189" fontId="52" fillId="0" borderId="65" xfId="4" applyNumberFormat="1" applyFont="1" applyBorder="1" applyAlignment="1" applyProtection="1">
      <alignment horizontal="center" vertical="center" wrapText="1"/>
      <protection locked="0"/>
    </xf>
    <xf numFmtId="0" fontId="25" fillId="2" borderId="122" xfId="4" applyFont="1" applyFill="1" applyBorder="1" applyAlignment="1">
      <alignment horizontal="center" vertical="center" shrinkToFit="1"/>
    </xf>
    <xf numFmtId="0" fontId="25" fillId="2" borderId="125" xfId="4" applyFont="1" applyFill="1" applyBorder="1" applyAlignment="1">
      <alignment horizontal="center" vertical="center" shrinkToFit="1"/>
    </xf>
    <xf numFmtId="0" fontId="30" fillId="2" borderId="92" xfId="4" applyFont="1" applyFill="1" applyBorder="1" applyAlignment="1">
      <alignment horizontal="center" vertical="center" shrinkToFit="1"/>
    </xf>
    <xf numFmtId="0" fontId="30" fillId="2" borderId="65" xfId="4" applyFont="1" applyFill="1" applyBorder="1" applyAlignment="1">
      <alignment horizontal="center" vertical="center" shrinkToFit="1"/>
    </xf>
    <xf numFmtId="0" fontId="30" fillId="2" borderId="128" xfId="4" applyFont="1" applyFill="1" applyBorder="1" applyAlignment="1">
      <alignment horizontal="left" vertical="center" wrapText="1"/>
    </xf>
    <xf numFmtId="0" fontId="30" fillId="2" borderId="15" xfId="4" applyFont="1" applyFill="1" applyBorder="1" applyAlignment="1">
      <alignment horizontal="left" vertical="center" wrapText="1"/>
    </xf>
    <xf numFmtId="0" fontId="30" fillId="2" borderId="16" xfId="4" applyFont="1" applyFill="1" applyBorder="1" applyAlignment="1">
      <alignment horizontal="left" vertical="center" wrapText="1"/>
    </xf>
    <xf numFmtId="0" fontId="30" fillId="0" borderId="124" xfId="4" applyFont="1" applyBorder="1" applyAlignment="1" applyProtection="1">
      <alignment horizontal="left" vertical="center" shrinkToFit="1"/>
      <protection locked="0"/>
    </xf>
    <xf numFmtId="0" fontId="30" fillId="0" borderId="60" xfId="4" applyFont="1" applyBorder="1" applyAlignment="1" applyProtection="1">
      <alignment horizontal="left" vertical="center" shrinkToFit="1"/>
      <protection locked="0"/>
    </xf>
    <xf numFmtId="189" fontId="56" fillId="0" borderId="18" xfId="4" applyNumberFormat="1" applyFont="1" applyBorder="1" applyAlignment="1" applyProtection="1">
      <alignment horizontal="center" vertical="center" wrapText="1"/>
      <protection locked="0"/>
    </xf>
    <xf numFmtId="189" fontId="56" fillId="0" borderId="124" xfId="4" applyNumberFormat="1" applyFont="1" applyBorder="1" applyAlignment="1" applyProtection="1">
      <alignment horizontal="center" vertical="center" wrapText="1"/>
      <protection locked="0"/>
    </xf>
    <xf numFmtId="189" fontId="56" fillId="0" borderId="64" xfId="4" applyNumberFormat="1" applyFont="1" applyBorder="1" applyAlignment="1" applyProtection="1">
      <alignment horizontal="center" vertical="center" wrapText="1"/>
      <protection locked="0"/>
    </xf>
    <xf numFmtId="189" fontId="56" fillId="0" borderId="20" xfId="4" applyNumberFormat="1" applyFont="1" applyBorder="1" applyAlignment="1" applyProtection="1">
      <alignment horizontal="center" vertical="center" wrapText="1"/>
      <protection locked="0"/>
    </xf>
    <xf numFmtId="189" fontId="56" fillId="0" borderId="92" xfId="4" applyNumberFormat="1" applyFont="1" applyBorder="1" applyAlignment="1" applyProtection="1">
      <alignment horizontal="center" vertical="center" wrapText="1"/>
      <protection locked="0"/>
    </xf>
    <xf numFmtId="189" fontId="56" fillId="0" borderId="65" xfId="4" applyNumberFormat="1" applyFont="1" applyBorder="1" applyAlignment="1" applyProtection="1">
      <alignment horizontal="center" vertical="center" wrapText="1"/>
      <protection locked="0"/>
    </xf>
    <xf numFmtId="0" fontId="30" fillId="0" borderId="61" xfId="4" applyFont="1" applyBorder="1" applyAlignment="1" applyProtection="1">
      <alignment horizontal="left" vertical="center" shrinkToFit="1"/>
      <protection locked="0"/>
    </xf>
    <xf numFmtId="189" fontId="56" fillId="0" borderId="45" xfId="4" applyNumberFormat="1" applyFont="1" applyBorder="1" applyAlignment="1" applyProtection="1">
      <alignment horizontal="center" vertical="center" wrapText="1"/>
      <protection locked="0"/>
    </xf>
    <xf numFmtId="189" fontId="56" fillId="0" borderId="122" xfId="4" applyNumberFormat="1" applyFont="1" applyBorder="1" applyAlignment="1" applyProtection="1">
      <alignment horizontal="center" vertical="center" wrapText="1"/>
      <protection locked="0"/>
    </xf>
    <xf numFmtId="189" fontId="56" fillId="0" borderId="125" xfId="4" applyNumberFormat="1" applyFont="1" applyBorder="1" applyAlignment="1" applyProtection="1">
      <alignment horizontal="center" vertical="center" wrapText="1"/>
      <protection locked="0"/>
    </xf>
    <xf numFmtId="0" fontId="30" fillId="0" borderId="23" xfId="4" applyFont="1" applyBorder="1" applyAlignment="1" applyProtection="1">
      <alignment horizontal="left" vertical="center" shrinkToFit="1"/>
      <protection locked="0"/>
    </xf>
    <xf numFmtId="0" fontId="30" fillId="0" borderId="175" xfId="4" applyFont="1" applyBorder="1" applyAlignment="1" applyProtection="1">
      <alignment horizontal="left" vertical="center" shrinkToFit="1"/>
      <protection locked="0"/>
    </xf>
    <xf numFmtId="0" fontId="30" fillId="0" borderId="202" xfId="4" applyFont="1" applyBorder="1" applyAlignment="1" applyProtection="1">
      <alignment horizontal="left" vertical="center" shrinkToFit="1"/>
      <protection locked="0"/>
    </xf>
    <xf numFmtId="0" fontId="30" fillId="2" borderId="62" xfId="4" applyFont="1" applyFill="1" applyBorder="1" applyAlignment="1">
      <alignment horizontal="center" vertical="center" wrapText="1"/>
    </xf>
    <xf numFmtId="0" fontId="77" fillId="0" borderId="182" xfId="9" applyFont="1" applyBorder="1" applyAlignment="1">
      <alignment horizontal="left" vertical="center" wrapText="1"/>
    </xf>
    <xf numFmtId="0" fontId="77" fillId="0" borderId="76" xfId="9" applyFont="1" applyBorder="1" applyAlignment="1">
      <alignment horizontal="left" vertical="center" wrapText="1"/>
    </xf>
    <xf numFmtId="0" fontId="77" fillId="0" borderId="63" xfId="9" applyFont="1" applyBorder="1" applyAlignment="1">
      <alignment horizontal="left" vertical="center" wrapText="1"/>
    </xf>
    <xf numFmtId="0" fontId="75" fillId="0" borderId="110" xfId="9" applyFont="1" applyBorder="1" applyAlignment="1">
      <alignment horizontal="left" vertical="center" wrapText="1"/>
    </xf>
    <xf numFmtId="0" fontId="75" fillId="0" borderId="120" xfId="9" applyFont="1" applyBorder="1" applyAlignment="1">
      <alignment horizontal="left" vertical="center" wrapText="1"/>
    </xf>
    <xf numFmtId="0" fontId="75" fillId="0" borderId="112" xfId="9" applyFont="1" applyBorder="1" applyAlignment="1">
      <alignment horizontal="left" vertical="center" wrapText="1"/>
    </xf>
    <xf numFmtId="0" fontId="77" fillId="0" borderId="194" xfId="9" applyFont="1" applyBorder="1" applyAlignment="1">
      <alignment horizontal="left" vertical="center" wrapText="1"/>
    </xf>
    <xf numFmtId="0" fontId="77" fillId="0" borderId="116" xfId="9" applyFont="1" applyBorder="1" applyAlignment="1">
      <alignment horizontal="left" vertical="center" wrapText="1"/>
    </xf>
    <xf numFmtId="0" fontId="77" fillId="0" borderId="121" xfId="9" applyFont="1" applyBorder="1" applyAlignment="1">
      <alignment horizontal="left" vertical="center" wrapText="1"/>
    </xf>
    <xf numFmtId="0" fontId="75" fillId="0" borderId="194" xfId="9" applyFont="1" applyBorder="1" applyAlignment="1">
      <alignment horizontal="left" vertical="center" wrapText="1"/>
    </xf>
    <xf numFmtId="0" fontId="75" fillId="0" borderId="116" xfId="9" applyFont="1" applyBorder="1" applyAlignment="1">
      <alignment horizontal="left" vertical="center" wrapText="1"/>
    </xf>
    <xf numFmtId="0" fontId="75" fillId="0" borderId="121" xfId="9" applyFont="1" applyBorder="1" applyAlignment="1">
      <alignment horizontal="left" vertical="center" wrapText="1"/>
    </xf>
    <xf numFmtId="0" fontId="75" fillId="0" borderId="110" xfId="9" applyFont="1" applyBorder="1" applyAlignment="1" applyProtection="1">
      <alignment horizontal="left" vertical="center" wrapText="1"/>
      <protection locked="0"/>
    </xf>
    <xf numFmtId="0" fontId="75" fillId="0" borderId="120" xfId="9" applyFont="1" applyBorder="1" applyAlignment="1" applyProtection="1">
      <alignment horizontal="left" vertical="center" wrapText="1"/>
      <protection locked="0"/>
    </xf>
    <xf numFmtId="0" fontId="75" fillId="0" borderId="112" xfId="9" applyFont="1" applyBorder="1" applyAlignment="1" applyProtection="1">
      <alignment horizontal="left" vertical="center" wrapText="1"/>
      <protection locked="0"/>
    </xf>
    <xf numFmtId="0" fontId="77" fillId="0" borderId="196" xfId="9" applyFont="1" applyBorder="1" applyAlignment="1">
      <alignment horizontal="center" vertical="center" wrapText="1"/>
    </xf>
    <xf numFmtId="0" fontId="77" fillId="0" borderId="197" xfId="9" applyFont="1" applyBorder="1" applyAlignment="1">
      <alignment horizontal="center" vertical="center" wrapText="1"/>
    </xf>
    <xf numFmtId="0" fontId="73" fillId="0" borderId="0" xfId="9" applyFont="1" applyAlignment="1">
      <alignment horizontal="left" vertical="center"/>
    </xf>
    <xf numFmtId="0" fontId="0" fillId="0" borderId="0" xfId="0" applyAlignment="1">
      <alignment horizontal="left" vertical="center"/>
    </xf>
    <xf numFmtId="0" fontId="77" fillId="0" borderId="110" xfId="9" applyFont="1" applyBorder="1" applyAlignment="1">
      <alignment horizontal="left" vertical="center" wrapText="1"/>
    </xf>
    <xf numFmtId="0" fontId="77" fillId="0" borderId="120" xfId="9" applyFont="1" applyBorder="1" applyAlignment="1">
      <alignment horizontal="left" vertical="center" wrapText="1"/>
    </xf>
    <xf numFmtId="0" fontId="77" fillId="0" borderId="112" xfId="9" applyFont="1" applyBorder="1" applyAlignment="1">
      <alignment horizontal="left" vertical="center" wrapText="1"/>
    </xf>
    <xf numFmtId="0" fontId="75" fillId="0" borderId="109" xfId="9" applyFont="1" applyBorder="1" applyAlignment="1" applyProtection="1">
      <alignment horizontal="left" vertical="center" wrapText="1"/>
      <protection locked="0"/>
    </xf>
    <xf numFmtId="0" fontId="75" fillId="0" borderId="43" xfId="9" applyFont="1" applyBorder="1" applyAlignment="1" applyProtection="1">
      <alignment horizontal="left" vertical="center" wrapText="1"/>
      <protection locked="0"/>
    </xf>
    <xf numFmtId="0" fontId="75" fillId="0" borderId="115" xfId="9" applyFont="1" applyBorder="1" applyAlignment="1" applyProtection="1">
      <alignment horizontal="left" vertical="center" wrapText="1"/>
      <protection locked="0"/>
    </xf>
    <xf numFmtId="0" fontId="75" fillId="0" borderId="117" xfId="9" applyFont="1" applyBorder="1" applyAlignment="1" applyProtection="1">
      <alignment horizontal="left" vertical="center" wrapText="1"/>
      <protection locked="0"/>
    </xf>
    <xf numFmtId="0" fontId="81" fillId="0" borderId="11" xfId="9" applyFont="1" applyBorder="1" applyAlignment="1">
      <alignment horizontal="left" vertical="center" wrapText="1"/>
    </xf>
    <xf numFmtId="0" fontId="81" fillId="0" borderId="47" xfId="9" applyFont="1" applyBorder="1" applyAlignment="1">
      <alignment horizontal="left" vertical="center" wrapText="1"/>
    </xf>
    <xf numFmtId="0" fontId="81" fillId="0" borderId="62" xfId="9" applyFont="1" applyBorder="1" applyAlignment="1">
      <alignment horizontal="left" vertical="center" wrapText="1"/>
    </xf>
    <xf numFmtId="0" fontId="73" fillId="7" borderId="110" xfId="9" applyFont="1" applyFill="1" applyBorder="1" applyAlignment="1" applyProtection="1">
      <alignment horizontal="left" vertical="center" wrapText="1"/>
      <protection locked="0"/>
    </xf>
    <xf numFmtId="0" fontId="73" fillId="7" borderId="120" xfId="9" applyFont="1" applyFill="1" applyBorder="1" applyAlignment="1" applyProtection="1">
      <alignment horizontal="left" vertical="center" wrapText="1"/>
      <protection locked="0"/>
    </xf>
    <xf numFmtId="0" fontId="73" fillId="7" borderId="112" xfId="9" applyFont="1" applyFill="1" applyBorder="1" applyAlignment="1" applyProtection="1">
      <alignment horizontal="left" vertical="center" wrapText="1"/>
      <protection locked="0"/>
    </xf>
    <xf numFmtId="0" fontId="77" fillId="0" borderId="0" xfId="9" applyFont="1" applyAlignment="1">
      <alignment horizontal="left" vertical="top" wrapText="1"/>
    </xf>
    <xf numFmtId="0" fontId="75" fillId="0" borderId="8" xfId="9" applyFont="1" applyBorder="1" applyAlignment="1" applyProtection="1">
      <alignment horizontal="left" vertical="center" wrapText="1"/>
      <protection locked="0"/>
    </xf>
    <xf numFmtId="0" fontId="75" fillId="0" borderId="177" xfId="9" applyFont="1" applyBorder="1" applyAlignment="1" applyProtection="1">
      <alignment horizontal="left" vertical="center" wrapText="1"/>
      <protection locked="0"/>
    </xf>
    <xf numFmtId="0" fontId="75" fillId="0" borderId="9" xfId="9" applyFont="1" applyBorder="1" applyAlignment="1" applyProtection="1">
      <alignment horizontal="left" vertical="center" wrapText="1"/>
      <protection locked="0"/>
    </xf>
    <xf numFmtId="0" fontId="75" fillId="0" borderId="179" xfId="9" applyFont="1" applyBorder="1" applyAlignment="1" applyProtection="1">
      <alignment horizontal="left" vertical="center" wrapText="1"/>
      <protection locked="0"/>
    </xf>
    <xf numFmtId="0" fontId="77" fillId="0" borderId="198" xfId="9" applyFont="1" applyBorder="1" applyAlignment="1">
      <alignment horizontal="center" vertical="center" wrapText="1"/>
    </xf>
    <xf numFmtId="0" fontId="75" fillId="0" borderId="5" xfId="9" applyFont="1" applyBorder="1" applyAlignment="1" applyProtection="1">
      <alignment horizontal="left" vertical="center" wrapText="1"/>
      <protection locked="0"/>
    </xf>
    <xf numFmtId="0" fontId="75" fillId="0" borderId="181" xfId="9" applyFont="1" applyBorder="1" applyAlignment="1" applyProtection="1">
      <alignment horizontal="left" vertical="center" wrapText="1"/>
      <protection locked="0"/>
    </xf>
    <xf numFmtId="0" fontId="72" fillId="0" borderId="0" xfId="9" applyFont="1" applyAlignment="1">
      <alignment horizontal="center" vertical="center"/>
    </xf>
    <xf numFmtId="0" fontId="73" fillId="11" borderId="182" xfId="9" applyFont="1" applyFill="1" applyBorder="1" applyAlignment="1">
      <alignment horizontal="left" vertical="center"/>
    </xf>
    <xf numFmtId="0" fontId="73" fillId="11" borderId="76" xfId="9" applyFont="1" applyFill="1" applyBorder="1" applyAlignment="1">
      <alignment horizontal="left" vertical="center"/>
    </xf>
    <xf numFmtId="0" fontId="73" fillId="11" borderId="43" xfId="9" applyFont="1" applyFill="1" applyBorder="1" applyAlignment="1">
      <alignment horizontal="left" vertical="center"/>
    </xf>
    <xf numFmtId="0" fontId="73" fillId="11" borderId="194" xfId="9" applyFont="1" applyFill="1" applyBorder="1" applyAlignment="1">
      <alignment horizontal="left" vertical="center"/>
    </xf>
    <xf numFmtId="0" fontId="73" fillId="11" borderId="116" xfId="9" applyFont="1" applyFill="1" applyBorder="1" applyAlignment="1">
      <alignment horizontal="left" vertical="center"/>
    </xf>
    <xf numFmtId="0" fontId="73" fillId="11" borderId="117" xfId="9" applyFont="1" applyFill="1" applyBorder="1" applyAlignment="1">
      <alignment horizontal="left" vertical="center"/>
    </xf>
    <xf numFmtId="0" fontId="75" fillId="0" borderId="78" xfId="9" applyFont="1" applyBorder="1" applyAlignment="1">
      <alignment horizontal="left" vertical="center" wrapText="1"/>
    </xf>
    <xf numFmtId="0" fontId="75" fillId="0" borderId="47" xfId="9" applyFont="1" applyBorder="1" applyAlignment="1">
      <alignment horizontal="left" vertical="center" wrapText="1"/>
    </xf>
    <xf numFmtId="0" fontId="75" fillId="0" borderId="62" xfId="9" applyFont="1" applyBorder="1" applyAlignment="1">
      <alignment horizontal="left" vertical="center" wrapText="1"/>
    </xf>
    <xf numFmtId="0" fontId="75" fillId="0" borderId="0" xfId="9" applyFont="1" applyAlignment="1">
      <alignment horizontal="left" vertical="center"/>
    </xf>
    <xf numFmtId="0" fontId="100" fillId="0" borderId="11" xfId="9" applyFont="1" applyBorder="1" applyAlignment="1">
      <alignment horizontal="left" vertical="center" wrapText="1"/>
    </xf>
    <xf numFmtId="0" fontId="100" fillId="0" borderId="47" xfId="9" applyFont="1" applyBorder="1" applyAlignment="1">
      <alignment horizontal="left" vertical="center" wrapText="1"/>
    </xf>
    <xf numFmtId="0" fontId="100" fillId="0" borderId="62" xfId="9" applyFont="1" applyBorder="1" applyAlignment="1">
      <alignment horizontal="left" vertical="center" wrapText="1"/>
    </xf>
    <xf numFmtId="0" fontId="73" fillId="0" borderId="109" xfId="9" applyFont="1" applyBorder="1" applyAlignment="1">
      <alignment horizontal="center" vertical="center"/>
    </xf>
    <xf numFmtId="0" fontId="73" fillId="0" borderId="76" xfId="9" applyFont="1" applyBorder="1" applyAlignment="1">
      <alignment horizontal="center" vertical="center"/>
    </xf>
    <xf numFmtId="0" fontId="73" fillId="0" borderId="63" xfId="9" applyFont="1" applyBorder="1" applyAlignment="1">
      <alignment horizontal="center" vertical="center"/>
    </xf>
    <xf numFmtId="0" fontId="73" fillId="0" borderId="182" xfId="9" applyFont="1" applyBorder="1" applyAlignment="1">
      <alignment horizontal="left" vertical="center"/>
    </xf>
    <xf numFmtId="0" fontId="73" fillId="0" borderId="76" xfId="9" applyFont="1" applyBorder="1" applyAlignment="1">
      <alignment horizontal="left" vertical="center"/>
    </xf>
    <xf numFmtId="0" fontId="73" fillId="0" borderId="63" xfId="9" applyFont="1" applyBorder="1" applyAlignment="1">
      <alignment horizontal="left" vertical="center"/>
    </xf>
    <xf numFmtId="0" fontId="75" fillId="0" borderId="30" xfId="9" applyFont="1" applyBorder="1" applyAlignment="1">
      <alignment horizontal="left" vertical="center" wrapText="1"/>
    </xf>
    <xf numFmtId="0" fontId="75" fillId="0" borderId="182" xfId="9" applyFont="1" applyBorder="1" applyAlignment="1">
      <alignment horizontal="left" vertical="center" wrapText="1"/>
    </xf>
    <xf numFmtId="0" fontId="75" fillId="0" borderId="76" xfId="9" applyFont="1" applyBorder="1" applyAlignment="1">
      <alignment horizontal="left" vertical="center" wrapText="1"/>
    </xf>
    <xf numFmtId="0" fontId="75" fillId="0" borderId="63" xfId="9" applyFont="1" applyBorder="1" applyAlignment="1">
      <alignment horizontal="left" vertical="center" wrapText="1"/>
    </xf>
    <xf numFmtId="0" fontId="77" fillId="0" borderId="78" xfId="9" applyFont="1" applyBorder="1" applyAlignment="1">
      <alignment horizontal="left" vertical="center" wrapText="1"/>
    </xf>
    <xf numFmtId="0" fontId="77" fillId="0" borderId="47" xfId="9" applyFont="1" applyBorder="1" applyAlignment="1">
      <alignment horizontal="left" vertical="center" wrapText="1"/>
    </xf>
    <xf numFmtId="0" fontId="77" fillId="0" borderId="62" xfId="9" applyFont="1" applyBorder="1" applyAlignment="1">
      <alignment horizontal="left" vertical="center" wrapText="1"/>
    </xf>
    <xf numFmtId="0" fontId="81" fillId="0" borderId="115" xfId="9" applyFont="1" applyBorder="1" applyAlignment="1">
      <alignment horizontal="left" vertical="center"/>
    </xf>
    <xf numFmtId="0" fontId="81" fillId="0" borderId="116" xfId="9" applyFont="1" applyBorder="1" applyAlignment="1">
      <alignment horizontal="left" vertical="center"/>
    </xf>
    <xf numFmtId="0" fontId="81" fillId="0" borderId="121" xfId="9" applyFont="1" applyBorder="1" applyAlignment="1">
      <alignment horizontal="left" vertical="center"/>
    </xf>
    <xf numFmtId="0" fontId="37" fillId="12" borderId="11" xfId="13" applyFont="1" applyFill="1" applyBorder="1" applyAlignment="1">
      <alignment horizontal="center" vertical="center" wrapText="1"/>
    </xf>
    <xf numFmtId="0" fontId="0" fillId="0" borderId="62" xfId="0" applyBorder="1" applyAlignment="1">
      <alignment horizontal="center" vertical="center" wrapText="1"/>
    </xf>
    <xf numFmtId="0" fontId="82" fillId="0" borderId="11" xfId="13" applyFont="1" applyBorder="1" applyAlignment="1" applyProtection="1">
      <alignment vertical="center" wrapText="1"/>
      <protection locked="0"/>
    </xf>
    <xf numFmtId="0" fontId="0" fillId="0" borderId="62" xfId="0" applyBorder="1" applyProtection="1">
      <alignment vertical="center"/>
      <protection locked="0"/>
    </xf>
    <xf numFmtId="0" fontId="77" fillId="0" borderId="15" xfId="13" applyFont="1" applyBorder="1" applyAlignment="1">
      <alignment horizontal="left" vertical="center" wrapText="1"/>
    </xf>
    <xf numFmtId="0" fontId="0" fillId="0" borderId="15" xfId="0" applyBorder="1" applyAlignment="1">
      <alignment vertical="center" wrapText="1"/>
    </xf>
    <xf numFmtId="0" fontId="83" fillId="0" borderId="0" xfId="13" applyFont="1" applyAlignment="1">
      <alignment horizontal="center" vertical="center" wrapText="1"/>
    </xf>
    <xf numFmtId="0" fontId="77" fillId="11" borderId="9" xfId="13" applyFont="1" applyFill="1" applyBorder="1" applyAlignment="1">
      <alignment horizontal="left" vertical="center"/>
    </xf>
    <xf numFmtId="0" fontId="84" fillId="0" borderId="0" xfId="13" applyFont="1" applyAlignment="1">
      <alignment horizontal="left" vertical="center" wrapText="1"/>
    </xf>
    <xf numFmtId="0" fontId="77" fillId="0" borderId="11" xfId="13" applyFont="1" applyBorder="1" applyAlignment="1">
      <alignment horizontal="left" vertical="center" wrapText="1"/>
    </xf>
    <xf numFmtId="0" fontId="77" fillId="0" borderId="47" xfId="13" applyFont="1" applyBorder="1" applyAlignment="1">
      <alignment horizontal="left" vertical="center"/>
    </xf>
    <xf numFmtId="0" fontId="77" fillId="0" borderId="62" xfId="13" applyFont="1" applyBorder="1" applyAlignment="1">
      <alignment horizontal="left" vertical="center"/>
    </xf>
    <xf numFmtId="0" fontId="77" fillId="0" borderId="47" xfId="13" applyFont="1" applyBorder="1" applyAlignment="1">
      <alignment horizontal="left" vertical="center" wrapText="1"/>
    </xf>
    <xf numFmtId="0" fontId="0" fillId="0" borderId="62" xfId="0" applyBorder="1" applyAlignment="1">
      <alignment horizontal="left" vertical="center" wrapText="1"/>
    </xf>
    <xf numFmtId="0" fontId="37" fillId="12" borderId="47" xfId="13" applyFont="1" applyFill="1" applyBorder="1" applyAlignment="1">
      <alignment horizontal="center" vertical="center" wrapText="1"/>
    </xf>
    <xf numFmtId="0" fontId="104" fillId="5" borderId="32" xfId="14" applyFont="1" applyFill="1" applyBorder="1" applyAlignment="1">
      <alignment horizontal="left" vertical="center" wrapText="1"/>
    </xf>
    <xf numFmtId="0" fontId="106" fillId="18" borderId="39" xfId="14" applyFont="1" applyFill="1" applyBorder="1" applyAlignment="1">
      <alignment horizontal="left" vertical="center" wrapText="1"/>
    </xf>
    <xf numFmtId="0" fontId="106" fillId="18" borderId="15" xfId="14" applyFont="1" applyFill="1" applyBorder="1" applyAlignment="1">
      <alignment horizontal="left" vertical="center" wrapText="1"/>
    </xf>
    <xf numFmtId="0" fontId="106" fillId="18" borderId="71" xfId="14" applyFont="1" applyFill="1" applyBorder="1" applyAlignment="1">
      <alignment horizontal="left" vertical="center" wrapText="1"/>
    </xf>
    <xf numFmtId="0" fontId="108" fillId="0" borderId="0" xfId="14" applyFont="1" applyAlignment="1">
      <alignment horizontal="left" vertical="center" wrapText="1"/>
    </xf>
    <xf numFmtId="0" fontId="106" fillId="0" borderId="0" xfId="14" applyFont="1" applyAlignment="1">
      <alignment horizontal="left" vertical="center" wrapText="1"/>
    </xf>
    <xf numFmtId="0" fontId="104" fillId="5" borderId="0" xfId="14" applyFont="1" applyFill="1" applyAlignment="1">
      <alignment horizontal="left" vertical="center" wrapText="1"/>
    </xf>
    <xf numFmtId="0" fontId="106" fillId="6" borderId="11" xfId="14" applyFont="1" applyFill="1" applyBorder="1" applyAlignment="1">
      <alignment horizontal="left" vertical="center" wrapText="1"/>
    </xf>
    <xf numFmtId="0" fontId="106" fillId="6" borderId="47" xfId="14" applyFont="1" applyFill="1" applyBorder="1" applyAlignment="1">
      <alignment horizontal="left" vertical="center" wrapText="1"/>
    </xf>
    <xf numFmtId="0" fontId="106" fillId="6" borderId="62" xfId="14" applyFont="1" applyFill="1" applyBorder="1" applyAlignment="1">
      <alignment horizontal="left" vertical="center" wrapText="1"/>
    </xf>
    <xf numFmtId="0" fontId="106" fillId="6" borderId="38" xfId="14" applyFont="1" applyFill="1" applyBorder="1" applyAlignment="1">
      <alignment horizontal="center" vertical="center" wrapText="1"/>
    </xf>
    <xf numFmtId="0" fontId="106" fillId="6" borderId="69" xfId="14" applyFont="1" applyFill="1" applyBorder="1" applyAlignment="1">
      <alignment horizontal="center" vertical="center" wrapText="1"/>
    </xf>
    <xf numFmtId="0" fontId="106" fillId="5" borderId="11" xfId="14" applyFont="1" applyFill="1" applyBorder="1" applyAlignment="1" applyProtection="1">
      <alignment horizontal="left" vertical="top" wrapText="1"/>
      <protection locked="0"/>
    </xf>
    <xf numFmtId="0" fontId="106" fillId="5" borderId="47" xfId="14" applyFont="1" applyFill="1" applyBorder="1" applyAlignment="1" applyProtection="1">
      <alignment horizontal="left" vertical="top" wrapText="1"/>
      <protection locked="0"/>
    </xf>
    <xf numFmtId="0" fontId="106" fillId="18" borderId="37" xfId="14" applyFont="1" applyFill="1" applyBorder="1" applyAlignment="1">
      <alignment horizontal="left" vertical="center" wrapText="1"/>
    </xf>
    <xf numFmtId="0" fontId="106" fillId="18" borderId="38" xfId="14" applyFont="1" applyFill="1" applyBorder="1" applyAlignment="1">
      <alignment horizontal="left" vertical="center" wrapText="1"/>
    </xf>
    <xf numFmtId="0" fontId="106" fillId="18" borderId="69" xfId="14" applyFont="1" applyFill="1" applyBorder="1" applyAlignment="1">
      <alignment horizontal="left" vertical="center" wrapText="1"/>
    </xf>
    <xf numFmtId="0" fontId="106" fillId="6" borderId="37" xfId="16" applyFont="1" applyFill="1" applyBorder="1" applyAlignment="1">
      <alignment horizontal="left" vertical="center" wrapText="1"/>
    </xf>
    <xf numFmtId="0" fontId="106" fillId="6" borderId="38" xfId="16" applyFont="1" applyFill="1" applyBorder="1" applyAlignment="1">
      <alignment horizontal="left" vertical="center" wrapText="1"/>
    </xf>
    <xf numFmtId="0" fontId="106" fillId="6" borderId="75" xfId="14" applyFont="1" applyFill="1" applyBorder="1" applyAlignment="1">
      <alignment horizontal="center" vertical="center" wrapText="1"/>
    </xf>
    <xf numFmtId="0" fontId="106" fillId="6" borderId="71" xfId="14" applyFont="1" applyFill="1" applyBorder="1" applyAlignment="1">
      <alignment horizontal="center" vertical="center" wrapText="1"/>
    </xf>
    <xf numFmtId="0" fontId="106" fillId="0" borderId="79" xfId="16" applyFont="1" applyBorder="1" applyAlignment="1" applyProtection="1">
      <alignment horizontal="center" vertical="center"/>
      <protection locked="0"/>
    </xf>
    <xf numFmtId="0" fontId="106" fillId="0" borderId="26" xfId="16" applyFont="1" applyBorder="1" applyAlignment="1" applyProtection="1">
      <alignment horizontal="center" vertical="center"/>
      <protection locked="0"/>
    </xf>
    <xf numFmtId="0" fontId="106" fillId="0" borderId="59" xfId="16" applyFont="1" applyBorder="1" applyAlignment="1" applyProtection="1">
      <alignment horizontal="center" vertical="center"/>
      <protection locked="0"/>
    </xf>
    <xf numFmtId="0" fontId="109" fillId="6" borderId="26" xfId="16" applyFont="1" applyFill="1" applyBorder="1" applyAlignment="1">
      <alignment vertical="center" wrapText="1"/>
    </xf>
    <xf numFmtId="0" fontId="106" fillId="6" borderId="26" xfId="16" applyFont="1" applyFill="1" applyBorder="1" applyAlignment="1">
      <alignment vertical="center" wrapText="1"/>
    </xf>
    <xf numFmtId="0" fontId="106" fillId="6" borderId="32" xfId="16" applyFont="1" applyFill="1" applyBorder="1" applyAlignment="1">
      <alignment vertical="center" wrapText="1"/>
    </xf>
    <xf numFmtId="0" fontId="104" fillId="5" borderId="11" xfId="16" applyFont="1" applyFill="1" applyBorder="1" applyAlignment="1" applyProtection="1">
      <alignment horizontal="left" vertical="center" wrapText="1"/>
      <protection locked="0"/>
    </xf>
    <xf numFmtId="0" fontId="104" fillId="5" borderId="47" xfId="16" applyFont="1" applyFill="1" applyBorder="1" applyAlignment="1" applyProtection="1">
      <alignment horizontal="left" vertical="center" wrapText="1"/>
      <protection locked="0"/>
    </xf>
    <xf numFmtId="0" fontId="104" fillId="5" borderId="62" xfId="16" applyFont="1" applyFill="1" applyBorder="1" applyAlignment="1" applyProtection="1">
      <alignment horizontal="left" vertical="center" wrapText="1"/>
      <protection locked="0"/>
    </xf>
    <xf numFmtId="0" fontId="106" fillId="6" borderId="15" xfId="16" applyFont="1" applyFill="1" applyBorder="1" applyAlignment="1">
      <alignment horizontal="left" vertical="center" wrapText="1"/>
    </xf>
    <xf numFmtId="0" fontId="106" fillId="6" borderId="37" xfId="14" applyFont="1" applyFill="1" applyBorder="1" applyAlignment="1">
      <alignment horizontal="left" vertical="center" wrapText="1"/>
    </xf>
    <xf numFmtId="0" fontId="106" fillId="6" borderId="38" xfId="14" applyFont="1" applyFill="1" applyBorder="1" applyAlignment="1">
      <alignment horizontal="left" vertical="center" wrapText="1"/>
    </xf>
    <xf numFmtId="0" fontId="106" fillId="0" borderId="79" xfId="14" applyFont="1" applyBorder="1" applyAlignment="1" applyProtection="1">
      <alignment horizontal="center" vertical="center"/>
      <protection locked="0"/>
    </xf>
    <xf numFmtId="0" fontId="106" fillId="0" borderId="26" xfId="14" applyFont="1" applyBorder="1" applyAlignment="1" applyProtection="1">
      <alignment horizontal="center" vertical="center"/>
      <protection locked="0"/>
    </xf>
    <xf numFmtId="0" fontId="106" fillId="0" borderId="59" xfId="14" applyFont="1" applyBorder="1" applyAlignment="1" applyProtection="1">
      <alignment horizontal="center" vertical="center"/>
      <protection locked="0"/>
    </xf>
    <xf numFmtId="0" fontId="109" fillId="6" borderId="26" xfId="14" applyFont="1" applyFill="1" applyBorder="1" applyAlignment="1">
      <alignment vertical="center" wrapText="1"/>
    </xf>
    <xf numFmtId="0" fontId="106" fillId="6" borderId="26" xfId="14" applyFont="1" applyFill="1" applyBorder="1" applyAlignment="1">
      <alignment vertical="center" wrapText="1"/>
    </xf>
    <xf numFmtId="0" fontId="106" fillId="6" borderId="32" xfId="14" applyFont="1" applyFill="1" applyBorder="1" applyAlignment="1">
      <alignment vertical="center" wrapText="1"/>
    </xf>
    <xf numFmtId="0" fontId="106" fillId="5" borderId="47" xfId="14" applyFont="1" applyFill="1" applyBorder="1" applyAlignment="1" applyProtection="1">
      <alignment horizontal="left" vertical="center" wrapText="1"/>
      <protection locked="0"/>
    </xf>
    <xf numFmtId="0" fontId="106" fillId="5" borderId="62" xfId="14" applyFont="1" applyFill="1" applyBorder="1" applyAlignment="1" applyProtection="1">
      <alignment horizontal="left" vertical="center" wrapText="1"/>
      <protection locked="0"/>
    </xf>
    <xf numFmtId="0" fontId="106" fillId="6" borderId="15" xfId="14" applyFont="1" applyFill="1" applyBorder="1" applyAlignment="1">
      <alignment horizontal="left" vertical="center" wrapText="1"/>
    </xf>
    <xf numFmtId="0" fontId="106" fillId="6" borderId="79" xfId="14" applyFont="1" applyFill="1" applyBorder="1" applyAlignment="1">
      <alignment vertical="center" wrapText="1"/>
    </xf>
    <xf numFmtId="0" fontId="109" fillId="6" borderId="39" xfId="14" applyFont="1" applyFill="1" applyBorder="1" applyAlignment="1">
      <alignment horizontal="left" vertical="center" wrapText="1"/>
    </xf>
    <xf numFmtId="0" fontId="109" fillId="6" borderId="15" xfId="14" applyFont="1" applyFill="1" applyBorder="1" applyAlignment="1">
      <alignment horizontal="left" vertical="center" wrapText="1"/>
    </xf>
    <xf numFmtId="0" fontId="109" fillId="6" borderId="71" xfId="14" applyFont="1" applyFill="1" applyBorder="1" applyAlignment="1">
      <alignment horizontal="left" vertical="center" wrapText="1"/>
    </xf>
    <xf numFmtId="0" fontId="106" fillId="6" borderId="69" xfId="14" applyFont="1" applyFill="1" applyBorder="1" applyAlignment="1">
      <alignment horizontal="left" vertical="center" wrapText="1"/>
    </xf>
    <xf numFmtId="0" fontId="104" fillId="5" borderId="32" xfId="14" applyFont="1" applyFill="1" applyBorder="1" applyAlignment="1">
      <alignment horizontal="left" vertical="top" wrapText="1"/>
    </xf>
    <xf numFmtId="0" fontId="109" fillId="6" borderId="47" xfId="14" applyFont="1" applyFill="1" applyBorder="1" applyAlignment="1">
      <alignment horizontal="center" vertical="center" wrapText="1"/>
    </xf>
    <xf numFmtId="0" fontId="106" fillId="6" borderId="15" xfId="14" applyFont="1" applyFill="1" applyBorder="1" applyAlignment="1">
      <alignment horizontal="left" vertical="top" wrapText="1"/>
    </xf>
    <xf numFmtId="0" fontId="106" fillId="6" borderId="71" xfId="14" applyFont="1" applyFill="1" applyBorder="1" applyAlignment="1">
      <alignment horizontal="left" vertical="top" wrapText="1"/>
    </xf>
    <xf numFmtId="0" fontId="106" fillId="18" borderId="32" xfId="14" applyFont="1" applyFill="1" applyBorder="1" applyAlignment="1">
      <alignment horizontal="left" vertical="top" wrapText="1"/>
    </xf>
    <xf numFmtId="0" fontId="106" fillId="18" borderId="0" xfId="14" applyFont="1" applyFill="1" applyAlignment="1">
      <alignment horizontal="left" vertical="top" wrapText="1"/>
    </xf>
    <xf numFmtId="0" fontId="106" fillId="18" borderId="75" xfId="14" applyFont="1" applyFill="1" applyBorder="1" applyAlignment="1">
      <alignment horizontal="left" vertical="top" wrapText="1"/>
    </xf>
    <xf numFmtId="0" fontId="106" fillId="18" borderId="39" xfId="14" applyFont="1" applyFill="1" applyBorder="1" applyAlignment="1">
      <alignment horizontal="left" vertical="top" wrapText="1"/>
    </xf>
    <xf numFmtId="0" fontId="106" fillId="18" borderId="15" xfId="14" applyFont="1" applyFill="1" applyBorder="1" applyAlignment="1">
      <alignment horizontal="left" vertical="top" wrapText="1"/>
    </xf>
    <xf numFmtId="0" fontId="106" fillId="18" borderId="71" xfId="14" applyFont="1" applyFill="1" applyBorder="1" applyAlignment="1">
      <alignment horizontal="left" vertical="top" wrapText="1"/>
    </xf>
    <xf numFmtId="0" fontId="108" fillId="0" borderId="15" xfId="14" applyFont="1" applyBorder="1" applyAlignment="1">
      <alignment horizontal="left" vertical="center" wrapText="1"/>
    </xf>
    <xf numFmtId="0" fontId="106" fillId="0" borderId="15" xfId="14" applyFont="1" applyBorder="1" applyAlignment="1">
      <alignment horizontal="left" vertical="center" wrapText="1"/>
    </xf>
    <xf numFmtId="0" fontId="106" fillId="18" borderId="37" xfId="14" applyFont="1" applyFill="1" applyBorder="1" applyAlignment="1">
      <alignment horizontal="left" vertical="top" wrapText="1"/>
    </xf>
    <xf numFmtId="0" fontId="106" fillId="18" borderId="38" xfId="14" applyFont="1" applyFill="1" applyBorder="1" applyAlignment="1">
      <alignment horizontal="left" vertical="top" wrapText="1"/>
    </xf>
    <xf numFmtId="0" fontId="106" fillId="18" borderId="69" xfId="14" applyFont="1" applyFill="1" applyBorder="1" applyAlignment="1">
      <alignment horizontal="left" vertical="top" wrapText="1"/>
    </xf>
    <xf numFmtId="0" fontId="106" fillId="6" borderId="9" xfId="14" applyFont="1" applyFill="1" applyBorder="1" applyAlignment="1">
      <alignment vertical="center" wrapText="1"/>
    </xf>
    <xf numFmtId="0" fontId="106" fillId="6" borderId="9" xfId="14" applyFont="1" applyFill="1" applyBorder="1" applyAlignment="1">
      <alignment horizontal="left" vertical="center" wrapText="1"/>
    </xf>
    <xf numFmtId="0" fontId="106" fillId="5" borderId="9" xfId="14" applyFont="1" applyFill="1" applyBorder="1" applyAlignment="1" applyProtection="1">
      <alignment horizontal="center" vertical="center" wrapText="1"/>
      <protection locked="0"/>
    </xf>
    <xf numFmtId="0" fontId="106" fillId="5" borderId="0" xfId="14" applyFont="1" applyFill="1" applyAlignment="1" applyProtection="1">
      <alignment horizontal="left" wrapText="1"/>
      <protection locked="0"/>
    </xf>
    <xf numFmtId="0" fontId="106" fillId="5" borderId="75" xfId="14" applyFont="1" applyFill="1" applyBorder="1" applyAlignment="1" applyProtection="1">
      <alignment horizontal="left" wrapText="1"/>
      <protection locked="0"/>
    </xf>
    <xf numFmtId="0" fontId="106" fillId="5" borderId="0" xfId="14" applyFont="1" applyFill="1" applyAlignment="1" applyProtection="1">
      <alignment horizontal="left" vertical="center" wrapText="1"/>
      <protection locked="0"/>
    </xf>
    <xf numFmtId="0" fontId="106" fillId="5" borderId="75" xfId="14" applyFont="1" applyFill="1" applyBorder="1" applyAlignment="1" applyProtection="1">
      <alignment horizontal="left" vertical="center" wrapText="1"/>
      <protection locked="0"/>
    </xf>
    <xf numFmtId="0" fontId="109" fillId="6" borderId="32" xfId="14" applyFont="1" applyFill="1" applyBorder="1" applyAlignment="1">
      <alignment horizontal="left" vertical="center" wrapText="1"/>
    </xf>
    <xf numFmtId="0" fontId="109" fillId="6" borderId="0" xfId="14" applyFont="1" applyFill="1" applyAlignment="1">
      <alignment horizontal="left" vertical="center" wrapText="1"/>
    </xf>
    <xf numFmtId="0" fontId="109" fillId="6" borderId="75" xfId="14" applyFont="1" applyFill="1" applyBorder="1" applyAlignment="1">
      <alignment horizontal="left" vertical="center" wrapText="1"/>
    </xf>
    <xf numFmtId="0" fontId="106" fillId="6" borderId="26" xfId="14" applyFont="1" applyFill="1" applyBorder="1" applyAlignment="1">
      <alignment horizontal="center" vertical="center" wrapText="1"/>
    </xf>
    <xf numFmtId="0" fontId="106" fillId="6" borderId="0" xfId="14" applyFont="1" applyFill="1" applyAlignment="1">
      <alignment horizontal="left" vertical="center" wrapText="1"/>
    </xf>
    <xf numFmtId="0" fontId="106" fillId="6" borderId="75" xfId="14" applyFont="1" applyFill="1" applyBorder="1" applyAlignment="1">
      <alignment horizontal="left" vertical="center" wrapText="1"/>
    </xf>
    <xf numFmtId="0" fontId="1" fillId="0" borderId="0" xfId="14" applyAlignment="1">
      <alignment vertical="center" wrapText="1"/>
    </xf>
    <xf numFmtId="0" fontId="106" fillId="6" borderId="11" xfId="14" applyFont="1" applyFill="1" applyBorder="1" applyAlignment="1">
      <alignment vertical="center" wrapText="1"/>
    </xf>
    <xf numFmtId="0" fontId="106" fillId="6" borderId="47" xfId="14" applyFont="1" applyFill="1" applyBorder="1" applyAlignment="1">
      <alignment vertical="center" wrapText="1"/>
    </xf>
    <xf numFmtId="0" fontId="106" fillId="6" borderId="62" xfId="14" applyFont="1" applyFill="1" applyBorder="1" applyAlignment="1">
      <alignment vertical="center" wrapText="1"/>
    </xf>
    <xf numFmtId="0" fontId="105" fillId="0" borderId="0" xfId="14" applyFont="1" applyAlignment="1">
      <alignment horizontal="center" vertical="center" wrapText="1"/>
    </xf>
    <xf numFmtId="0" fontId="105" fillId="0" borderId="0" xfId="14" applyFont="1" applyAlignment="1">
      <alignment horizontal="center" vertical="center"/>
    </xf>
    <xf numFmtId="0" fontId="106" fillId="0" borderId="15" xfId="14" applyFont="1" applyBorder="1" applyAlignment="1">
      <alignment horizontal="right" vertical="center"/>
    </xf>
    <xf numFmtId="0" fontId="106" fillId="7" borderId="15" xfId="14" applyFont="1" applyFill="1" applyBorder="1" applyAlignment="1">
      <alignment horizontal="left" vertical="center" shrinkToFit="1"/>
    </xf>
    <xf numFmtId="0" fontId="106" fillId="0" borderId="47" xfId="14" applyFont="1" applyBorder="1" applyAlignment="1">
      <alignment horizontal="right" vertical="center"/>
    </xf>
    <xf numFmtId="0" fontId="106" fillId="7" borderId="47" xfId="14" applyFont="1" applyFill="1" applyBorder="1" applyAlignment="1">
      <alignment horizontal="left" vertical="center" shrinkToFit="1"/>
    </xf>
    <xf numFmtId="0" fontId="106" fillId="6" borderId="11" xfId="15" applyFont="1" applyFill="1" applyBorder="1" applyAlignment="1">
      <alignment horizontal="left" vertical="center" wrapText="1"/>
    </xf>
    <xf numFmtId="0" fontId="106" fillId="6" borderId="47" xfId="15" applyFont="1" applyFill="1" applyBorder="1" applyAlignment="1">
      <alignment horizontal="left" vertical="center" wrapText="1"/>
    </xf>
    <xf numFmtId="0" fontId="106" fillId="6" borderId="62" xfId="15" applyFont="1" applyFill="1" applyBorder="1" applyAlignment="1">
      <alignment horizontal="left" vertical="center" wrapText="1"/>
    </xf>
    <xf numFmtId="0" fontId="107" fillId="0" borderId="0" xfId="14" applyFont="1" applyAlignment="1">
      <alignment vertical="center" wrapText="1"/>
    </xf>
    <xf numFmtId="0" fontId="107" fillId="0" borderId="0" xfId="14" applyFont="1">
      <alignment vertical="center"/>
    </xf>
    <xf numFmtId="0" fontId="106" fillId="6" borderId="37" xfId="15" applyFont="1" applyFill="1" applyBorder="1" applyAlignment="1">
      <alignment horizontal="left" vertical="center" wrapText="1"/>
    </xf>
    <xf numFmtId="0" fontId="106" fillId="6" borderId="38" xfId="15" applyFont="1" applyFill="1" applyBorder="1" applyAlignment="1">
      <alignment horizontal="left" vertical="center" wrapText="1"/>
    </xf>
    <xf numFmtId="0" fontId="106" fillId="6" borderId="69" xfId="15" applyFont="1" applyFill="1" applyBorder="1" applyAlignment="1">
      <alignment horizontal="left" vertical="center" wrapText="1"/>
    </xf>
    <xf numFmtId="0" fontId="28" fillId="0" borderId="17" xfId="4" applyFont="1" applyBorder="1" applyAlignment="1" applyProtection="1">
      <alignment horizontal="center" vertical="center" wrapText="1"/>
      <protection locked="0"/>
    </xf>
    <xf numFmtId="0" fontId="28" fillId="0" borderId="91" xfId="4" applyFont="1" applyBorder="1" applyAlignment="1" applyProtection="1">
      <alignment horizontal="center" vertical="center" wrapText="1"/>
      <protection locked="0"/>
    </xf>
  </cellXfs>
  <cellStyles count="17">
    <cellStyle name="パーセント 2" xfId="1" xr:uid="{00000000-0005-0000-0000-000000000000}"/>
    <cellStyle name="ハイパーリンク" xfId="12" builtinId="8"/>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8" xr:uid="{00000000-0005-0000-0000-000006000000}"/>
    <cellStyle name="標準 4 2" xfId="11" xr:uid="{7EBCE378-03FA-427D-AE00-E354B940AAB9}"/>
    <cellStyle name="標準 4 2 2 2 2" xfId="16" xr:uid="{ADBF8C20-7485-4B82-9BDF-7ABB4644AC3A}"/>
    <cellStyle name="標準 4 2 3 2" xfId="14" xr:uid="{9920A750-4A62-41D0-A156-950B7A3F2CD0}"/>
    <cellStyle name="標準 5" xfId="9" xr:uid="{AEF8A6F6-DAA3-4309-B208-402D4516F9A2}"/>
    <cellStyle name="標準 6" xfId="10" xr:uid="{BE36CF06-C006-4FD5-845D-48BFBA85684A}"/>
    <cellStyle name="標準 6 2" xfId="13" xr:uid="{49AAE53A-CFA0-4D89-80B4-285A9AC0B747}"/>
    <cellStyle name="標準 7" xfId="15" xr:uid="{E9274534-0FBA-4052-9183-A45921B14364}"/>
    <cellStyle name="標準_「神様からひと言」（予実算）" xfId="6" xr:uid="{00000000-0005-0000-0000-000007000000}"/>
    <cellStyle name="標準_new実行予算" xfId="7" xr:uid="{00000000-0005-0000-0000-000008000000}"/>
  </cellStyles>
  <dxfs count="18">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2"/>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17"/>
    </tableStyle>
    <tableStyle name="ピボットテーブル スタイル 1" table="0" count="2" xr9:uid="{00000000-0011-0000-FFFF-FFFF01000000}">
      <tableStyleElement type="wholeTable" dxfId="16"/>
      <tableStyleElement type="headerRow" dxfId="15"/>
    </tableStyle>
  </tableStyles>
  <colors>
    <mruColors>
      <color rgb="FFEAEAEA"/>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190500</xdr:colOff>
      <xdr:row>48</xdr:row>
      <xdr:rowOff>0</xdr:rowOff>
    </xdr:from>
    <xdr:to>
      <xdr:col>3</xdr:col>
      <xdr:colOff>46650</xdr:colOff>
      <xdr:row>48</xdr:row>
      <xdr:rowOff>180000</xdr:rowOff>
    </xdr:to>
    <xdr:cxnSp macro="">
      <xdr:nvCxnSpPr>
        <xdr:cNvPr id="2" name="カギ線コネクタ 35">
          <a:extLst>
            <a:ext uri="{FF2B5EF4-FFF2-40B4-BE49-F238E27FC236}">
              <a16:creationId xmlns:a16="http://schemas.microsoft.com/office/drawing/2014/main" id="{00000000-0008-0000-0000-000002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84667</xdr:colOff>
      <xdr:row>8</xdr:row>
      <xdr:rowOff>9526</xdr:rowOff>
    </xdr:from>
    <xdr:to>
      <xdr:col>1</xdr:col>
      <xdr:colOff>152401</xdr:colOff>
      <xdr:row>20</xdr:row>
      <xdr:rowOff>204611</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51556" y="1900415"/>
          <a:ext cx="67734" cy="298908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24</xdr:row>
      <xdr:rowOff>1</xdr:rowOff>
    </xdr:from>
    <xdr:to>
      <xdr:col>10</xdr:col>
      <xdr:colOff>321944</xdr:colOff>
      <xdr:row>30</xdr:row>
      <xdr:rowOff>9524</xdr:rowOff>
    </xdr:to>
    <xdr:sp macro="" textlink="">
      <xdr:nvSpPr>
        <xdr:cNvPr id="7" name="左大かっこ 6">
          <a:extLst>
            <a:ext uri="{FF2B5EF4-FFF2-40B4-BE49-F238E27FC236}">
              <a16:creationId xmlns:a16="http://schemas.microsoft.com/office/drawing/2014/main" id="{00000000-0008-0000-0000-000007000000}"/>
            </a:ext>
          </a:extLst>
        </xdr:cNvPr>
        <xdr:cNvSpPr/>
      </xdr:nvSpPr>
      <xdr:spPr>
        <a:xfrm>
          <a:off x="486727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24</xdr:row>
      <xdr:rowOff>0</xdr:rowOff>
    </xdr:from>
    <xdr:to>
      <xdr:col>13</xdr:col>
      <xdr:colOff>60006</xdr:colOff>
      <xdr:row>30</xdr:row>
      <xdr:rowOff>0</xdr:rowOff>
    </xdr:to>
    <xdr:sp macro="" textlink="">
      <xdr:nvSpPr>
        <xdr:cNvPr id="8" name="右大かっこ 7">
          <a:extLst>
            <a:ext uri="{FF2B5EF4-FFF2-40B4-BE49-F238E27FC236}">
              <a16:creationId xmlns:a16="http://schemas.microsoft.com/office/drawing/2014/main" id="{00000000-0008-0000-0000-000008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9" name="左大かっこ 8">
          <a:extLst>
            <a:ext uri="{FF2B5EF4-FFF2-40B4-BE49-F238E27FC236}">
              <a16:creationId xmlns:a16="http://schemas.microsoft.com/office/drawing/2014/main" id="{00000000-0008-0000-0000-000009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47</xdr:row>
      <xdr:rowOff>4764</xdr:rowOff>
    </xdr:from>
    <xdr:to>
      <xdr:col>3</xdr:col>
      <xdr:colOff>1233488</xdr:colOff>
      <xdr:row>49</xdr:row>
      <xdr:rowOff>347664</xdr:rowOff>
    </xdr:to>
    <xdr:sp macro="" textlink="">
      <xdr:nvSpPr>
        <xdr:cNvPr id="10" name="左大かっこ 9">
          <a:extLst>
            <a:ext uri="{FF2B5EF4-FFF2-40B4-BE49-F238E27FC236}">
              <a16:creationId xmlns:a16="http://schemas.microsoft.com/office/drawing/2014/main" id="{00000000-0008-0000-0000-00000A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47</xdr:row>
      <xdr:rowOff>0</xdr:rowOff>
    </xdr:from>
    <xdr:to>
      <xdr:col>13</xdr:col>
      <xdr:colOff>1441132</xdr:colOff>
      <xdr:row>49</xdr:row>
      <xdr:rowOff>280988</xdr:rowOff>
    </xdr:to>
    <xdr:sp macro="" textlink="">
      <xdr:nvSpPr>
        <xdr:cNvPr id="11" name="右大かっこ 10">
          <a:extLst>
            <a:ext uri="{FF2B5EF4-FFF2-40B4-BE49-F238E27FC236}">
              <a16:creationId xmlns:a16="http://schemas.microsoft.com/office/drawing/2014/main" id="{00000000-0008-0000-0000-00000B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203200</xdr:rowOff>
        </xdr:from>
        <xdr:to>
          <xdr:col>2</xdr:col>
          <xdr:colOff>88900</xdr:colOff>
          <xdr:row>16</xdr:row>
          <xdr:rowOff>19050</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0000-00000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31750</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0000-00000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241300</xdr:rowOff>
        </xdr:from>
        <xdr:to>
          <xdr:col>1</xdr:col>
          <xdr:colOff>38100</xdr:colOff>
          <xdr:row>6</xdr:row>
          <xdr:rowOff>50800</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000-00000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123825</xdr:colOff>
      <xdr:row>47</xdr:row>
      <xdr:rowOff>30877</xdr:rowOff>
    </xdr:from>
    <xdr:to>
      <xdr:col>3</xdr:col>
      <xdr:colOff>85725</xdr:colOff>
      <xdr:row>48</xdr:row>
      <xdr:rowOff>1980</xdr:rowOff>
    </xdr:to>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120650" y="9849035"/>
          <a:ext cx="1030817" cy="260028"/>
          <a:chOff x="123825" y="10567512"/>
          <a:chExt cx="1032642" cy="295018"/>
        </a:xfrm>
      </xdr:grpSpPr>
      <xdr:sp macro="" textlink="">
        <xdr:nvSpPr>
          <xdr:cNvPr id="49" name="Check Box 5" hidden="1">
            <a:extLst>
              <a:ext uri="{63B3BB69-23CF-44E3-9099-C40C66FF867C}">
                <a14:compatExt xmlns:a14="http://schemas.microsoft.com/office/drawing/2010/main" spid="_x0000_s6149"/>
              </a:ext>
              <a:ext uri="{FF2B5EF4-FFF2-40B4-BE49-F238E27FC236}">
                <a16:creationId xmlns:a16="http://schemas.microsoft.com/office/drawing/2014/main" id="{00000000-0008-0000-0000-000031000000}"/>
              </a:ext>
            </a:extLst>
          </xdr:cNvPr>
          <xdr:cNvSpPr/>
        </xdr:nvSpPr>
        <xdr:spPr bwMode="auto">
          <a:xfrm>
            <a:off x="123825" y="10567512"/>
            <a:ext cx="307756" cy="285421"/>
          </a:xfrm>
          <a:prstGeom prst="rect">
            <a:avLst/>
          </a:prstGeom>
          <a:noFill/>
          <a:ln w="9525">
            <a:miter lim="800000"/>
            <a:headEnd/>
            <a:tailEnd/>
          </a:ln>
        </xdr:spPr>
      </xdr:sp>
      <mc:AlternateContent xmlns:mc="http://schemas.openxmlformats.org/markup-compatibility/2006">
        <mc:Choice xmlns:a14="http://schemas.microsoft.com/office/drawing/2010/main" Requires="a14">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000-000006A40000}"/>
                  </a:ext>
                </a:extLst>
              </xdr:cNvPr>
              <xdr:cNvSpPr/>
            </xdr:nvSpPr>
            <xdr:spPr bwMode="auto">
              <a:xfrm>
                <a:off x="844112" y="10577109"/>
                <a:ext cx="312355"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mc:AlternateContent xmlns:mc="http://schemas.openxmlformats.org/markup-compatibility/2006">
    <mc:Choice xmlns:a14="http://schemas.microsoft.com/office/drawing/2010/main" Requires="a14">
      <xdr:twoCellAnchor>
        <xdr:from>
          <xdr:col>9</xdr:col>
          <xdr:colOff>38100</xdr:colOff>
          <xdr:row>4</xdr:row>
          <xdr:rowOff>260350</xdr:rowOff>
        </xdr:from>
        <xdr:to>
          <xdr:col>9</xdr:col>
          <xdr:colOff>323850</xdr:colOff>
          <xdr:row>6</xdr:row>
          <xdr:rowOff>31750</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000-00000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5</xdr:row>
          <xdr:rowOff>209550</xdr:rowOff>
        </xdr:from>
        <xdr:to>
          <xdr:col>10</xdr:col>
          <xdr:colOff>88900</xdr:colOff>
          <xdr:row>7</xdr:row>
          <xdr:rowOff>50800</xdr:rowOff>
        </xdr:to>
        <xdr:sp macro="" textlink="">
          <xdr:nvSpPr>
            <xdr:cNvPr id="41992" name="Check Box 8" hidden="1">
              <a:extLst>
                <a:ext uri="{63B3BB69-23CF-44E3-9099-C40C66FF867C}">
                  <a14:compatExt spid="_x0000_s41992"/>
                </a:ext>
                <a:ext uri="{FF2B5EF4-FFF2-40B4-BE49-F238E27FC236}">
                  <a16:creationId xmlns:a16="http://schemas.microsoft.com/office/drawing/2014/main" id="{00000000-0008-0000-0000-00000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40</xdr:row>
          <xdr:rowOff>209550</xdr:rowOff>
        </xdr:from>
        <xdr:to>
          <xdr:col>2</xdr:col>
          <xdr:colOff>317500</xdr:colOff>
          <xdr:row>42</xdr:row>
          <xdr:rowOff>19050</xdr:rowOff>
        </xdr:to>
        <xdr:sp macro="" textlink="">
          <xdr:nvSpPr>
            <xdr:cNvPr id="41997" name="Check Box 13" hidden="1">
              <a:extLst>
                <a:ext uri="{63B3BB69-23CF-44E3-9099-C40C66FF867C}">
                  <a14:compatExt spid="_x0000_s41997"/>
                </a:ext>
                <a:ext uri="{FF2B5EF4-FFF2-40B4-BE49-F238E27FC236}">
                  <a16:creationId xmlns:a16="http://schemas.microsoft.com/office/drawing/2014/main" id="{00000000-0008-0000-0000-00000D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43</xdr:row>
          <xdr:rowOff>222250</xdr:rowOff>
        </xdr:from>
        <xdr:to>
          <xdr:col>2</xdr:col>
          <xdr:colOff>317500</xdr:colOff>
          <xdr:row>45</xdr:row>
          <xdr:rowOff>31750</xdr:rowOff>
        </xdr:to>
        <xdr:sp macro="" textlink="">
          <xdr:nvSpPr>
            <xdr:cNvPr id="41998" name="Check Box 14" hidden="1">
              <a:extLst>
                <a:ext uri="{63B3BB69-23CF-44E3-9099-C40C66FF867C}">
                  <a14:compatExt spid="_x0000_s41998"/>
                </a:ext>
                <a:ext uri="{FF2B5EF4-FFF2-40B4-BE49-F238E27FC236}">
                  <a16:creationId xmlns:a16="http://schemas.microsoft.com/office/drawing/2014/main" id="{00000000-0008-0000-0000-00000E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41</xdr:row>
          <xdr:rowOff>222250</xdr:rowOff>
        </xdr:from>
        <xdr:to>
          <xdr:col>3</xdr:col>
          <xdr:colOff>279400</xdr:colOff>
          <xdr:row>43</xdr:row>
          <xdr:rowOff>31750</xdr:rowOff>
        </xdr:to>
        <xdr:sp macro="" textlink="">
          <xdr:nvSpPr>
            <xdr:cNvPr id="41999" name="Check Box 15" hidden="1">
              <a:extLst>
                <a:ext uri="{63B3BB69-23CF-44E3-9099-C40C66FF867C}">
                  <a14:compatExt spid="_x0000_s41999"/>
                </a:ext>
                <a:ext uri="{FF2B5EF4-FFF2-40B4-BE49-F238E27FC236}">
                  <a16:creationId xmlns:a16="http://schemas.microsoft.com/office/drawing/2014/main" id="{00000000-0008-0000-0000-00000F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42</xdr:row>
          <xdr:rowOff>222250</xdr:rowOff>
        </xdr:from>
        <xdr:to>
          <xdr:col>3</xdr:col>
          <xdr:colOff>285750</xdr:colOff>
          <xdr:row>44</xdr:row>
          <xdr:rowOff>31750</xdr:rowOff>
        </xdr:to>
        <xdr:sp macro="" textlink="">
          <xdr:nvSpPr>
            <xdr:cNvPr id="42000" name="Check Box 16" hidden="1">
              <a:extLst>
                <a:ext uri="{63B3BB69-23CF-44E3-9099-C40C66FF867C}">
                  <a14:compatExt spid="_x0000_s42000"/>
                </a:ext>
                <a:ext uri="{FF2B5EF4-FFF2-40B4-BE49-F238E27FC236}">
                  <a16:creationId xmlns:a16="http://schemas.microsoft.com/office/drawing/2014/main" id="{00000000-0008-0000-0000-00001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95250</xdr:colOff>
          <xdr:row>14</xdr:row>
          <xdr:rowOff>19050</xdr:rowOff>
        </xdr:to>
        <xdr:sp macro="" textlink="">
          <xdr:nvSpPr>
            <xdr:cNvPr id="42002" name="Check Box 18" hidden="1">
              <a:extLst>
                <a:ext uri="{63B3BB69-23CF-44E3-9099-C40C66FF867C}">
                  <a14:compatExt spid="_x0000_s42002"/>
                </a:ext>
                <a:ext uri="{FF2B5EF4-FFF2-40B4-BE49-F238E27FC236}">
                  <a16:creationId xmlns:a16="http://schemas.microsoft.com/office/drawing/2014/main" id="{00000000-0008-0000-0000-00001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209550</xdr:rowOff>
        </xdr:from>
        <xdr:to>
          <xdr:col>2</xdr:col>
          <xdr:colOff>88900</xdr:colOff>
          <xdr:row>11</xdr:row>
          <xdr:rowOff>0</xdr:rowOff>
        </xdr:to>
        <xdr:sp macro="" textlink="">
          <xdr:nvSpPr>
            <xdr:cNvPr id="42003" name="Check Box 19" hidden="1">
              <a:extLst>
                <a:ext uri="{63B3BB69-23CF-44E3-9099-C40C66FF867C}">
                  <a14:compatExt spid="_x0000_s42003"/>
                </a:ext>
                <a:ext uri="{FF2B5EF4-FFF2-40B4-BE49-F238E27FC236}">
                  <a16:creationId xmlns:a16="http://schemas.microsoft.com/office/drawing/2014/main" id="{00000000-0008-0000-0000-00001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203200</xdr:rowOff>
        </xdr:from>
        <xdr:to>
          <xdr:col>2</xdr:col>
          <xdr:colOff>88900</xdr:colOff>
          <xdr:row>12</xdr:row>
          <xdr:rowOff>19050</xdr:rowOff>
        </xdr:to>
        <xdr:sp macro="" textlink="">
          <xdr:nvSpPr>
            <xdr:cNvPr id="42004" name="Check Box 20" hidden="1">
              <a:extLst>
                <a:ext uri="{63B3BB69-23CF-44E3-9099-C40C66FF867C}">
                  <a14:compatExt spid="_x0000_s42004"/>
                </a:ext>
                <a:ext uri="{FF2B5EF4-FFF2-40B4-BE49-F238E27FC236}">
                  <a16:creationId xmlns:a16="http://schemas.microsoft.com/office/drawing/2014/main" id="{00000000-0008-0000-0000-00001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209550</xdr:rowOff>
        </xdr:from>
        <xdr:to>
          <xdr:col>2</xdr:col>
          <xdr:colOff>88900</xdr:colOff>
          <xdr:row>13</xdr:row>
          <xdr:rowOff>38100</xdr:rowOff>
        </xdr:to>
        <xdr:sp macro="" textlink="">
          <xdr:nvSpPr>
            <xdr:cNvPr id="42005" name="Check Box 21" hidden="1">
              <a:extLst>
                <a:ext uri="{63B3BB69-23CF-44E3-9099-C40C66FF867C}">
                  <a14:compatExt spid="_x0000_s42005"/>
                </a:ext>
                <a:ext uri="{FF2B5EF4-FFF2-40B4-BE49-F238E27FC236}">
                  <a16:creationId xmlns:a16="http://schemas.microsoft.com/office/drawing/2014/main" id="{00000000-0008-0000-0000-00001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88900</xdr:colOff>
          <xdr:row>10</xdr:row>
          <xdr:rowOff>19050</xdr:rowOff>
        </xdr:to>
        <xdr:sp macro="" textlink="">
          <xdr:nvSpPr>
            <xdr:cNvPr id="42006" name="Check Box 22" hidden="1">
              <a:extLst>
                <a:ext uri="{63B3BB69-23CF-44E3-9099-C40C66FF867C}">
                  <a14:compatExt spid="_x0000_s42006"/>
                </a:ext>
                <a:ext uri="{FF2B5EF4-FFF2-40B4-BE49-F238E27FC236}">
                  <a16:creationId xmlns:a16="http://schemas.microsoft.com/office/drawing/2014/main" id="{00000000-0008-0000-0000-00001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7</xdr:row>
          <xdr:rowOff>228600</xdr:rowOff>
        </xdr:from>
        <xdr:to>
          <xdr:col>2</xdr:col>
          <xdr:colOff>88900</xdr:colOff>
          <xdr:row>9</xdr:row>
          <xdr:rowOff>31750</xdr:rowOff>
        </xdr:to>
        <xdr:sp macro="" textlink="">
          <xdr:nvSpPr>
            <xdr:cNvPr id="42007" name="Check Box 23" hidden="1">
              <a:extLst>
                <a:ext uri="{63B3BB69-23CF-44E3-9099-C40C66FF867C}">
                  <a14:compatExt spid="_x0000_s42007"/>
                </a:ext>
                <a:ext uri="{FF2B5EF4-FFF2-40B4-BE49-F238E27FC236}">
                  <a16:creationId xmlns:a16="http://schemas.microsoft.com/office/drawing/2014/main" id="{00000000-0008-0000-0000-00001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11</xdr:row>
          <xdr:rowOff>222250</xdr:rowOff>
        </xdr:from>
        <xdr:to>
          <xdr:col>10</xdr:col>
          <xdr:colOff>107950</xdr:colOff>
          <xdr:row>13</xdr:row>
          <xdr:rowOff>19050</xdr:rowOff>
        </xdr:to>
        <xdr:sp macro="" textlink="">
          <xdr:nvSpPr>
            <xdr:cNvPr id="42008" name="Check Box 24" hidden="1">
              <a:extLst>
                <a:ext uri="{63B3BB69-23CF-44E3-9099-C40C66FF867C}">
                  <a14:compatExt spid="_x0000_s42008"/>
                </a:ext>
                <a:ext uri="{FF2B5EF4-FFF2-40B4-BE49-F238E27FC236}">
                  <a16:creationId xmlns:a16="http://schemas.microsoft.com/office/drawing/2014/main" id="{00000000-0008-0000-0000-00001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20</xdr:row>
          <xdr:rowOff>222250</xdr:rowOff>
        </xdr:from>
        <xdr:to>
          <xdr:col>9</xdr:col>
          <xdr:colOff>323850</xdr:colOff>
          <xdr:row>22</xdr:row>
          <xdr:rowOff>31750</xdr:rowOff>
        </xdr:to>
        <xdr:sp macro="" textlink="">
          <xdr:nvSpPr>
            <xdr:cNvPr id="42012" name="Check Box 28" hidden="1">
              <a:extLst>
                <a:ext uri="{63B3BB69-23CF-44E3-9099-C40C66FF867C}">
                  <a14:compatExt spid="_x0000_s42012"/>
                </a:ext>
                <a:ext uri="{FF2B5EF4-FFF2-40B4-BE49-F238E27FC236}">
                  <a16:creationId xmlns:a16="http://schemas.microsoft.com/office/drawing/2014/main" id="{00000000-0008-0000-0000-00001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21</xdr:row>
          <xdr:rowOff>222250</xdr:rowOff>
        </xdr:from>
        <xdr:to>
          <xdr:col>9</xdr:col>
          <xdr:colOff>323850</xdr:colOff>
          <xdr:row>23</xdr:row>
          <xdr:rowOff>31750</xdr:rowOff>
        </xdr:to>
        <xdr:sp macro="" textlink="">
          <xdr:nvSpPr>
            <xdr:cNvPr id="42013" name="Check Box 29" hidden="1">
              <a:extLst>
                <a:ext uri="{63B3BB69-23CF-44E3-9099-C40C66FF867C}">
                  <a14:compatExt spid="_x0000_s42013"/>
                </a:ext>
                <a:ext uri="{FF2B5EF4-FFF2-40B4-BE49-F238E27FC236}">
                  <a16:creationId xmlns:a16="http://schemas.microsoft.com/office/drawing/2014/main" id="{00000000-0008-0000-0000-00001D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18</xdr:row>
          <xdr:rowOff>222250</xdr:rowOff>
        </xdr:from>
        <xdr:to>
          <xdr:col>10</xdr:col>
          <xdr:colOff>107950</xdr:colOff>
          <xdr:row>20</xdr:row>
          <xdr:rowOff>19050</xdr:rowOff>
        </xdr:to>
        <xdr:sp macro="" textlink="">
          <xdr:nvSpPr>
            <xdr:cNvPr id="42014" name="Check Box 30" hidden="1">
              <a:extLst>
                <a:ext uri="{63B3BB69-23CF-44E3-9099-C40C66FF867C}">
                  <a14:compatExt spid="_x0000_s42014"/>
                </a:ext>
                <a:ext uri="{FF2B5EF4-FFF2-40B4-BE49-F238E27FC236}">
                  <a16:creationId xmlns:a16="http://schemas.microsoft.com/office/drawing/2014/main" id="{00000000-0008-0000-0000-00001E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17</xdr:row>
          <xdr:rowOff>222250</xdr:rowOff>
        </xdr:from>
        <xdr:to>
          <xdr:col>2</xdr:col>
          <xdr:colOff>95250</xdr:colOff>
          <xdr:row>19</xdr:row>
          <xdr:rowOff>19050</xdr:rowOff>
        </xdr:to>
        <xdr:sp macro="" textlink="">
          <xdr:nvSpPr>
            <xdr:cNvPr id="42016" name="Check Box 32" hidden="1">
              <a:extLst>
                <a:ext uri="{63B3BB69-23CF-44E3-9099-C40C66FF867C}">
                  <a14:compatExt spid="_x0000_s42016"/>
                </a:ext>
                <a:ext uri="{FF2B5EF4-FFF2-40B4-BE49-F238E27FC236}">
                  <a16:creationId xmlns:a16="http://schemas.microsoft.com/office/drawing/2014/main" id="{00000000-0008-0000-0000-00002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88900</xdr:colOff>
          <xdr:row>17</xdr:row>
          <xdr:rowOff>38100</xdr:rowOff>
        </xdr:to>
        <xdr:sp macro="" textlink="">
          <xdr:nvSpPr>
            <xdr:cNvPr id="42017" name="Check Box 33" hidden="1">
              <a:extLst>
                <a:ext uri="{63B3BB69-23CF-44E3-9099-C40C66FF867C}">
                  <a14:compatExt spid="_x0000_s42017"/>
                </a:ext>
                <a:ext uri="{FF2B5EF4-FFF2-40B4-BE49-F238E27FC236}">
                  <a16:creationId xmlns:a16="http://schemas.microsoft.com/office/drawing/2014/main" id="{00000000-0008-0000-0000-00002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2018" name="Check Box 34" hidden="1">
              <a:extLst>
                <a:ext uri="{63B3BB69-23CF-44E3-9099-C40C66FF867C}">
                  <a14:compatExt spid="_x0000_s42018"/>
                </a:ext>
                <a:ext uri="{FF2B5EF4-FFF2-40B4-BE49-F238E27FC236}">
                  <a16:creationId xmlns:a16="http://schemas.microsoft.com/office/drawing/2014/main" id="{00000000-0008-0000-0000-00002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18</xdr:row>
          <xdr:rowOff>222250</xdr:rowOff>
        </xdr:from>
        <xdr:to>
          <xdr:col>2</xdr:col>
          <xdr:colOff>95250</xdr:colOff>
          <xdr:row>20</xdr:row>
          <xdr:rowOff>19050</xdr:rowOff>
        </xdr:to>
        <xdr:sp macro="" textlink="">
          <xdr:nvSpPr>
            <xdr:cNvPr id="42020" name="Check Box 36" hidden="1">
              <a:extLst>
                <a:ext uri="{63B3BB69-23CF-44E3-9099-C40C66FF867C}">
                  <a14:compatExt spid="_x0000_s42020"/>
                </a:ext>
                <a:ext uri="{FF2B5EF4-FFF2-40B4-BE49-F238E27FC236}">
                  <a16:creationId xmlns:a16="http://schemas.microsoft.com/office/drawing/2014/main" id="{00000000-0008-0000-0000-00002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21</xdr:row>
          <xdr:rowOff>222250</xdr:rowOff>
        </xdr:from>
        <xdr:to>
          <xdr:col>1</xdr:col>
          <xdr:colOff>361950</xdr:colOff>
          <xdr:row>23</xdr:row>
          <xdr:rowOff>19050</xdr:rowOff>
        </xdr:to>
        <xdr:sp macro="" textlink="">
          <xdr:nvSpPr>
            <xdr:cNvPr id="42021" name="Check Box 37" hidden="1">
              <a:extLst>
                <a:ext uri="{63B3BB69-23CF-44E3-9099-C40C66FF867C}">
                  <a14:compatExt spid="_x0000_s42021"/>
                </a:ext>
                <a:ext uri="{FF2B5EF4-FFF2-40B4-BE49-F238E27FC236}">
                  <a16:creationId xmlns:a16="http://schemas.microsoft.com/office/drawing/2014/main" id="{00000000-0008-0000-0000-00002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22</xdr:row>
          <xdr:rowOff>222250</xdr:rowOff>
        </xdr:from>
        <xdr:to>
          <xdr:col>1</xdr:col>
          <xdr:colOff>361950</xdr:colOff>
          <xdr:row>24</xdr:row>
          <xdr:rowOff>19050</xdr:rowOff>
        </xdr:to>
        <xdr:sp macro="" textlink="">
          <xdr:nvSpPr>
            <xdr:cNvPr id="42022" name="Check Box 38" hidden="1">
              <a:extLst>
                <a:ext uri="{63B3BB69-23CF-44E3-9099-C40C66FF867C}">
                  <a14:compatExt spid="_x0000_s42022"/>
                </a:ext>
                <a:ext uri="{FF2B5EF4-FFF2-40B4-BE49-F238E27FC236}">
                  <a16:creationId xmlns:a16="http://schemas.microsoft.com/office/drawing/2014/main" id="{00000000-0008-0000-0000-00002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95250</xdr:colOff>
          <xdr:row>47</xdr:row>
          <xdr:rowOff>38100</xdr:rowOff>
        </xdr:from>
        <xdr:to>
          <xdr:col>1</xdr:col>
          <xdr:colOff>38100</xdr:colOff>
          <xdr:row>48</xdr:row>
          <xdr:rowOff>0</xdr:rowOff>
        </xdr:to>
        <xdr:sp macro="" textlink="">
          <xdr:nvSpPr>
            <xdr:cNvPr id="42025" name="Check Box 41" hidden="1">
              <a:extLst>
                <a:ext uri="{63B3BB69-23CF-44E3-9099-C40C66FF867C}">
                  <a14:compatExt spid="_x0000_s42025"/>
                </a:ext>
                <a:ext uri="{FF2B5EF4-FFF2-40B4-BE49-F238E27FC236}">
                  <a16:creationId xmlns:a16="http://schemas.microsoft.com/office/drawing/2014/main" id="{00000000-0008-0000-0000-000029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95250</xdr:colOff>
          <xdr:row>18</xdr:row>
          <xdr:rowOff>31750</xdr:rowOff>
        </xdr:to>
        <xdr:sp macro="" textlink="">
          <xdr:nvSpPr>
            <xdr:cNvPr id="42028" name="Check Box 44" hidden="1">
              <a:extLst>
                <a:ext uri="{63B3BB69-23CF-44E3-9099-C40C66FF867C}">
                  <a14:compatExt spid="_x0000_s42028"/>
                </a:ext>
                <a:ext uri="{FF2B5EF4-FFF2-40B4-BE49-F238E27FC236}">
                  <a16:creationId xmlns:a16="http://schemas.microsoft.com/office/drawing/2014/main" id="{00000000-0008-0000-0000-00002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2033" name="Check Box 49" hidden="1">
              <a:extLst>
                <a:ext uri="{63B3BB69-23CF-44E3-9099-C40C66FF867C}">
                  <a14:compatExt spid="_x0000_s42033"/>
                </a:ext>
                <a:ext uri="{FF2B5EF4-FFF2-40B4-BE49-F238E27FC236}">
                  <a16:creationId xmlns:a16="http://schemas.microsoft.com/office/drawing/2014/main" id="{00000000-0008-0000-0000-00003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25</xdr:row>
          <xdr:rowOff>222250</xdr:rowOff>
        </xdr:from>
        <xdr:to>
          <xdr:col>1</xdr:col>
          <xdr:colOff>361950</xdr:colOff>
          <xdr:row>26</xdr:row>
          <xdr:rowOff>241300</xdr:rowOff>
        </xdr:to>
        <xdr:sp macro="" textlink="">
          <xdr:nvSpPr>
            <xdr:cNvPr id="42034" name="Check Box 50" hidden="1">
              <a:extLst>
                <a:ext uri="{63B3BB69-23CF-44E3-9099-C40C66FF867C}">
                  <a14:compatExt spid="_x0000_s42034"/>
                </a:ext>
                <a:ext uri="{FF2B5EF4-FFF2-40B4-BE49-F238E27FC236}">
                  <a16:creationId xmlns:a16="http://schemas.microsoft.com/office/drawing/2014/main" id="{00000000-0008-0000-0000-00003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2036" name="Check Box 52" hidden="1">
              <a:extLst>
                <a:ext uri="{63B3BB69-23CF-44E3-9099-C40C66FF867C}">
                  <a14:compatExt spid="_x0000_s42036"/>
                </a:ext>
                <a:ext uri="{FF2B5EF4-FFF2-40B4-BE49-F238E27FC236}">
                  <a16:creationId xmlns:a16="http://schemas.microsoft.com/office/drawing/2014/main" id="{00000000-0008-0000-0000-00003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2037" name="Check Box 53" hidden="1">
              <a:extLst>
                <a:ext uri="{63B3BB69-23CF-44E3-9099-C40C66FF867C}">
                  <a14:compatExt spid="_x0000_s42037"/>
                </a:ext>
                <a:ext uri="{FF2B5EF4-FFF2-40B4-BE49-F238E27FC236}">
                  <a16:creationId xmlns:a16="http://schemas.microsoft.com/office/drawing/2014/main" id="{00000000-0008-0000-0000-00003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5" name="左大かっこ 4">
          <a:extLst>
            <a:ext uri="{FF2B5EF4-FFF2-40B4-BE49-F238E27FC236}">
              <a16:creationId xmlns:a16="http://schemas.microsoft.com/office/drawing/2014/main" id="{45FD81D0-289F-4C7C-A7D8-A2E3CD61561E}"/>
            </a:ext>
          </a:extLst>
        </xdr:cNvPr>
        <xdr:cNvSpPr/>
      </xdr:nvSpPr>
      <xdr:spPr>
        <a:xfrm>
          <a:off x="4610101" y="1676400"/>
          <a:ext cx="71438" cy="1130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146050</xdr:colOff>
          <xdr:row>9</xdr:row>
          <xdr:rowOff>190500</xdr:rowOff>
        </xdr:from>
        <xdr:to>
          <xdr:col>11</xdr:col>
          <xdr:colOff>69850</xdr:colOff>
          <xdr:row>11</xdr:row>
          <xdr:rowOff>25400</xdr:rowOff>
        </xdr:to>
        <xdr:sp macro="" textlink="">
          <xdr:nvSpPr>
            <xdr:cNvPr id="42038" name="Check Box 54" hidden="1">
              <a:extLst>
                <a:ext uri="{63B3BB69-23CF-44E3-9099-C40C66FF867C}">
                  <a14:compatExt spid="_x0000_s42038"/>
                </a:ext>
                <a:ext uri="{FF2B5EF4-FFF2-40B4-BE49-F238E27FC236}">
                  <a16:creationId xmlns:a16="http://schemas.microsoft.com/office/drawing/2014/main" id="{00000000-0008-0000-0000-00003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10</xdr:row>
          <xdr:rowOff>190500</xdr:rowOff>
        </xdr:from>
        <xdr:to>
          <xdr:col>11</xdr:col>
          <xdr:colOff>69850</xdr:colOff>
          <xdr:row>12</xdr:row>
          <xdr:rowOff>25400</xdr:rowOff>
        </xdr:to>
        <xdr:sp macro="" textlink="">
          <xdr:nvSpPr>
            <xdr:cNvPr id="42039" name="Check Box 55" hidden="1">
              <a:extLst>
                <a:ext uri="{63B3BB69-23CF-44E3-9099-C40C66FF867C}">
                  <a14:compatExt spid="_x0000_s42039"/>
                </a:ext>
                <a:ext uri="{FF2B5EF4-FFF2-40B4-BE49-F238E27FC236}">
                  <a16:creationId xmlns:a16="http://schemas.microsoft.com/office/drawing/2014/main" id="{00000000-0008-0000-0000-00003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8</xdr:row>
          <xdr:rowOff>190500</xdr:rowOff>
        </xdr:from>
        <xdr:to>
          <xdr:col>11</xdr:col>
          <xdr:colOff>69850</xdr:colOff>
          <xdr:row>10</xdr:row>
          <xdr:rowOff>25400</xdr:rowOff>
        </xdr:to>
        <xdr:sp macro="" textlink="">
          <xdr:nvSpPr>
            <xdr:cNvPr id="42040" name="Check Box 56" hidden="1">
              <a:extLst>
                <a:ext uri="{63B3BB69-23CF-44E3-9099-C40C66FF867C}">
                  <a14:compatExt spid="_x0000_s42040"/>
                </a:ext>
                <a:ext uri="{FF2B5EF4-FFF2-40B4-BE49-F238E27FC236}">
                  <a16:creationId xmlns:a16="http://schemas.microsoft.com/office/drawing/2014/main" id="{00000000-0008-0000-0000-00003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20</xdr:row>
          <xdr:rowOff>222250</xdr:rowOff>
        </xdr:from>
        <xdr:to>
          <xdr:col>1</xdr:col>
          <xdr:colOff>361950</xdr:colOff>
          <xdr:row>22</xdr:row>
          <xdr:rowOff>19050</xdr:rowOff>
        </xdr:to>
        <xdr:sp macro="" textlink="">
          <xdr:nvSpPr>
            <xdr:cNvPr id="42041" name="Check Box 57" hidden="1">
              <a:extLst>
                <a:ext uri="{63B3BB69-23CF-44E3-9099-C40C66FF867C}">
                  <a14:compatExt spid="_x0000_s42041"/>
                </a:ext>
                <a:ext uri="{FF2B5EF4-FFF2-40B4-BE49-F238E27FC236}">
                  <a16:creationId xmlns:a16="http://schemas.microsoft.com/office/drawing/2014/main" id="{00000000-0008-0000-0000-000039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19</xdr:row>
          <xdr:rowOff>222250</xdr:rowOff>
        </xdr:from>
        <xdr:to>
          <xdr:col>2</xdr:col>
          <xdr:colOff>95250</xdr:colOff>
          <xdr:row>21</xdr:row>
          <xdr:rowOff>19050</xdr:rowOff>
        </xdr:to>
        <xdr:sp macro="" textlink="">
          <xdr:nvSpPr>
            <xdr:cNvPr id="42042" name="Check Box 58" hidden="1">
              <a:extLst>
                <a:ext uri="{63B3BB69-23CF-44E3-9099-C40C66FF867C}">
                  <a14:compatExt spid="_x0000_s42042"/>
                </a:ext>
                <a:ext uri="{FF2B5EF4-FFF2-40B4-BE49-F238E27FC236}">
                  <a16:creationId xmlns:a16="http://schemas.microsoft.com/office/drawing/2014/main" id="{00000000-0008-0000-0000-00003A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23</xdr:row>
          <xdr:rowOff>222250</xdr:rowOff>
        </xdr:from>
        <xdr:to>
          <xdr:col>1</xdr:col>
          <xdr:colOff>361950</xdr:colOff>
          <xdr:row>25</xdr:row>
          <xdr:rowOff>19050</xdr:rowOff>
        </xdr:to>
        <xdr:sp macro="" textlink="">
          <xdr:nvSpPr>
            <xdr:cNvPr id="42043" name="Check Box 59" hidden="1">
              <a:extLst>
                <a:ext uri="{63B3BB69-23CF-44E3-9099-C40C66FF867C}">
                  <a14:compatExt spid="_x0000_s42043"/>
                </a:ext>
                <a:ext uri="{FF2B5EF4-FFF2-40B4-BE49-F238E27FC236}">
                  <a16:creationId xmlns:a16="http://schemas.microsoft.com/office/drawing/2014/main" id="{00000000-0008-0000-0000-00003B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24</xdr:row>
          <xdr:rowOff>222250</xdr:rowOff>
        </xdr:from>
        <xdr:to>
          <xdr:col>1</xdr:col>
          <xdr:colOff>361950</xdr:colOff>
          <xdr:row>26</xdr:row>
          <xdr:rowOff>19050</xdr:rowOff>
        </xdr:to>
        <xdr:sp macro="" textlink="">
          <xdr:nvSpPr>
            <xdr:cNvPr id="42044" name="Check Box 60" hidden="1">
              <a:extLst>
                <a:ext uri="{63B3BB69-23CF-44E3-9099-C40C66FF867C}">
                  <a14:compatExt spid="_x0000_s42044"/>
                </a:ext>
                <a:ext uri="{FF2B5EF4-FFF2-40B4-BE49-F238E27FC236}">
                  <a16:creationId xmlns:a16="http://schemas.microsoft.com/office/drawing/2014/main" id="{00000000-0008-0000-0000-00003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21167</xdr:rowOff>
    </xdr:from>
    <xdr:to>
      <xdr:col>13</xdr:col>
      <xdr:colOff>1435811</xdr:colOff>
      <xdr:row>120</xdr:row>
      <xdr:rowOff>206879</xdr:rowOff>
    </xdr:to>
    <xdr:sp macro="" textlink="">
      <xdr:nvSpPr>
        <xdr:cNvPr id="4" name="テキスト ボックス 3">
          <a:extLst>
            <a:ext uri="{FF2B5EF4-FFF2-40B4-BE49-F238E27FC236}">
              <a16:creationId xmlns:a16="http://schemas.microsoft.com/office/drawing/2014/main" id="{A8714BC9-46AC-4167-843E-E0DD12929473}"/>
            </a:ext>
          </a:extLst>
        </xdr:cNvPr>
        <xdr:cNvSpPr txBox="1"/>
      </xdr:nvSpPr>
      <xdr:spPr>
        <a:xfrm>
          <a:off x="0" y="21167"/>
          <a:ext cx="8314978" cy="266934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190500</xdr:colOff>
      <xdr:row>46</xdr:row>
      <xdr:rowOff>0</xdr:rowOff>
    </xdr:from>
    <xdr:to>
      <xdr:col>3</xdr:col>
      <xdr:colOff>46650</xdr:colOff>
      <xdr:row>46</xdr:row>
      <xdr:rowOff>180000</xdr:rowOff>
    </xdr:to>
    <xdr:cxnSp macro="">
      <xdr:nvCxnSpPr>
        <xdr:cNvPr id="2" name="カギ線コネクタ 35">
          <a:extLst>
            <a:ext uri="{FF2B5EF4-FFF2-40B4-BE49-F238E27FC236}">
              <a16:creationId xmlns:a16="http://schemas.microsoft.com/office/drawing/2014/main" id="{00000000-0008-0000-0100-000002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57149</xdr:colOff>
      <xdr:row>8</xdr:row>
      <xdr:rowOff>19051</xdr:rowOff>
    </xdr:from>
    <xdr:to>
      <xdr:col>1</xdr:col>
      <xdr:colOff>141110</xdr:colOff>
      <xdr:row>18</xdr:row>
      <xdr:rowOff>218722</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424038" y="1909940"/>
          <a:ext cx="83961" cy="2528004"/>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24</xdr:row>
      <xdr:rowOff>1</xdr:rowOff>
    </xdr:from>
    <xdr:to>
      <xdr:col>10</xdr:col>
      <xdr:colOff>321944</xdr:colOff>
      <xdr:row>28</xdr:row>
      <xdr:rowOff>9524</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a:xfrm>
          <a:off x="486727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24</xdr:row>
      <xdr:rowOff>0</xdr:rowOff>
    </xdr:from>
    <xdr:to>
      <xdr:col>13</xdr:col>
      <xdr:colOff>60006</xdr:colOff>
      <xdr:row>28</xdr:row>
      <xdr:rowOff>0</xdr:rowOff>
    </xdr:to>
    <xdr:sp macro="" textlink="">
      <xdr:nvSpPr>
        <xdr:cNvPr id="6" name="右大かっこ 5">
          <a:extLst>
            <a:ext uri="{FF2B5EF4-FFF2-40B4-BE49-F238E27FC236}">
              <a16:creationId xmlns:a16="http://schemas.microsoft.com/office/drawing/2014/main" id="{00000000-0008-0000-0100-000006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45</xdr:row>
      <xdr:rowOff>4764</xdr:rowOff>
    </xdr:from>
    <xdr:to>
      <xdr:col>3</xdr:col>
      <xdr:colOff>1233488</xdr:colOff>
      <xdr:row>47</xdr:row>
      <xdr:rowOff>347664</xdr:rowOff>
    </xdr:to>
    <xdr:sp macro="" textlink="">
      <xdr:nvSpPr>
        <xdr:cNvPr id="8" name="左大かっこ 7">
          <a:extLst>
            <a:ext uri="{FF2B5EF4-FFF2-40B4-BE49-F238E27FC236}">
              <a16:creationId xmlns:a16="http://schemas.microsoft.com/office/drawing/2014/main" id="{00000000-0008-0000-0100-000008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45</xdr:row>
      <xdr:rowOff>0</xdr:rowOff>
    </xdr:from>
    <xdr:to>
      <xdr:col>13</xdr:col>
      <xdr:colOff>1441132</xdr:colOff>
      <xdr:row>47</xdr:row>
      <xdr:rowOff>347663</xdr:rowOff>
    </xdr:to>
    <xdr:sp macro="" textlink="">
      <xdr:nvSpPr>
        <xdr:cNvPr id="9" name="右大かっこ 8">
          <a:extLst>
            <a:ext uri="{FF2B5EF4-FFF2-40B4-BE49-F238E27FC236}">
              <a16:creationId xmlns:a16="http://schemas.microsoft.com/office/drawing/2014/main" id="{00000000-0008-0000-0100-000009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203200</xdr:rowOff>
        </xdr:from>
        <xdr:to>
          <xdr:col>2</xdr:col>
          <xdr:colOff>88900</xdr:colOff>
          <xdr:row>16</xdr:row>
          <xdr:rowOff>19050</xdr:rowOff>
        </xdr:to>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01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31750</xdr:rowOff>
        </xdr:to>
        <xdr:sp macro="" textlink="">
          <xdr:nvSpPr>
            <xdr:cNvPr id="43010" name="Check Box 2" hidden="1">
              <a:extLst>
                <a:ext uri="{63B3BB69-23CF-44E3-9099-C40C66FF867C}">
                  <a14:compatExt spid="_x0000_s43010"/>
                </a:ext>
                <a:ext uri="{FF2B5EF4-FFF2-40B4-BE49-F238E27FC236}">
                  <a16:creationId xmlns:a16="http://schemas.microsoft.com/office/drawing/2014/main" id="{00000000-0008-0000-01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241300</xdr:rowOff>
        </xdr:from>
        <xdr:to>
          <xdr:col>1</xdr:col>
          <xdr:colOff>38100</xdr:colOff>
          <xdr:row>6</xdr:row>
          <xdr:rowOff>50800</xdr:rowOff>
        </xdr:to>
        <xdr:sp macro="" textlink="">
          <xdr:nvSpPr>
            <xdr:cNvPr id="43011" name="Check Box 3" hidden="1">
              <a:extLst>
                <a:ext uri="{63B3BB69-23CF-44E3-9099-C40C66FF867C}">
                  <a14:compatExt spid="_x0000_s43011"/>
                </a:ext>
                <a:ext uri="{FF2B5EF4-FFF2-40B4-BE49-F238E27FC236}">
                  <a16:creationId xmlns:a16="http://schemas.microsoft.com/office/drawing/2014/main" id="{00000000-0008-0000-0100-00000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45</xdr:row>
          <xdr:rowOff>30868</xdr:rowOff>
        </xdr:from>
        <xdr:to>
          <xdr:col>3</xdr:col>
          <xdr:colOff>85723</xdr:colOff>
          <xdr:row>46</xdr:row>
          <xdr:rowOff>2019</xdr:rowOff>
        </xdr:to>
        <xdr:grpSp>
          <xdr:nvGrpSpPr>
            <xdr:cNvPr id="14" name="グループ化 13">
              <a:extLst>
                <a:ext uri="{FF2B5EF4-FFF2-40B4-BE49-F238E27FC236}">
                  <a16:creationId xmlns:a16="http://schemas.microsoft.com/office/drawing/2014/main" id="{00000000-0008-0000-0100-00000E000000}"/>
                </a:ext>
              </a:extLst>
            </xdr:cNvPr>
            <xdr:cNvGrpSpPr/>
          </xdr:nvGrpSpPr>
          <xdr:grpSpPr>
            <a:xfrm>
              <a:off x="120650" y="9647943"/>
              <a:ext cx="1037165" cy="260076"/>
              <a:chOff x="123793" y="10566711"/>
              <a:chExt cx="1032624" cy="295094"/>
            </a:xfrm>
          </xdr:grpSpPr>
          <xdr:sp macro="" textlink="">
            <xdr:nvSpPr>
              <xdr:cNvPr id="43012" name="Check Box 4" hidden="1">
                <a:extLst>
                  <a:ext uri="{63B3BB69-23CF-44E3-9099-C40C66FF867C}">
                    <a14:compatExt spid="_x0000_s43012"/>
                  </a:ext>
                  <a:ext uri="{FF2B5EF4-FFF2-40B4-BE49-F238E27FC236}">
                    <a16:creationId xmlns:a16="http://schemas.microsoft.com/office/drawing/2014/main" id="{00000000-0008-0000-0100-000004A80000}"/>
                  </a:ext>
                </a:extLst>
              </xdr:cNvPr>
              <xdr:cNvSpPr/>
            </xdr:nvSpPr>
            <xdr:spPr bwMode="auto">
              <a:xfrm>
                <a:off x="123793" y="10566711"/>
                <a:ext cx="307714"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3" name="Check Box 5" hidden="1">
                <a:extLst>
                  <a:ext uri="{63B3BB69-23CF-44E3-9099-C40C66FF867C}">
                    <a14:compatExt spid="_x0000_s43013"/>
                  </a:ext>
                  <a:ext uri="{FF2B5EF4-FFF2-40B4-BE49-F238E27FC236}">
                    <a16:creationId xmlns:a16="http://schemas.microsoft.com/office/drawing/2014/main" id="{00000000-0008-0000-0100-000005A80000}"/>
                  </a:ext>
                </a:extLst>
              </xdr:cNvPr>
              <xdr:cNvSpPr/>
            </xdr:nvSpPr>
            <xdr:spPr bwMode="auto">
              <a:xfrm>
                <a:off x="844042" y="10576384"/>
                <a:ext cx="312375"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4</xdr:row>
          <xdr:rowOff>260350</xdr:rowOff>
        </xdr:from>
        <xdr:to>
          <xdr:col>9</xdr:col>
          <xdr:colOff>323850</xdr:colOff>
          <xdr:row>6</xdr:row>
          <xdr:rowOff>31750</xdr:rowOff>
        </xdr:to>
        <xdr:sp macro="" textlink="">
          <xdr:nvSpPr>
            <xdr:cNvPr id="43014" name="Check Box 6" hidden="1">
              <a:extLst>
                <a:ext uri="{63B3BB69-23CF-44E3-9099-C40C66FF867C}">
                  <a14:compatExt spid="_x0000_s43014"/>
                </a:ext>
                <a:ext uri="{FF2B5EF4-FFF2-40B4-BE49-F238E27FC236}">
                  <a16:creationId xmlns:a16="http://schemas.microsoft.com/office/drawing/2014/main" id="{00000000-0008-0000-0100-00000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5</xdr:row>
          <xdr:rowOff>209550</xdr:rowOff>
        </xdr:from>
        <xdr:to>
          <xdr:col>10</xdr:col>
          <xdr:colOff>88900</xdr:colOff>
          <xdr:row>7</xdr:row>
          <xdr:rowOff>50800</xdr:rowOff>
        </xdr:to>
        <xdr:sp macro="" textlink="">
          <xdr:nvSpPr>
            <xdr:cNvPr id="43015" name="Check Box 7" hidden="1">
              <a:extLst>
                <a:ext uri="{63B3BB69-23CF-44E3-9099-C40C66FF867C}">
                  <a14:compatExt spid="_x0000_s43015"/>
                </a:ext>
                <a:ext uri="{FF2B5EF4-FFF2-40B4-BE49-F238E27FC236}">
                  <a16:creationId xmlns:a16="http://schemas.microsoft.com/office/drawing/2014/main" id="{00000000-0008-0000-0100-00000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38</xdr:row>
          <xdr:rowOff>209550</xdr:rowOff>
        </xdr:from>
        <xdr:to>
          <xdr:col>2</xdr:col>
          <xdr:colOff>317500</xdr:colOff>
          <xdr:row>40</xdr:row>
          <xdr:rowOff>19050</xdr:rowOff>
        </xdr:to>
        <xdr:sp macro="" textlink="">
          <xdr:nvSpPr>
            <xdr:cNvPr id="43022" name="Check Box 14" hidden="1">
              <a:extLst>
                <a:ext uri="{63B3BB69-23CF-44E3-9099-C40C66FF867C}">
                  <a14:compatExt spid="_x0000_s43022"/>
                </a:ext>
                <a:ext uri="{FF2B5EF4-FFF2-40B4-BE49-F238E27FC236}">
                  <a16:creationId xmlns:a16="http://schemas.microsoft.com/office/drawing/2014/main" id="{00000000-0008-0000-0100-00000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41</xdr:row>
          <xdr:rowOff>222250</xdr:rowOff>
        </xdr:from>
        <xdr:to>
          <xdr:col>2</xdr:col>
          <xdr:colOff>317500</xdr:colOff>
          <xdr:row>43</xdr:row>
          <xdr:rowOff>31750</xdr:rowOff>
        </xdr:to>
        <xdr:sp macro="" textlink="">
          <xdr:nvSpPr>
            <xdr:cNvPr id="43023" name="Check Box 15" hidden="1">
              <a:extLst>
                <a:ext uri="{63B3BB69-23CF-44E3-9099-C40C66FF867C}">
                  <a14:compatExt spid="_x0000_s43023"/>
                </a:ext>
                <a:ext uri="{FF2B5EF4-FFF2-40B4-BE49-F238E27FC236}">
                  <a16:creationId xmlns:a16="http://schemas.microsoft.com/office/drawing/2014/main" id="{00000000-0008-0000-0100-00000F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39</xdr:row>
          <xdr:rowOff>222250</xdr:rowOff>
        </xdr:from>
        <xdr:to>
          <xdr:col>3</xdr:col>
          <xdr:colOff>279400</xdr:colOff>
          <xdr:row>41</xdr:row>
          <xdr:rowOff>31750</xdr:rowOff>
        </xdr:to>
        <xdr:sp macro="" textlink="">
          <xdr:nvSpPr>
            <xdr:cNvPr id="43024" name="Check Box 16" hidden="1">
              <a:extLst>
                <a:ext uri="{63B3BB69-23CF-44E3-9099-C40C66FF867C}">
                  <a14:compatExt spid="_x0000_s43024"/>
                </a:ext>
                <a:ext uri="{FF2B5EF4-FFF2-40B4-BE49-F238E27FC236}">
                  <a16:creationId xmlns:a16="http://schemas.microsoft.com/office/drawing/2014/main" id="{00000000-0008-0000-0100-00001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40</xdr:row>
          <xdr:rowOff>222250</xdr:rowOff>
        </xdr:from>
        <xdr:to>
          <xdr:col>3</xdr:col>
          <xdr:colOff>285750</xdr:colOff>
          <xdr:row>42</xdr:row>
          <xdr:rowOff>31750</xdr:rowOff>
        </xdr:to>
        <xdr:sp macro="" textlink="">
          <xdr:nvSpPr>
            <xdr:cNvPr id="43025" name="Check Box 17" hidden="1">
              <a:extLst>
                <a:ext uri="{63B3BB69-23CF-44E3-9099-C40C66FF867C}">
                  <a14:compatExt spid="_x0000_s43025"/>
                </a:ext>
                <a:ext uri="{FF2B5EF4-FFF2-40B4-BE49-F238E27FC236}">
                  <a16:creationId xmlns:a16="http://schemas.microsoft.com/office/drawing/2014/main" id="{00000000-0008-0000-0100-00001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209550</xdr:rowOff>
        </xdr:from>
        <xdr:to>
          <xdr:col>2</xdr:col>
          <xdr:colOff>88900</xdr:colOff>
          <xdr:row>12</xdr:row>
          <xdr:rowOff>0</xdr:rowOff>
        </xdr:to>
        <xdr:sp macro="" textlink="">
          <xdr:nvSpPr>
            <xdr:cNvPr id="43027" name="Check Box 19" hidden="1">
              <a:extLst>
                <a:ext uri="{63B3BB69-23CF-44E3-9099-C40C66FF867C}">
                  <a14:compatExt spid="_x0000_s43027"/>
                </a:ext>
                <a:ext uri="{FF2B5EF4-FFF2-40B4-BE49-F238E27FC236}">
                  <a16:creationId xmlns:a16="http://schemas.microsoft.com/office/drawing/2014/main" id="{00000000-0008-0000-0100-00001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203200</xdr:rowOff>
        </xdr:from>
        <xdr:to>
          <xdr:col>2</xdr:col>
          <xdr:colOff>88900</xdr:colOff>
          <xdr:row>13</xdr:row>
          <xdr:rowOff>19050</xdr:rowOff>
        </xdr:to>
        <xdr:sp macro="" textlink="">
          <xdr:nvSpPr>
            <xdr:cNvPr id="43028" name="Check Box 20" hidden="1">
              <a:extLst>
                <a:ext uri="{63B3BB69-23CF-44E3-9099-C40C66FF867C}">
                  <a14:compatExt spid="_x0000_s43028"/>
                </a:ext>
                <a:ext uri="{FF2B5EF4-FFF2-40B4-BE49-F238E27FC236}">
                  <a16:creationId xmlns:a16="http://schemas.microsoft.com/office/drawing/2014/main" id="{00000000-0008-0000-0100-00001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88900</xdr:colOff>
          <xdr:row>14</xdr:row>
          <xdr:rowOff>38100</xdr:rowOff>
        </xdr:to>
        <xdr:sp macro="" textlink="">
          <xdr:nvSpPr>
            <xdr:cNvPr id="43029" name="Check Box 21" hidden="1">
              <a:extLst>
                <a:ext uri="{63B3BB69-23CF-44E3-9099-C40C66FF867C}">
                  <a14:compatExt spid="_x0000_s43029"/>
                </a:ext>
                <a:ext uri="{FF2B5EF4-FFF2-40B4-BE49-F238E27FC236}">
                  <a16:creationId xmlns:a16="http://schemas.microsoft.com/office/drawing/2014/main" id="{00000000-0008-0000-0100-00001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228600</xdr:rowOff>
        </xdr:from>
        <xdr:to>
          <xdr:col>2</xdr:col>
          <xdr:colOff>88900</xdr:colOff>
          <xdr:row>11</xdr:row>
          <xdr:rowOff>19050</xdr:rowOff>
        </xdr:to>
        <xdr:sp macro="" textlink="">
          <xdr:nvSpPr>
            <xdr:cNvPr id="43030" name="Check Box 22" hidden="1">
              <a:extLst>
                <a:ext uri="{63B3BB69-23CF-44E3-9099-C40C66FF867C}">
                  <a14:compatExt spid="_x0000_s43030"/>
                </a:ext>
                <a:ext uri="{FF2B5EF4-FFF2-40B4-BE49-F238E27FC236}">
                  <a16:creationId xmlns:a16="http://schemas.microsoft.com/office/drawing/2014/main" id="{00000000-0008-0000-0100-00001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88900</xdr:colOff>
          <xdr:row>10</xdr:row>
          <xdr:rowOff>31750</xdr:rowOff>
        </xdr:to>
        <xdr:sp macro="" textlink="">
          <xdr:nvSpPr>
            <xdr:cNvPr id="43031" name="Check Box 23" hidden="1">
              <a:extLst>
                <a:ext uri="{63B3BB69-23CF-44E3-9099-C40C66FF867C}">
                  <a14:compatExt spid="_x0000_s43031"/>
                </a:ext>
                <a:ext uri="{FF2B5EF4-FFF2-40B4-BE49-F238E27FC236}">
                  <a16:creationId xmlns:a16="http://schemas.microsoft.com/office/drawing/2014/main" id="{00000000-0008-0000-0100-00001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11</xdr:row>
          <xdr:rowOff>222250</xdr:rowOff>
        </xdr:from>
        <xdr:to>
          <xdr:col>10</xdr:col>
          <xdr:colOff>107950</xdr:colOff>
          <xdr:row>13</xdr:row>
          <xdr:rowOff>19050</xdr:rowOff>
        </xdr:to>
        <xdr:sp macro="" textlink="">
          <xdr:nvSpPr>
            <xdr:cNvPr id="43032" name="Check Box 24" hidden="1">
              <a:extLst>
                <a:ext uri="{63B3BB69-23CF-44E3-9099-C40C66FF867C}">
                  <a14:compatExt spid="_x0000_s43032"/>
                </a:ext>
                <a:ext uri="{FF2B5EF4-FFF2-40B4-BE49-F238E27FC236}">
                  <a16:creationId xmlns:a16="http://schemas.microsoft.com/office/drawing/2014/main" id="{00000000-0008-0000-0100-00001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20</xdr:row>
          <xdr:rowOff>222250</xdr:rowOff>
        </xdr:from>
        <xdr:to>
          <xdr:col>9</xdr:col>
          <xdr:colOff>323850</xdr:colOff>
          <xdr:row>22</xdr:row>
          <xdr:rowOff>31750</xdr:rowOff>
        </xdr:to>
        <xdr:sp macro="" textlink="">
          <xdr:nvSpPr>
            <xdr:cNvPr id="43036" name="Check Box 28" hidden="1">
              <a:extLst>
                <a:ext uri="{63B3BB69-23CF-44E3-9099-C40C66FF867C}">
                  <a14:compatExt spid="_x0000_s43036"/>
                </a:ext>
                <a:ext uri="{FF2B5EF4-FFF2-40B4-BE49-F238E27FC236}">
                  <a16:creationId xmlns:a16="http://schemas.microsoft.com/office/drawing/2014/main" id="{00000000-0008-0000-0100-00001C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21</xdr:row>
          <xdr:rowOff>222250</xdr:rowOff>
        </xdr:from>
        <xdr:to>
          <xdr:col>9</xdr:col>
          <xdr:colOff>323850</xdr:colOff>
          <xdr:row>23</xdr:row>
          <xdr:rowOff>31750</xdr:rowOff>
        </xdr:to>
        <xdr:sp macro="" textlink="">
          <xdr:nvSpPr>
            <xdr:cNvPr id="43037" name="Check Box 29" hidden="1">
              <a:extLst>
                <a:ext uri="{63B3BB69-23CF-44E3-9099-C40C66FF867C}">
                  <a14:compatExt spid="_x0000_s43037"/>
                </a:ext>
                <a:ext uri="{FF2B5EF4-FFF2-40B4-BE49-F238E27FC236}">
                  <a16:creationId xmlns:a16="http://schemas.microsoft.com/office/drawing/2014/main" id="{00000000-0008-0000-0100-00001D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18</xdr:row>
          <xdr:rowOff>222250</xdr:rowOff>
        </xdr:from>
        <xdr:to>
          <xdr:col>10</xdr:col>
          <xdr:colOff>107950</xdr:colOff>
          <xdr:row>20</xdr:row>
          <xdr:rowOff>19050</xdr:rowOff>
        </xdr:to>
        <xdr:sp macro="" textlink="">
          <xdr:nvSpPr>
            <xdr:cNvPr id="43038" name="Check Box 30" hidden="1">
              <a:extLst>
                <a:ext uri="{63B3BB69-23CF-44E3-9099-C40C66FF867C}">
                  <a14:compatExt spid="_x0000_s43038"/>
                </a:ext>
                <a:ext uri="{FF2B5EF4-FFF2-40B4-BE49-F238E27FC236}">
                  <a16:creationId xmlns:a16="http://schemas.microsoft.com/office/drawing/2014/main" id="{00000000-0008-0000-0100-00001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19</xdr:row>
          <xdr:rowOff>222250</xdr:rowOff>
        </xdr:from>
        <xdr:to>
          <xdr:col>1</xdr:col>
          <xdr:colOff>361950</xdr:colOff>
          <xdr:row>21</xdr:row>
          <xdr:rowOff>19050</xdr:rowOff>
        </xdr:to>
        <xdr:sp macro="" textlink="">
          <xdr:nvSpPr>
            <xdr:cNvPr id="43040" name="Check Box 32" hidden="1">
              <a:extLst>
                <a:ext uri="{63B3BB69-23CF-44E3-9099-C40C66FF867C}">
                  <a14:compatExt spid="_x0000_s43040"/>
                </a:ext>
                <a:ext uri="{FF2B5EF4-FFF2-40B4-BE49-F238E27FC236}">
                  <a16:creationId xmlns:a16="http://schemas.microsoft.com/office/drawing/2014/main" id="{00000000-0008-0000-0100-00002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88900</xdr:colOff>
          <xdr:row>17</xdr:row>
          <xdr:rowOff>38100</xdr:rowOff>
        </xdr:to>
        <xdr:sp macro="" textlink="">
          <xdr:nvSpPr>
            <xdr:cNvPr id="43041" name="Check Box 33" hidden="1">
              <a:extLst>
                <a:ext uri="{63B3BB69-23CF-44E3-9099-C40C66FF867C}">
                  <a14:compatExt spid="_x0000_s43041"/>
                </a:ext>
                <a:ext uri="{FF2B5EF4-FFF2-40B4-BE49-F238E27FC236}">
                  <a16:creationId xmlns:a16="http://schemas.microsoft.com/office/drawing/2014/main" id="{00000000-0008-0000-0100-00002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3042" name="Check Box 34" hidden="1">
              <a:extLst>
                <a:ext uri="{63B3BB69-23CF-44E3-9099-C40C66FF867C}">
                  <a14:compatExt spid="_x0000_s43042"/>
                </a:ext>
                <a:ext uri="{FF2B5EF4-FFF2-40B4-BE49-F238E27FC236}">
                  <a16:creationId xmlns:a16="http://schemas.microsoft.com/office/drawing/2014/main" id="{00000000-0008-0000-0100-00002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20</xdr:row>
          <xdr:rowOff>222250</xdr:rowOff>
        </xdr:from>
        <xdr:to>
          <xdr:col>1</xdr:col>
          <xdr:colOff>361950</xdr:colOff>
          <xdr:row>22</xdr:row>
          <xdr:rowOff>19050</xdr:rowOff>
        </xdr:to>
        <xdr:sp macro="" textlink="">
          <xdr:nvSpPr>
            <xdr:cNvPr id="43044" name="Check Box 36" hidden="1">
              <a:extLst>
                <a:ext uri="{63B3BB69-23CF-44E3-9099-C40C66FF867C}">
                  <a14:compatExt spid="_x0000_s43044"/>
                </a:ext>
                <a:ext uri="{FF2B5EF4-FFF2-40B4-BE49-F238E27FC236}">
                  <a16:creationId xmlns:a16="http://schemas.microsoft.com/office/drawing/2014/main" id="{00000000-0008-0000-0100-00002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21</xdr:row>
          <xdr:rowOff>222250</xdr:rowOff>
        </xdr:from>
        <xdr:to>
          <xdr:col>1</xdr:col>
          <xdr:colOff>361950</xdr:colOff>
          <xdr:row>23</xdr:row>
          <xdr:rowOff>19050</xdr:rowOff>
        </xdr:to>
        <xdr:sp macro="" textlink="">
          <xdr:nvSpPr>
            <xdr:cNvPr id="43045" name="Check Box 37" hidden="1">
              <a:extLst>
                <a:ext uri="{63B3BB69-23CF-44E3-9099-C40C66FF867C}">
                  <a14:compatExt spid="_x0000_s43045"/>
                </a:ext>
                <a:ext uri="{FF2B5EF4-FFF2-40B4-BE49-F238E27FC236}">
                  <a16:creationId xmlns:a16="http://schemas.microsoft.com/office/drawing/2014/main" id="{00000000-0008-0000-0100-00002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23</xdr:row>
          <xdr:rowOff>222250</xdr:rowOff>
        </xdr:from>
        <xdr:to>
          <xdr:col>1</xdr:col>
          <xdr:colOff>361950</xdr:colOff>
          <xdr:row>25</xdr:row>
          <xdr:rowOff>19050</xdr:rowOff>
        </xdr:to>
        <xdr:sp macro="" textlink="">
          <xdr:nvSpPr>
            <xdr:cNvPr id="43046" name="Check Box 38" hidden="1">
              <a:extLst>
                <a:ext uri="{63B3BB69-23CF-44E3-9099-C40C66FF867C}">
                  <a14:compatExt spid="_x0000_s43046"/>
                </a:ext>
                <a:ext uri="{FF2B5EF4-FFF2-40B4-BE49-F238E27FC236}">
                  <a16:creationId xmlns:a16="http://schemas.microsoft.com/office/drawing/2014/main" id="{00000000-0008-0000-0100-00002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22</xdr:row>
          <xdr:rowOff>222250</xdr:rowOff>
        </xdr:from>
        <xdr:to>
          <xdr:col>1</xdr:col>
          <xdr:colOff>361950</xdr:colOff>
          <xdr:row>24</xdr:row>
          <xdr:rowOff>19050</xdr:rowOff>
        </xdr:to>
        <xdr:sp macro="" textlink="">
          <xdr:nvSpPr>
            <xdr:cNvPr id="43047" name="Check Box 39" hidden="1">
              <a:extLst>
                <a:ext uri="{63B3BB69-23CF-44E3-9099-C40C66FF867C}">
                  <a14:compatExt spid="_x0000_s43047"/>
                </a:ext>
                <a:ext uri="{FF2B5EF4-FFF2-40B4-BE49-F238E27FC236}">
                  <a16:creationId xmlns:a16="http://schemas.microsoft.com/office/drawing/2014/main" id="{00000000-0008-0000-0100-00002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24</xdr:row>
          <xdr:rowOff>222250</xdr:rowOff>
        </xdr:from>
        <xdr:to>
          <xdr:col>1</xdr:col>
          <xdr:colOff>361950</xdr:colOff>
          <xdr:row>26</xdr:row>
          <xdr:rowOff>0</xdr:rowOff>
        </xdr:to>
        <xdr:sp macro="" textlink="">
          <xdr:nvSpPr>
            <xdr:cNvPr id="43048" name="Check Box 40" hidden="1">
              <a:extLst>
                <a:ext uri="{63B3BB69-23CF-44E3-9099-C40C66FF867C}">
                  <a14:compatExt spid="_x0000_s43048"/>
                </a:ext>
                <a:ext uri="{FF2B5EF4-FFF2-40B4-BE49-F238E27FC236}">
                  <a16:creationId xmlns:a16="http://schemas.microsoft.com/office/drawing/2014/main" id="{00000000-0008-0000-0100-00002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88900</xdr:colOff>
          <xdr:row>18</xdr:row>
          <xdr:rowOff>38100</xdr:rowOff>
        </xdr:to>
        <xdr:sp macro="" textlink="">
          <xdr:nvSpPr>
            <xdr:cNvPr id="43049" name="Check Box 41" hidden="1">
              <a:extLst>
                <a:ext uri="{63B3BB69-23CF-44E3-9099-C40C66FF867C}">
                  <a14:compatExt spid="_x0000_s43049"/>
                </a:ext>
                <a:ext uri="{FF2B5EF4-FFF2-40B4-BE49-F238E27FC236}">
                  <a16:creationId xmlns:a16="http://schemas.microsoft.com/office/drawing/2014/main" id="{00000000-0008-0000-0100-00002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16755</xdr:colOff>
      <xdr:row>0</xdr:row>
      <xdr:rowOff>14991</xdr:rowOff>
    </xdr:from>
    <xdr:to>
      <xdr:col>16</xdr:col>
      <xdr:colOff>30638</xdr:colOff>
      <xdr:row>118</xdr:row>
      <xdr:rowOff>128005</xdr:rowOff>
    </xdr:to>
    <xdr:sp macro="" textlink="">
      <xdr:nvSpPr>
        <xdr:cNvPr id="10" name="テキスト ボックス 9">
          <a:extLst>
            <a:ext uri="{FF2B5EF4-FFF2-40B4-BE49-F238E27FC236}">
              <a16:creationId xmlns:a16="http://schemas.microsoft.com/office/drawing/2014/main" id="{F0568693-70D0-41B3-B0AE-24E79CF853D6}"/>
            </a:ext>
          </a:extLst>
        </xdr:cNvPr>
        <xdr:cNvSpPr txBox="1"/>
      </xdr:nvSpPr>
      <xdr:spPr>
        <a:xfrm>
          <a:off x="16755" y="14991"/>
          <a:ext cx="8381772" cy="264231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3072" name="Check Box 64" hidden="1">
              <a:extLst>
                <a:ext uri="{63B3BB69-23CF-44E3-9099-C40C66FF867C}">
                  <a14:compatExt spid="_x0000_s43072"/>
                </a:ext>
                <a:ext uri="{FF2B5EF4-FFF2-40B4-BE49-F238E27FC236}">
                  <a16:creationId xmlns:a16="http://schemas.microsoft.com/office/drawing/2014/main" id="{00000000-0008-0000-0100-00004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3073" name="Check Box 65" hidden="1">
              <a:extLst>
                <a:ext uri="{63B3BB69-23CF-44E3-9099-C40C66FF867C}">
                  <a14:compatExt spid="_x0000_s43073"/>
                </a:ext>
                <a:ext uri="{FF2B5EF4-FFF2-40B4-BE49-F238E27FC236}">
                  <a16:creationId xmlns:a16="http://schemas.microsoft.com/office/drawing/2014/main" id="{00000000-0008-0000-0100-00004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11" name="左大かっこ 10">
          <a:extLst>
            <a:ext uri="{FF2B5EF4-FFF2-40B4-BE49-F238E27FC236}">
              <a16:creationId xmlns:a16="http://schemas.microsoft.com/office/drawing/2014/main" id="{1C585E84-F5DA-4EAB-ABB8-53496624F0B7}"/>
            </a:ext>
          </a:extLst>
        </xdr:cNvPr>
        <xdr:cNvSpPr/>
      </xdr:nvSpPr>
      <xdr:spPr>
        <a:xfrm>
          <a:off x="4610101" y="1676400"/>
          <a:ext cx="71438" cy="1130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146050</xdr:colOff>
          <xdr:row>9</xdr:row>
          <xdr:rowOff>190500</xdr:rowOff>
        </xdr:from>
        <xdr:to>
          <xdr:col>11</xdr:col>
          <xdr:colOff>69850</xdr:colOff>
          <xdr:row>11</xdr:row>
          <xdr:rowOff>25400</xdr:rowOff>
        </xdr:to>
        <xdr:sp macro="" textlink="">
          <xdr:nvSpPr>
            <xdr:cNvPr id="43074" name="Check Box 66" hidden="1">
              <a:extLst>
                <a:ext uri="{63B3BB69-23CF-44E3-9099-C40C66FF867C}">
                  <a14:compatExt spid="_x0000_s43074"/>
                </a:ext>
                <a:ext uri="{FF2B5EF4-FFF2-40B4-BE49-F238E27FC236}">
                  <a16:creationId xmlns:a16="http://schemas.microsoft.com/office/drawing/2014/main" id="{00000000-0008-0000-0100-00004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10</xdr:row>
          <xdr:rowOff>190500</xdr:rowOff>
        </xdr:from>
        <xdr:to>
          <xdr:col>11</xdr:col>
          <xdr:colOff>69850</xdr:colOff>
          <xdr:row>12</xdr:row>
          <xdr:rowOff>25400</xdr:rowOff>
        </xdr:to>
        <xdr:sp macro="" textlink="">
          <xdr:nvSpPr>
            <xdr:cNvPr id="43075" name="Check Box 67" hidden="1">
              <a:extLst>
                <a:ext uri="{63B3BB69-23CF-44E3-9099-C40C66FF867C}">
                  <a14:compatExt spid="_x0000_s43075"/>
                </a:ext>
                <a:ext uri="{FF2B5EF4-FFF2-40B4-BE49-F238E27FC236}">
                  <a16:creationId xmlns:a16="http://schemas.microsoft.com/office/drawing/2014/main" id="{00000000-0008-0000-0100-00004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8</xdr:row>
          <xdr:rowOff>190500</xdr:rowOff>
        </xdr:from>
        <xdr:to>
          <xdr:col>11</xdr:col>
          <xdr:colOff>69850</xdr:colOff>
          <xdr:row>10</xdr:row>
          <xdr:rowOff>25400</xdr:rowOff>
        </xdr:to>
        <xdr:sp macro="" textlink="">
          <xdr:nvSpPr>
            <xdr:cNvPr id="43076" name="Check Box 68" hidden="1">
              <a:extLst>
                <a:ext uri="{63B3BB69-23CF-44E3-9099-C40C66FF867C}">
                  <a14:compatExt spid="_x0000_s43076"/>
                </a:ext>
                <a:ext uri="{FF2B5EF4-FFF2-40B4-BE49-F238E27FC236}">
                  <a16:creationId xmlns:a16="http://schemas.microsoft.com/office/drawing/2014/main" id="{00000000-0008-0000-0100-00004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7</xdr:row>
          <xdr:rowOff>228600</xdr:rowOff>
        </xdr:from>
        <xdr:to>
          <xdr:col>2</xdr:col>
          <xdr:colOff>88900</xdr:colOff>
          <xdr:row>9</xdr:row>
          <xdr:rowOff>31750</xdr:rowOff>
        </xdr:to>
        <xdr:sp macro="" textlink="">
          <xdr:nvSpPr>
            <xdr:cNvPr id="43077" name="Check Box 69" hidden="1">
              <a:extLst>
                <a:ext uri="{63B3BB69-23CF-44E3-9099-C40C66FF867C}">
                  <a14:compatExt spid="_x0000_s43077"/>
                </a:ext>
                <a:ext uri="{FF2B5EF4-FFF2-40B4-BE49-F238E27FC236}">
                  <a16:creationId xmlns:a16="http://schemas.microsoft.com/office/drawing/2014/main" id="{00000000-0008-0000-0100-00004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18</xdr:row>
          <xdr:rowOff>222250</xdr:rowOff>
        </xdr:from>
        <xdr:to>
          <xdr:col>1</xdr:col>
          <xdr:colOff>361950</xdr:colOff>
          <xdr:row>20</xdr:row>
          <xdr:rowOff>19050</xdr:rowOff>
        </xdr:to>
        <xdr:sp macro="" textlink="">
          <xdr:nvSpPr>
            <xdr:cNvPr id="43078" name="Check Box 70" hidden="1">
              <a:extLst>
                <a:ext uri="{63B3BB69-23CF-44E3-9099-C40C66FF867C}">
                  <a14:compatExt spid="_x0000_s43078"/>
                </a:ext>
                <a:ext uri="{FF2B5EF4-FFF2-40B4-BE49-F238E27FC236}">
                  <a16:creationId xmlns:a16="http://schemas.microsoft.com/office/drawing/2014/main" id="{00000000-0008-0000-0100-00004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17</xdr:row>
          <xdr:rowOff>209550</xdr:rowOff>
        </xdr:from>
        <xdr:to>
          <xdr:col>2</xdr:col>
          <xdr:colOff>88900</xdr:colOff>
          <xdr:row>19</xdr:row>
          <xdr:rowOff>31750</xdr:rowOff>
        </xdr:to>
        <xdr:sp macro="" textlink="">
          <xdr:nvSpPr>
            <xdr:cNvPr id="43079" name="Check Box 71" hidden="1">
              <a:extLst>
                <a:ext uri="{63B3BB69-23CF-44E3-9099-C40C66FF867C}">
                  <a14:compatExt spid="_x0000_s43079"/>
                </a:ext>
                <a:ext uri="{FF2B5EF4-FFF2-40B4-BE49-F238E27FC236}">
                  <a16:creationId xmlns:a16="http://schemas.microsoft.com/office/drawing/2014/main" id="{00000000-0008-0000-0100-00004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5</xdr:row>
          <xdr:rowOff>228600</xdr:rowOff>
        </xdr:from>
        <xdr:to>
          <xdr:col>1</xdr:col>
          <xdr:colOff>38100</xdr:colOff>
          <xdr:row>7</xdr:row>
          <xdr:rowOff>31750</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2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241300</xdr:rowOff>
        </xdr:from>
        <xdr:to>
          <xdr:col>1</xdr:col>
          <xdr:colOff>38100</xdr:colOff>
          <xdr:row>6</xdr:row>
          <xdr:rowOff>50800</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2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43</xdr:row>
          <xdr:rowOff>30875</xdr:rowOff>
        </xdr:from>
        <xdr:to>
          <xdr:col>3</xdr:col>
          <xdr:colOff>85725</xdr:colOff>
          <xdr:row>44</xdr:row>
          <xdr:rowOff>1971</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120650" y="10505200"/>
              <a:ext cx="1027061" cy="261045"/>
              <a:chOff x="123811" y="10568015"/>
              <a:chExt cx="1032627" cy="294862"/>
            </a:xfrm>
          </xdr:grpSpPr>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200-000003AC0000}"/>
                  </a:ext>
                </a:extLst>
              </xdr:cNvPr>
              <xdr:cNvSpPr/>
            </xdr:nvSpPr>
            <xdr:spPr bwMode="auto">
              <a:xfrm>
                <a:off x="123811" y="10568015"/>
                <a:ext cx="307712"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036" name="Check Box 4" hidden="1">
                <a:extLst>
                  <a:ext uri="{63B3BB69-23CF-44E3-9099-C40C66FF867C}">
                    <a14:compatExt spid="_x0000_s44036"/>
                  </a:ext>
                  <a:ext uri="{FF2B5EF4-FFF2-40B4-BE49-F238E27FC236}">
                    <a16:creationId xmlns:a16="http://schemas.microsoft.com/office/drawing/2014/main" id="{00000000-0008-0000-0200-000004AC0000}"/>
                  </a:ext>
                </a:extLst>
              </xdr:cNvPr>
              <xdr:cNvSpPr/>
            </xdr:nvSpPr>
            <xdr:spPr bwMode="auto">
              <a:xfrm>
                <a:off x="844064" y="10577456"/>
                <a:ext cx="312374"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xdr:col>
      <xdr:colOff>190500</xdr:colOff>
      <xdr:row>44</xdr:row>
      <xdr:rowOff>0</xdr:rowOff>
    </xdr:from>
    <xdr:to>
      <xdr:col>3</xdr:col>
      <xdr:colOff>46650</xdr:colOff>
      <xdr:row>44</xdr:row>
      <xdr:rowOff>180000</xdr:rowOff>
    </xdr:to>
    <xdr:cxnSp macro="">
      <xdr:nvCxnSpPr>
        <xdr:cNvPr id="7" name="カギ線コネクタ 35">
          <a:extLst>
            <a:ext uri="{FF2B5EF4-FFF2-40B4-BE49-F238E27FC236}">
              <a16:creationId xmlns:a16="http://schemas.microsoft.com/office/drawing/2014/main" id="{00000000-0008-0000-0200-000007000000}"/>
            </a:ext>
          </a:extLst>
        </xdr:cNvPr>
        <xdr:cNvCxnSpPr/>
      </xdr:nvCxnSpPr>
      <xdr:spPr>
        <a:xfrm>
          <a:off x="933450" y="11753850"/>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75107</xdr:colOff>
      <xdr:row>8</xdr:row>
      <xdr:rowOff>38101</xdr:rowOff>
    </xdr:from>
    <xdr:to>
      <xdr:col>1</xdr:col>
      <xdr:colOff>190500</xdr:colOff>
      <xdr:row>19</xdr:row>
      <xdr:rowOff>218495</xdr:rowOff>
    </xdr:to>
    <xdr:sp macro="" textlink="">
      <xdr:nvSpPr>
        <xdr:cNvPr id="8" name="左大かっこ 7">
          <a:extLst>
            <a:ext uri="{FF2B5EF4-FFF2-40B4-BE49-F238E27FC236}">
              <a16:creationId xmlns:a16="http://schemas.microsoft.com/office/drawing/2014/main" id="{00000000-0008-0000-0200-000008000000}"/>
            </a:ext>
          </a:extLst>
        </xdr:cNvPr>
        <xdr:cNvSpPr/>
      </xdr:nvSpPr>
      <xdr:spPr>
        <a:xfrm>
          <a:off x="443817" y="1915789"/>
          <a:ext cx="115393" cy="273405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4</xdr:row>
          <xdr:rowOff>260350</xdr:rowOff>
        </xdr:from>
        <xdr:to>
          <xdr:col>9</xdr:col>
          <xdr:colOff>323850</xdr:colOff>
          <xdr:row>6</xdr:row>
          <xdr:rowOff>31750</xdr:rowOff>
        </xdr:to>
        <xdr:sp macro="" textlink="">
          <xdr:nvSpPr>
            <xdr:cNvPr id="44037" name="Check Box 5" hidden="1">
              <a:extLst>
                <a:ext uri="{63B3BB69-23CF-44E3-9099-C40C66FF867C}">
                  <a14:compatExt spid="_x0000_s44037"/>
                </a:ext>
                <a:ext uri="{FF2B5EF4-FFF2-40B4-BE49-F238E27FC236}">
                  <a16:creationId xmlns:a16="http://schemas.microsoft.com/office/drawing/2014/main" id="{00000000-0008-0000-0200-00000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5</xdr:row>
          <xdr:rowOff>209550</xdr:rowOff>
        </xdr:from>
        <xdr:to>
          <xdr:col>10</xdr:col>
          <xdr:colOff>88900</xdr:colOff>
          <xdr:row>7</xdr:row>
          <xdr:rowOff>50800</xdr:rowOff>
        </xdr:to>
        <xdr:sp macro="" textlink="">
          <xdr:nvSpPr>
            <xdr:cNvPr id="44038" name="Check Box 6" hidden="1">
              <a:extLst>
                <a:ext uri="{63B3BB69-23CF-44E3-9099-C40C66FF867C}">
                  <a14:compatExt spid="_x0000_s44038"/>
                </a:ext>
                <a:ext uri="{FF2B5EF4-FFF2-40B4-BE49-F238E27FC236}">
                  <a16:creationId xmlns:a16="http://schemas.microsoft.com/office/drawing/2014/main" id="{00000000-0008-0000-0200-00000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4039" name="Check Box 7" hidden="1">
              <a:extLst>
                <a:ext uri="{63B3BB69-23CF-44E3-9099-C40C66FF867C}">
                  <a14:compatExt spid="_x0000_s44039"/>
                </a:ext>
                <a:ext uri="{FF2B5EF4-FFF2-40B4-BE49-F238E27FC236}">
                  <a16:creationId xmlns:a16="http://schemas.microsoft.com/office/drawing/2014/main" id="{00000000-0008-0000-0200-00000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4040" name="Check Box 8" hidden="1">
              <a:extLst>
                <a:ext uri="{63B3BB69-23CF-44E3-9099-C40C66FF867C}">
                  <a14:compatExt spid="_x0000_s44040"/>
                </a:ext>
                <a:ext uri="{FF2B5EF4-FFF2-40B4-BE49-F238E27FC236}">
                  <a16:creationId xmlns:a16="http://schemas.microsoft.com/office/drawing/2014/main" id="{00000000-0008-0000-0200-00000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36</xdr:row>
          <xdr:rowOff>209550</xdr:rowOff>
        </xdr:from>
        <xdr:to>
          <xdr:col>2</xdr:col>
          <xdr:colOff>317500</xdr:colOff>
          <xdr:row>38</xdr:row>
          <xdr:rowOff>19050</xdr:rowOff>
        </xdr:to>
        <xdr:sp macro="" textlink="">
          <xdr:nvSpPr>
            <xdr:cNvPr id="44045" name="Check Box 13" hidden="1">
              <a:extLst>
                <a:ext uri="{63B3BB69-23CF-44E3-9099-C40C66FF867C}">
                  <a14:compatExt spid="_x0000_s44045"/>
                </a:ext>
                <a:ext uri="{FF2B5EF4-FFF2-40B4-BE49-F238E27FC236}">
                  <a16:creationId xmlns:a16="http://schemas.microsoft.com/office/drawing/2014/main" id="{00000000-0008-0000-0200-00000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39</xdr:row>
          <xdr:rowOff>222250</xdr:rowOff>
        </xdr:from>
        <xdr:to>
          <xdr:col>2</xdr:col>
          <xdr:colOff>317500</xdr:colOff>
          <xdr:row>41</xdr:row>
          <xdr:rowOff>31750</xdr:rowOff>
        </xdr:to>
        <xdr:sp macro="" textlink="">
          <xdr:nvSpPr>
            <xdr:cNvPr id="44046" name="Check Box 14" hidden="1">
              <a:extLst>
                <a:ext uri="{63B3BB69-23CF-44E3-9099-C40C66FF867C}">
                  <a14:compatExt spid="_x0000_s44046"/>
                </a:ext>
                <a:ext uri="{FF2B5EF4-FFF2-40B4-BE49-F238E27FC236}">
                  <a16:creationId xmlns:a16="http://schemas.microsoft.com/office/drawing/2014/main" id="{00000000-0008-0000-0200-00000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37</xdr:row>
          <xdr:rowOff>222250</xdr:rowOff>
        </xdr:from>
        <xdr:to>
          <xdr:col>3</xdr:col>
          <xdr:colOff>279400</xdr:colOff>
          <xdr:row>39</xdr:row>
          <xdr:rowOff>31750</xdr:rowOff>
        </xdr:to>
        <xdr:sp macro="" textlink="">
          <xdr:nvSpPr>
            <xdr:cNvPr id="44047" name="Check Box 15" hidden="1">
              <a:extLst>
                <a:ext uri="{63B3BB69-23CF-44E3-9099-C40C66FF867C}">
                  <a14:compatExt spid="_x0000_s44047"/>
                </a:ext>
                <a:ext uri="{FF2B5EF4-FFF2-40B4-BE49-F238E27FC236}">
                  <a16:creationId xmlns:a16="http://schemas.microsoft.com/office/drawing/2014/main" id="{00000000-0008-0000-0200-00000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38</xdr:row>
          <xdr:rowOff>222250</xdr:rowOff>
        </xdr:from>
        <xdr:to>
          <xdr:col>3</xdr:col>
          <xdr:colOff>285750</xdr:colOff>
          <xdr:row>40</xdr:row>
          <xdr:rowOff>31750</xdr:rowOff>
        </xdr:to>
        <xdr:sp macro="" textlink="">
          <xdr:nvSpPr>
            <xdr:cNvPr id="44048" name="Check Box 16" hidden="1">
              <a:extLst>
                <a:ext uri="{63B3BB69-23CF-44E3-9099-C40C66FF867C}">
                  <a14:compatExt spid="_x0000_s44048"/>
                </a:ext>
                <a:ext uri="{FF2B5EF4-FFF2-40B4-BE49-F238E27FC236}">
                  <a16:creationId xmlns:a16="http://schemas.microsoft.com/office/drawing/2014/main" id="{00000000-0008-0000-0200-00001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44050" name="Check Box 18" hidden="1">
              <a:extLst>
                <a:ext uri="{63B3BB69-23CF-44E3-9099-C40C66FF867C}">
                  <a14:compatExt spid="_x0000_s44050"/>
                </a:ext>
                <a:ext uri="{FF2B5EF4-FFF2-40B4-BE49-F238E27FC236}">
                  <a16:creationId xmlns:a16="http://schemas.microsoft.com/office/drawing/2014/main" id="{00000000-0008-0000-0200-00001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88900</xdr:colOff>
          <xdr:row>12</xdr:row>
          <xdr:rowOff>0</xdr:rowOff>
        </xdr:to>
        <xdr:sp macro="" textlink="">
          <xdr:nvSpPr>
            <xdr:cNvPr id="44051" name="Check Box 19" hidden="1">
              <a:extLst>
                <a:ext uri="{63B3BB69-23CF-44E3-9099-C40C66FF867C}">
                  <a14:compatExt spid="_x0000_s44051"/>
                </a:ext>
                <a:ext uri="{FF2B5EF4-FFF2-40B4-BE49-F238E27FC236}">
                  <a16:creationId xmlns:a16="http://schemas.microsoft.com/office/drawing/2014/main" id="{00000000-0008-0000-0200-00001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203200</xdr:rowOff>
        </xdr:from>
        <xdr:to>
          <xdr:col>2</xdr:col>
          <xdr:colOff>88900</xdr:colOff>
          <xdr:row>13</xdr:row>
          <xdr:rowOff>19050</xdr:rowOff>
        </xdr:to>
        <xdr:sp macro="" textlink="">
          <xdr:nvSpPr>
            <xdr:cNvPr id="44052" name="Check Box 20" hidden="1">
              <a:extLst>
                <a:ext uri="{63B3BB69-23CF-44E3-9099-C40C66FF867C}">
                  <a14:compatExt spid="_x0000_s44052"/>
                </a:ext>
                <a:ext uri="{FF2B5EF4-FFF2-40B4-BE49-F238E27FC236}">
                  <a16:creationId xmlns:a16="http://schemas.microsoft.com/office/drawing/2014/main" id="{00000000-0008-0000-0200-00001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88900</xdr:colOff>
          <xdr:row>14</xdr:row>
          <xdr:rowOff>38100</xdr:rowOff>
        </xdr:to>
        <xdr:sp macro="" textlink="">
          <xdr:nvSpPr>
            <xdr:cNvPr id="44053" name="Check Box 21" hidden="1">
              <a:extLst>
                <a:ext uri="{63B3BB69-23CF-44E3-9099-C40C66FF867C}">
                  <a14:compatExt spid="_x0000_s44053"/>
                </a:ext>
                <a:ext uri="{FF2B5EF4-FFF2-40B4-BE49-F238E27FC236}">
                  <a16:creationId xmlns:a16="http://schemas.microsoft.com/office/drawing/2014/main" id="{00000000-0008-0000-0200-00001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88900</xdr:colOff>
          <xdr:row>11</xdr:row>
          <xdr:rowOff>19050</xdr:rowOff>
        </xdr:to>
        <xdr:sp macro="" textlink="">
          <xdr:nvSpPr>
            <xdr:cNvPr id="44054" name="Check Box 22" hidden="1">
              <a:extLst>
                <a:ext uri="{63B3BB69-23CF-44E3-9099-C40C66FF867C}">
                  <a14:compatExt spid="_x0000_s44054"/>
                </a:ext>
                <a:ext uri="{FF2B5EF4-FFF2-40B4-BE49-F238E27FC236}">
                  <a16:creationId xmlns:a16="http://schemas.microsoft.com/office/drawing/2014/main" id="{00000000-0008-0000-0200-00001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88900</xdr:colOff>
          <xdr:row>10</xdr:row>
          <xdr:rowOff>31750</xdr:rowOff>
        </xdr:to>
        <xdr:sp macro="" textlink="">
          <xdr:nvSpPr>
            <xdr:cNvPr id="44055" name="Check Box 23" hidden="1">
              <a:extLst>
                <a:ext uri="{63B3BB69-23CF-44E3-9099-C40C66FF867C}">
                  <a14:compatExt spid="_x0000_s44055"/>
                </a:ext>
                <a:ext uri="{FF2B5EF4-FFF2-40B4-BE49-F238E27FC236}">
                  <a16:creationId xmlns:a16="http://schemas.microsoft.com/office/drawing/2014/main" id="{00000000-0008-0000-0200-00001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11</xdr:row>
          <xdr:rowOff>222250</xdr:rowOff>
        </xdr:from>
        <xdr:to>
          <xdr:col>10</xdr:col>
          <xdr:colOff>107950</xdr:colOff>
          <xdr:row>13</xdr:row>
          <xdr:rowOff>19050</xdr:rowOff>
        </xdr:to>
        <xdr:sp macro="" textlink="">
          <xdr:nvSpPr>
            <xdr:cNvPr id="44056" name="Check Box 24" hidden="1">
              <a:extLst>
                <a:ext uri="{63B3BB69-23CF-44E3-9099-C40C66FF867C}">
                  <a14:compatExt spid="_x0000_s44056"/>
                </a:ext>
                <a:ext uri="{FF2B5EF4-FFF2-40B4-BE49-F238E27FC236}">
                  <a16:creationId xmlns:a16="http://schemas.microsoft.com/office/drawing/2014/main" id="{00000000-0008-0000-0200-00001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32" name="左大かっこ 31">
          <a:extLst>
            <a:ext uri="{FF2B5EF4-FFF2-40B4-BE49-F238E27FC236}">
              <a16:creationId xmlns:a16="http://schemas.microsoft.com/office/drawing/2014/main" id="{00000000-0008-0000-0200-000020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25</xdr:row>
      <xdr:rowOff>1</xdr:rowOff>
    </xdr:from>
    <xdr:to>
      <xdr:col>10</xdr:col>
      <xdr:colOff>323850</xdr:colOff>
      <xdr:row>30</xdr:row>
      <xdr:rowOff>219075</xdr:rowOff>
    </xdr:to>
    <xdr:sp macro="" textlink="">
      <xdr:nvSpPr>
        <xdr:cNvPr id="33" name="左大かっこ 32">
          <a:extLst>
            <a:ext uri="{FF2B5EF4-FFF2-40B4-BE49-F238E27FC236}">
              <a16:creationId xmlns:a16="http://schemas.microsoft.com/office/drawing/2014/main" id="{00000000-0008-0000-0200-000021000000}"/>
            </a:ext>
          </a:extLst>
        </xdr:cNvPr>
        <xdr:cNvSpPr/>
      </xdr:nvSpPr>
      <xdr:spPr>
        <a:xfrm>
          <a:off x="4867275" y="5000626"/>
          <a:ext cx="47625" cy="140969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1249517</xdr:colOff>
      <xdr:row>25</xdr:row>
      <xdr:rowOff>13657</xdr:rowOff>
    </xdr:from>
    <xdr:to>
      <xdr:col>13</xdr:col>
      <xdr:colOff>60007</xdr:colOff>
      <xdr:row>30</xdr:row>
      <xdr:rowOff>218496</xdr:rowOff>
    </xdr:to>
    <xdr:sp macro="" textlink="">
      <xdr:nvSpPr>
        <xdr:cNvPr id="34" name="右大かっこ 33">
          <a:extLst>
            <a:ext uri="{FF2B5EF4-FFF2-40B4-BE49-F238E27FC236}">
              <a16:creationId xmlns:a16="http://schemas.microsoft.com/office/drawing/2014/main" id="{00000000-0008-0000-0200-000022000000}"/>
            </a:ext>
          </a:extLst>
        </xdr:cNvPr>
        <xdr:cNvSpPr/>
      </xdr:nvSpPr>
      <xdr:spPr>
        <a:xfrm>
          <a:off x="6841614" y="5837904"/>
          <a:ext cx="87318" cy="136559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35" name="左大かっこ 34">
          <a:extLst>
            <a:ext uri="{FF2B5EF4-FFF2-40B4-BE49-F238E27FC236}">
              <a16:creationId xmlns:a16="http://schemas.microsoft.com/office/drawing/2014/main" id="{00000000-0008-0000-0200-000023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20</xdr:row>
          <xdr:rowOff>222250</xdr:rowOff>
        </xdr:from>
        <xdr:to>
          <xdr:col>9</xdr:col>
          <xdr:colOff>323850</xdr:colOff>
          <xdr:row>22</xdr:row>
          <xdr:rowOff>31750</xdr:rowOff>
        </xdr:to>
        <xdr:sp macro="" textlink="">
          <xdr:nvSpPr>
            <xdr:cNvPr id="44060" name="Check Box 28" hidden="1">
              <a:extLst>
                <a:ext uri="{63B3BB69-23CF-44E3-9099-C40C66FF867C}">
                  <a14:compatExt spid="_x0000_s44060"/>
                </a:ext>
                <a:ext uri="{FF2B5EF4-FFF2-40B4-BE49-F238E27FC236}">
                  <a16:creationId xmlns:a16="http://schemas.microsoft.com/office/drawing/2014/main" id="{00000000-0008-0000-0200-00001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21</xdr:row>
          <xdr:rowOff>222250</xdr:rowOff>
        </xdr:from>
        <xdr:to>
          <xdr:col>9</xdr:col>
          <xdr:colOff>323850</xdr:colOff>
          <xdr:row>23</xdr:row>
          <xdr:rowOff>31750</xdr:rowOff>
        </xdr:to>
        <xdr:sp macro="" textlink="">
          <xdr:nvSpPr>
            <xdr:cNvPr id="44061" name="Check Box 29" hidden="1">
              <a:extLst>
                <a:ext uri="{63B3BB69-23CF-44E3-9099-C40C66FF867C}">
                  <a14:compatExt spid="_x0000_s44061"/>
                </a:ext>
                <a:ext uri="{FF2B5EF4-FFF2-40B4-BE49-F238E27FC236}">
                  <a16:creationId xmlns:a16="http://schemas.microsoft.com/office/drawing/2014/main" id="{00000000-0008-0000-0200-00001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18</xdr:row>
          <xdr:rowOff>222250</xdr:rowOff>
        </xdr:from>
        <xdr:to>
          <xdr:col>10</xdr:col>
          <xdr:colOff>107950</xdr:colOff>
          <xdr:row>20</xdr:row>
          <xdr:rowOff>19050</xdr:rowOff>
        </xdr:to>
        <xdr:sp macro="" textlink="">
          <xdr:nvSpPr>
            <xdr:cNvPr id="44062" name="Check Box 30" hidden="1">
              <a:extLst>
                <a:ext uri="{63B3BB69-23CF-44E3-9099-C40C66FF867C}">
                  <a14:compatExt spid="_x0000_s44062"/>
                </a:ext>
                <a:ext uri="{FF2B5EF4-FFF2-40B4-BE49-F238E27FC236}">
                  <a16:creationId xmlns:a16="http://schemas.microsoft.com/office/drawing/2014/main" id="{00000000-0008-0000-0200-00001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1176338</xdr:colOff>
      <xdr:row>43</xdr:row>
      <xdr:rowOff>4764</xdr:rowOff>
    </xdr:from>
    <xdr:to>
      <xdr:col>3</xdr:col>
      <xdr:colOff>1233488</xdr:colOff>
      <xdr:row>45</xdr:row>
      <xdr:rowOff>347664</xdr:rowOff>
    </xdr:to>
    <xdr:sp macro="" textlink="">
      <xdr:nvSpPr>
        <xdr:cNvPr id="39" name="左大かっこ 38">
          <a:extLst>
            <a:ext uri="{FF2B5EF4-FFF2-40B4-BE49-F238E27FC236}">
              <a16:creationId xmlns:a16="http://schemas.microsoft.com/office/drawing/2014/main" id="{00000000-0008-0000-0200-000027000000}"/>
            </a:ext>
          </a:extLst>
        </xdr:cNvPr>
        <xdr:cNvSpPr/>
      </xdr:nvSpPr>
      <xdr:spPr>
        <a:xfrm>
          <a:off x="2243138" y="11472864"/>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43</xdr:row>
      <xdr:rowOff>0</xdr:rowOff>
    </xdr:from>
    <xdr:to>
      <xdr:col>13</xdr:col>
      <xdr:colOff>1441132</xdr:colOff>
      <xdr:row>45</xdr:row>
      <xdr:rowOff>347663</xdr:rowOff>
    </xdr:to>
    <xdr:sp macro="" textlink="">
      <xdr:nvSpPr>
        <xdr:cNvPr id="40" name="右大かっこ 39">
          <a:extLst>
            <a:ext uri="{FF2B5EF4-FFF2-40B4-BE49-F238E27FC236}">
              <a16:creationId xmlns:a16="http://schemas.microsoft.com/office/drawing/2014/main" id="{00000000-0008-0000-0200-000028000000}"/>
            </a:ext>
          </a:extLst>
        </xdr:cNvPr>
        <xdr:cNvSpPr/>
      </xdr:nvSpPr>
      <xdr:spPr>
        <a:xfrm>
          <a:off x="8291513" y="11468100"/>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15</xdr:row>
          <xdr:rowOff>203200</xdr:rowOff>
        </xdr:from>
        <xdr:to>
          <xdr:col>2</xdr:col>
          <xdr:colOff>88900</xdr:colOff>
          <xdr:row>17</xdr:row>
          <xdr:rowOff>19050</xdr:rowOff>
        </xdr:to>
        <xdr:sp macro="" textlink="">
          <xdr:nvSpPr>
            <xdr:cNvPr id="44065" name="Check Box 33" hidden="1">
              <a:extLst>
                <a:ext uri="{63B3BB69-23CF-44E3-9099-C40C66FF867C}">
                  <a14:compatExt spid="_x0000_s44065"/>
                </a:ext>
                <a:ext uri="{FF2B5EF4-FFF2-40B4-BE49-F238E27FC236}">
                  <a16:creationId xmlns:a16="http://schemas.microsoft.com/office/drawing/2014/main" id="{00000000-0008-0000-0200-00002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16</xdr:row>
          <xdr:rowOff>209550</xdr:rowOff>
        </xdr:from>
        <xdr:to>
          <xdr:col>2</xdr:col>
          <xdr:colOff>88900</xdr:colOff>
          <xdr:row>18</xdr:row>
          <xdr:rowOff>38100</xdr:rowOff>
        </xdr:to>
        <xdr:sp macro="" textlink="">
          <xdr:nvSpPr>
            <xdr:cNvPr id="44066" name="Check Box 34" hidden="1">
              <a:extLst>
                <a:ext uri="{63B3BB69-23CF-44E3-9099-C40C66FF867C}">
                  <a14:compatExt spid="_x0000_s44066"/>
                </a:ext>
                <a:ext uri="{FF2B5EF4-FFF2-40B4-BE49-F238E27FC236}">
                  <a16:creationId xmlns:a16="http://schemas.microsoft.com/office/drawing/2014/main" id="{00000000-0008-0000-0200-00002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14</xdr:row>
          <xdr:rowOff>209550</xdr:rowOff>
        </xdr:from>
        <xdr:to>
          <xdr:col>2</xdr:col>
          <xdr:colOff>95250</xdr:colOff>
          <xdr:row>16</xdr:row>
          <xdr:rowOff>19050</xdr:rowOff>
        </xdr:to>
        <xdr:sp macro="" textlink="">
          <xdr:nvSpPr>
            <xdr:cNvPr id="44067" name="Check Box 35" hidden="1">
              <a:extLst>
                <a:ext uri="{63B3BB69-23CF-44E3-9099-C40C66FF867C}">
                  <a14:compatExt spid="_x0000_s44067"/>
                </a:ext>
                <a:ext uri="{FF2B5EF4-FFF2-40B4-BE49-F238E27FC236}">
                  <a16:creationId xmlns:a16="http://schemas.microsoft.com/office/drawing/2014/main" id="{00000000-0008-0000-0200-00002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19</xdr:row>
          <xdr:rowOff>222250</xdr:rowOff>
        </xdr:from>
        <xdr:to>
          <xdr:col>1</xdr:col>
          <xdr:colOff>361950</xdr:colOff>
          <xdr:row>21</xdr:row>
          <xdr:rowOff>19050</xdr:rowOff>
        </xdr:to>
        <xdr:sp macro="" textlink="">
          <xdr:nvSpPr>
            <xdr:cNvPr id="44069" name="Check Box 37" hidden="1">
              <a:extLst>
                <a:ext uri="{63B3BB69-23CF-44E3-9099-C40C66FF867C}">
                  <a14:compatExt spid="_x0000_s44069"/>
                </a:ext>
                <a:ext uri="{FF2B5EF4-FFF2-40B4-BE49-F238E27FC236}">
                  <a16:creationId xmlns:a16="http://schemas.microsoft.com/office/drawing/2014/main" id="{00000000-0008-0000-0200-00002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21</xdr:row>
          <xdr:rowOff>222250</xdr:rowOff>
        </xdr:from>
        <xdr:to>
          <xdr:col>1</xdr:col>
          <xdr:colOff>361950</xdr:colOff>
          <xdr:row>23</xdr:row>
          <xdr:rowOff>19050</xdr:rowOff>
        </xdr:to>
        <xdr:sp macro="" textlink="">
          <xdr:nvSpPr>
            <xdr:cNvPr id="44070" name="Check Box 38" hidden="1">
              <a:extLst>
                <a:ext uri="{63B3BB69-23CF-44E3-9099-C40C66FF867C}">
                  <a14:compatExt spid="_x0000_s44070"/>
                </a:ext>
                <a:ext uri="{FF2B5EF4-FFF2-40B4-BE49-F238E27FC236}">
                  <a16:creationId xmlns:a16="http://schemas.microsoft.com/office/drawing/2014/main" id="{00000000-0008-0000-0200-00002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22</xdr:row>
          <xdr:rowOff>222250</xdr:rowOff>
        </xdr:from>
        <xdr:to>
          <xdr:col>1</xdr:col>
          <xdr:colOff>361950</xdr:colOff>
          <xdr:row>24</xdr:row>
          <xdr:rowOff>19050</xdr:rowOff>
        </xdr:to>
        <xdr:sp macro="" textlink="">
          <xdr:nvSpPr>
            <xdr:cNvPr id="44071" name="Check Box 39" hidden="1">
              <a:extLst>
                <a:ext uri="{63B3BB69-23CF-44E3-9099-C40C66FF867C}">
                  <a14:compatExt spid="_x0000_s44071"/>
                </a:ext>
                <a:ext uri="{FF2B5EF4-FFF2-40B4-BE49-F238E27FC236}">
                  <a16:creationId xmlns:a16="http://schemas.microsoft.com/office/drawing/2014/main" id="{00000000-0008-0000-0200-00002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23</xdr:row>
          <xdr:rowOff>222250</xdr:rowOff>
        </xdr:from>
        <xdr:to>
          <xdr:col>1</xdr:col>
          <xdr:colOff>361950</xdr:colOff>
          <xdr:row>25</xdr:row>
          <xdr:rowOff>19050</xdr:rowOff>
        </xdr:to>
        <xdr:sp macro="" textlink="">
          <xdr:nvSpPr>
            <xdr:cNvPr id="44072" name="Check Box 40" hidden="1">
              <a:extLst>
                <a:ext uri="{63B3BB69-23CF-44E3-9099-C40C66FF867C}">
                  <a14:compatExt spid="_x0000_s44072"/>
                </a:ext>
                <a:ext uri="{FF2B5EF4-FFF2-40B4-BE49-F238E27FC236}">
                  <a16:creationId xmlns:a16="http://schemas.microsoft.com/office/drawing/2014/main" id="{00000000-0008-0000-0200-00002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24</xdr:row>
          <xdr:rowOff>222250</xdr:rowOff>
        </xdr:from>
        <xdr:to>
          <xdr:col>1</xdr:col>
          <xdr:colOff>361950</xdr:colOff>
          <xdr:row>26</xdr:row>
          <xdr:rowOff>19050</xdr:rowOff>
        </xdr:to>
        <xdr:sp macro="" textlink="">
          <xdr:nvSpPr>
            <xdr:cNvPr id="44073" name="Check Box 41" hidden="1">
              <a:extLst>
                <a:ext uri="{63B3BB69-23CF-44E3-9099-C40C66FF867C}">
                  <a14:compatExt spid="_x0000_s44073"/>
                </a:ext>
                <a:ext uri="{FF2B5EF4-FFF2-40B4-BE49-F238E27FC236}">
                  <a16:creationId xmlns:a16="http://schemas.microsoft.com/office/drawing/2014/main" id="{00000000-0008-0000-0200-00002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25</xdr:row>
          <xdr:rowOff>222250</xdr:rowOff>
        </xdr:from>
        <xdr:to>
          <xdr:col>1</xdr:col>
          <xdr:colOff>361950</xdr:colOff>
          <xdr:row>27</xdr:row>
          <xdr:rowOff>19050</xdr:rowOff>
        </xdr:to>
        <xdr:sp macro="" textlink="">
          <xdr:nvSpPr>
            <xdr:cNvPr id="44075" name="Check Box 43" hidden="1">
              <a:extLst>
                <a:ext uri="{63B3BB69-23CF-44E3-9099-C40C66FF867C}">
                  <a14:compatExt spid="_x0000_s44075"/>
                </a:ext>
                <a:ext uri="{FF2B5EF4-FFF2-40B4-BE49-F238E27FC236}">
                  <a16:creationId xmlns:a16="http://schemas.microsoft.com/office/drawing/2014/main" id="{00000000-0008-0000-0200-00002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17</xdr:row>
          <xdr:rowOff>209550</xdr:rowOff>
        </xdr:from>
        <xdr:to>
          <xdr:col>2</xdr:col>
          <xdr:colOff>88900</xdr:colOff>
          <xdr:row>19</xdr:row>
          <xdr:rowOff>38100</xdr:rowOff>
        </xdr:to>
        <xdr:sp macro="" textlink="">
          <xdr:nvSpPr>
            <xdr:cNvPr id="44076" name="Check Box 44" hidden="1">
              <a:extLst>
                <a:ext uri="{63B3BB69-23CF-44E3-9099-C40C66FF867C}">
                  <a14:compatExt spid="_x0000_s44076"/>
                </a:ext>
                <a:ext uri="{FF2B5EF4-FFF2-40B4-BE49-F238E27FC236}">
                  <a16:creationId xmlns:a16="http://schemas.microsoft.com/office/drawing/2014/main" id="{00000000-0008-0000-0200-00002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26</xdr:row>
          <xdr:rowOff>222250</xdr:rowOff>
        </xdr:from>
        <xdr:to>
          <xdr:col>1</xdr:col>
          <xdr:colOff>361950</xdr:colOff>
          <xdr:row>28</xdr:row>
          <xdr:rowOff>19050</xdr:rowOff>
        </xdr:to>
        <xdr:sp macro="" textlink="">
          <xdr:nvSpPr>
            <xdr:cNvPr id="44086" name="Check Box 54" hidden="1">
              <a:extLst>
                <a:ext uri="{63B3BB69-23CF-44E3-9099-C40C66FF867C}">
                  <a14:compatExt spid="_x0000_s44086"/>
                </a:ext>
                <a:ext uri="{FF2B5EF4-FFF2-40B4-BE49-F238E27FC236}">
                  <a16:creationId xmlns:a16="http://schemas.microsoft.com/office/drawing/2014/main" id="{00000000-0008-0000-0200-00003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18</xdr:row>
          <xdr:rowOff>209550</xdr:rowOff>
        </xdr:from>
        <xdr:to>
          <xdr:col>2</xdr:col>
          <xdr:colOff>88900</xdr:colOff>
          <xdr:row>20</xdr:row>
          <xdr:rowOff>38100</xdr:rowOff>
        </xdr:to>
        <xdr:sp macro="" textlink="">
          <xdr:nvSpPr>
            <xdr:cNvPr id="44087" name="Check Box 55" hidden="1">
              <a:extLst>
                <a:ext uri="{63B3BB69-23CF-44E3-9099-C40C66FF867C}">
                  <a14:compatExt spid="_x0000_s44087"/>
                </a:ext>
                <a:ext uri="{FF2B5EF4-FFF2-40B4-BE49-F238E27FC236}">
                  <a16:creationId xmlns:a16="http://schemas.microsoft.com/office/drawing/2014/main" id="{00000000-0008-0000-0200-00003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20</xdr:row>
          <xdr:rowOff>222250</xdr:rowOff>
        </xdr:from>
        <xdr:to>
          <xdr:col>1</xdr:col>
          <xdr:colOff>361950</xdr:colOff>
          <xdr:row>22</xdr:row>
          <xdr:rowOff>19050</xdr:rowOff>
        </xdr:to>
        <xdr:sp macro="" textlink="">
          <xdr:nvSpPr>
            <xdr:cNvPr id="44088" name="Check Box 56" hidden="1">
              <a:extLst>
                <a:ext uri="{63B3BB69-23CF-44E3-9099-C40C66FF867C}">
                  <a14:compatExt spid="_x0000_s44088"/>
                </a:ext>
                <a:ext uri="{FF2B5EF4-FFF2-40B4-BE49-F238E27FC236}">
                  <a16:creationId xmlns:a16="http://schemas.microsoft.com/office/drawing/2014/main" id="{00000000-0008-0000-0200-00003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9</xdr:row>
          <xdr:rowOff>190500</xdr:rowOff>
        </xdr:from>
        <xdr:to>
          <xdr:col>11</xdr:col>
          <xdr:colOff>69850</xdr:colOff>
          <xdr:row>11</xdr:row>
          <xdr:rowOff>31750</xdr:rowOff>
        </xdr:to>
        <xdr:sp macro="" textlink="">
          <xdr:nvSpPr>
            <xdr:cNvPr id="44091" name="Check Box 59" hidden="1">
              <a:extLst>
                <a:ext uri="{63B3BB69-23CF-44E3-9099-C40C66FF867C}">
                  <a14:compatExt spid="_x0000_s44091"/>
                </a:ext>
                <a:ext uri="{FF2B5EF4-FFF2-40B4-BE49-F238E27FC236}">
                  <a16:creationId xmlns:a16="http://schemas.microsoft.com/office/drawing/2014/main" id="{00000000-0008-0000-0200-00003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10</xdr:row>
          <xdr:rowOff>190500</xdr:rowOff>
        </xdr:from>
        <xdr:to>
          <xdr:col>11</xdr:col>
          <xdr:colOff>69850</xdr:colOff>
          <xdr:row>12</xdr:row>
          <xdr:rowOff>31750</xdr:rowOff>
        </xdr:to>
        <xdr:sp macro="" textlink="">
          <xdr:nvSpPr>
            <xdr:cNvPr id="44092" name="Check Box 60" hidden="1">
              <a:extLst>
                <a:ext uri="{63B3BB69-23CF-44E3-9099-C40C66FF867C}">
                  <a14:compatExt spid="_x0000_s44092"/>
                </a:ext>
                <a:ext uri="{FF2B5EF4-FFF2-40B4-BE49-F238E27FC236}">
                  <a16:creationId xmlns:a16="http://schemas.microsoft.com/office/drawing/2014/main" id="{00000000-0008-0000-0200-00003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228600</xdr:rowOff>
        </xdr:from>
        <xdr:to>
          <xdr:col>2</xdr:col>
          <xdr:colOff>88900</xdr:colOff>
          <xdr:row>9</xdr:row>
          <xdr:rowOff>31750</xdr:rowOff>
        </xdr:to>
        <xdr:sp macro="" textlink="">
          <xdr:nvSpPr>
            <xdr:cNvPr id="44099" name="Check Box 67" hidden="1">
              <a:extLst>
                <a:ext uri="{63B3BB69-23CF-44E3-9099-C40C66FF867C}">
                  <a14:compatExt spid="_x0000_s44099"/>
                </a:ext>
                <a:ext uri="{FF2B5EF4-FFF2-40B4-BE49-F238E27FC236}">
                  <a16:creationId xmlns:a16="http://schemas.microsoft.com/office/drawing/2014/main" id="{00000000-0008-0000-0200-00004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8</xdr:row>
          <xdr:rowOff>190500</xdr:rowOff>
        </xdr:from>
        <xdr:to>
          <xdr:col>11</xdr:col>
          <xdr:colOff>69850</xdr:colOff>
          <xdr:row>10</xdr:row>
          <xdr:rowOff>31750</xdr:rowOff>
        </xdr:to>
        <xdr:sp macro="" textlink="">
          <xdr:nvSpPr>
            <xdr:cNvPr id="44101" name="Check Box 69" hidden="1">
              <a:extLst>
                <a:ext uri="{63B3BB69-23CF-44E3-9099-C40C66FF867C}">
                  <a14:compatExt spid="_x0000_s44101"/>
                </a:ext>
                <a:ext uri="{FF2B5EF4-FFF2-40B4-BE49-F238E27FC236}">
                  <a16:creationId xmlns:a16="http://schemas.microsoft.com/office/drawing/2014/main" id="{00000000-0008-0000-0200-00004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20484</xdr:colOff>
      <xdr:row>0</xdr:row>
      <xdr:rowOff>13657</xdr:rowOff>
    </xdr:from>
    <xdr:to>
      <xdr:col>16</xdr:col>
      <xdr:colOff>20484</xdr:colOff>
      <xdr:row>111</xdr:row>
      <xdr:rowOff>199986</xdr:rowOff>
    </xdr:to>
    <xdr:sp macro="" textlink="">
      <xdr:nvSpPr>
        <xdr:cNvPr id="2" name="テキスト ボックス 1">
          <a:extLst>
            <a:ext uri="{FF2B5EF4-FFF2-40B4-BE49-F238E27FC236}">
              <a16:creationId xmlns:a16="http://schemas.microsoft.com/office/drawing/2014/main" id="{EDA7DD4A-5720-43AF-92CE-8507947B49C4}"/>
            </a:ext>
          </a:extLst>
        </xdr:cNvPr>
        <xdr:cNvSpPr txBox="1"/>
      </xdr:nvSpPr>
      <xdr:spPr>
        <a:xfrm>
          <a:off x="20484" y="13657"/>
          <a:ext cx="8357419" cy="263510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198438</xdr:colOff>
      <xdr:row>109</xdr:row>
      <xdr:rowOff>111125</xdr:rowOff>
    </xdr:to>
    <xdr:sp macro="" textlink="">
      <xdr:nvSpPr>
        <xdr:cNvPr id="2" name="テキスト ボックス 1">
          <a:extLst>
            <a:ext uri="{FF2B5EF4-FFF2-40B4-BE49-F238E27FC236}">
              <a16:creationId xmlns:a16="http://schemas.microsoft.com/office/drawing/2014/main" id="{16542AA7-70E0-4001-A5F2-7256EEA4A966}"/>
            </a:ext>
          </a:extLst>
        </xdr:cNvPr>
        <xdr:cNvSpPr txBox="1"/>
      </xdr:nvSpPr>
      <xdr:spPr>
        <a:xfrm>
          <a:off x="0" y="0"/>
          <a:ext cx="11009313" cy="26384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69850</xdr:colOff>
          <xdr:row>50</xdr:row>
          <xdr:rowOff>152400</xdr:rowOff>
        </xdr:from>
        <xdr:to>
          <xdr:col>3</xdr:col>
          <xdr:colOff>146050</xdr:colOff>
          <xdr:row>51</xdr:row>
          <xdr:rowOff>260350</xdr:rowOff>
        </xdr:to>
        <xdr:sp macro="" textlink="">
          <xdr:nvSpPr>
            <xdr:cNvPr id="60417" name="Check Box 1" hidden="1">
              <a:extLst>
                <a:ext uri="{63B3BB69-23CF-44E3-9099-C40C66FF867C}">
                  <a14:compatExt spid="_x0000_s60417"/>
                </a:ext>
                <a:ext uri="{FF2B5EF4-FFF2-40B4-BE49-F238E27FC236}">
                  <a16:creationId xmlns:a16="http://schemas.microsoft.com/office/drawing/2014/main" id="{00000000-0008-0000-1200-000001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51</xdr:row>
          <xdr:rowOff>260350</xdr:rowOff>
        </xdr:from>
        <xdr:to>
          <xdr:col>3</xdr:col>
          <xdr:colOff>146050</xdr:colOff>
          <xdr:row>52</xdr:row>
          <xdr:rowOff>247650</xdr:rowOff>
        </xdr:to>
        <xdr:sp macro="" textlink="">
          <xdr:nvSpPr>
            <xdr:cNvPr id="60418" name="Check Box 2" hidden="1">
              <a:extLst>
                <a:ext uri="{63B3BB69-23CF-44E3-9099-C40C66FF867C}">
                  <a14:compatExt spid="_x0000_s60418"/>
                </a:ext>
                <a:ext uri="{FF2B5EF4-FFF2-40B4-BE49-F238E27FC236}">
                  <a16:creationId xmlns:a16="http://schemas.microsoft.com/office/drawing/2014/main" id="{00000000-0008-0000-1200-000002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52</xdr:row>
          <xdr:rowOff>260350</xdr:rowOff>
        </xdr:from>
        <xdr:to>
          <xdr:col>3</xdr:col>
          <xdr:colOff>146050</xdr:colOff>
          <xdr:row>53</xdr:row>
          <xdr:rowOff>222250</xdr:rowOff>
        </xdr:to>
        <xdr:sp macro="" textlink="">
          <xdr:nvSpPr>
            <xdr:cNvPr id="60419" name="Check Box 3" hidden="1">
              <a:extLst>
                <a:ext uri="{63B3BB69-23CF-44E3-9099-C40C66FF867C}">
                  <a14:compatExt spid="_x0000_s60419"/>
                </a:ext>
                <a:ext uri="{FF2B5EF4-FFF2-40B4-BE49-F238E27FC236}">
                  <a16:creationId xmlns:a16="http://schemas.microsoft.com/office/drawing/2014/main" id="{00000000-0008-0000-1200-000003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103</xdr:row>
          <xdr:rowOff>38100</xdr:rowOff>
        </xdr:from>
        <xdr:to>
          <xdr:col>4</xdr:col>
          <xdr:colOff>361950</xdr:colOff>
          <xdr:row>104</xdr:row>
          <xdr:rowOff>228600</xdr:rowOff>
        </xdr:to>
        <xdr:sp macro="" textlink="">
          <xdr:nvSpPr>
            <xdr:cNvPr id="60420" name="Check Box 4" hidden="1">
              <a:extLst>
                <a:ext uri="{63B3BB69-23CF-44E3-9099-C40C66FF867C}">
                  <a14:compatExt spid="_x0000_s60420"/>
                </a:ext>
                <a:ext uri="{FF2B5EF4-FFF2-40B4-BE49-F238E27FC236}">
                  <a16:creationId xmlns:a16="http://schemas.microsoft.com/office/drawing/2014/main" id="{00000000-0008-0000-1200-000004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103</xdr:row>
          <xdr:rowOff>38100</xdr:rowOff>
        </xdr:from>
        <xdr:to>
          <xdr:col>5</xdr:col>
          <xdr:colOff>304800</xdr:colOff>
          <xdr:row>104</xdr:row>
          <xdr:rowOff>228600</xdr:rowOff>
        </xdr:to>
        <xdr:sp macro="" textlink="">
          <xdr:nvSpPr>
            <xdr:cNvPr id="60421" name="Check Box 5" hidden="1">
              <a:extLst>
                <a:ext uri="{63B3BB69-23CF-44E3-9099-C40C66FF867C}">
                  <a14:compatExt spid="_x0000_s60421"/>
                </a:ext>
                <a:ext uri="{FF2B5EF4-FFF2-40B4-BE49-F238E27FC236}">
                  <a16:creationId xmlns:a16="http://schemas.microsoft.com/office/drawing/2014/main" id="{00000000-0008-0000-1200-000005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103</xdr:row>
          <xdr:rowOff>38100</xdr:rowOff>
        </xdr:from>
        <xdr:to>
          <xdr:col>6</xdr:col>
          <xdr:colOff>317500</xdr:colOff>
          <xdr:row>104</xdr:row>
          <xdr:rowOff>228600</xdr:rowOff>
        </xdr:to>
        <xdr:sp macro="" textlink="">
          <xdr:nvSpPr>
            <xdr:cNvPr id="60422" name="Check Box 6" hidden="1">
              <a:extLst>
                <a:ext uri="{63B3BB69-23CF-44E3-9099-C40C66FF867C}">
                  <a14:compatExt spid="_x0000_s60422"/>
                </a:ext>
                <a:ext uri="{FF2B5EF4-FFF2-40B4-BE49-F238E27FC236}">
                  <a16:creationId xmlns:a16="http://schemas.microsoft.com/office/drawing/2014/main" id="{00000000-0008-0000-1200-000006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103</xdr:row>
          <xdr:rowOff>38100</xdr:rowOff>
        </xdr:from>
        <xdr:to>
          <xdr:col>7</xdr:col>
          <xdr:colOff>666750</xdr:colOff>
          <xdr:row>104</xdr:row>
          <xdr:rowOff>228600</xdr:rowOff>
        </xdr:to>
        <xdr:sp macro="" textlink="">
          <xdr:nvSpPr>
            <xdr:cNvPr id="60423" name="Check Box 7" hidden="1">
              <a:extLst>
                <a:ext uri="{63B3BB69-23CF-44E3-9099-C40C66FF867C}">
                  <a14:compatExt spid="_x0000_s60423"/>
                </a:ext>
                <a:ext uri="{FF2B5EF4-FFF2-40B4-BE49-F238E27FC236}">
                  <a16:creationId xmlns:a16="http://schemas.microsoft.com/office/drawing/2014/main" id="{00000000-0008-0000-1200-000007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69850</xdr:colOff>
          <xdr:row>104</xdr:row>
          <xdr:rowOff>228600</xdr:rowOff>
        </xdr:from>
        <xdr:to>
          <xdr:col>4</xdr:col>
          <xdr:colOff>355600</xdr:colOff>
          <xdr:row>106</xdr:row>
          <xdr:rowOff>0</xdr:rowOff>
        </xdr:to>
        <xdr:sp macro="" textlink="">
          <xdr:nvSpPr>
            <xdr:cNvPr id="60424" name="Check Box 8" hidden="1">
              <a:extLst>
                <a:ext uri="{63B3BB69-23CF-44E3-9099-C40C66FF867C}">
                  <a14:compatExt spid="_x0000_s60424"/>
                </a:ext>
                <a:ext uri="{FF2B5EF4-FFF2-40B4-BE49-F238E27FC236}">
                  <a16:creationId xmlns:a16="http://schemas.microsoft.com/office/drawing/2014/main" id="{00000000-0008-0000-1200-000008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104</xdr:row>
          <xdr:rowOff>222250</xdr:rowOff>
        </xdr:from>
        <xdr:to>
          <xdr:col>5</xdr:col>
          <xdr:colOff>304800</xdr:colOff>
          <xdr:row>105</xdr:row>
          <xdr:rowOff>222250</xdr:rowOff>
        </xdr:to>
        <xdr:sp macro="" textlink="">
          <xdr:nvSpPr>
            <xdr:cNvPr id="60425" name="Check Box 9" hidden="1">
              <a:extLst>
                <a:ext uri="{63B3BB69-23CF-44E3-9099-C40C66FF867C}">
                  <a14:compatExt spid="_x0000_s60425"/>
                </a:ext>
                <a:ext uri="{FF2B5EF4-FFF2-40B4-BE49-F238E27FC236}">
                  <a16:creationId xmlns:a16="http://schemas.microsoft.com/office/drawing/2014/main" id="{00000000-0008-0000-1200-000009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104</xdr:row>
          <xdr:rowOff>222250</xdr:rowOff>
        </xdr:from>
        <xdr:to>
          <xdr:col>6</xdr:col>
          <xdr:colOff>317500</xdr:colOff>
          <xdr:row>105</xdr:row>
          <xdr:rowOff>222250</xdr:rowOff>
        </xdr:to>
        <xdr:sp macro="" textlink="">
          <xdr:nvSpPr>
            <xdr:cNvPr id="60426" name="Check Box 10" hidden="1">
              <a:extLst>
                <a:ext uri="{63B3BB69-23CF-44E3-9099-C40C66FF867C}">
                  <a14:compatExt spid="_x0000_s60426"/>
                </a:ext>
                <a:ext uri="{FF2B5EF4-FFF2-40B4-BE49-F238E27FC236}">
                  <a16:creationId xmlns:a16="http://schemas.microsoft.com/office/drawing/2014/main" id="{00000000-0008-0000-1200-00000A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109</xdr:row>
          <xdr:rowOff>57150</xdr:rowOff>
        </xdr:from>
        <xdr:to>
          <xdr:col>3</xdr:col>
          <xdr:colOff>209550</xdr:colOff>
          <xdr:row>110</xdr:row>
          <xdr:rowOff>228600</xdr:rowOff>
        </xdr:to>
        <xdr:sp macro="" textlink="">
          <xdr:nvSpPr>
            <xdr:cNvPr id="60427" name="Check Box 11" hidden="1">
              <a:extLst>
                <a:ext uri="{63B3BB69-23CF-44E3-9099-C40C66FF867C}">
                  <a14:compatExt spid="_x0000_s60427"/>
                </a:ext>
                <a:ext uri="{FF2B5EF4-FFF2-40B4-BE49-F238E27FC236}">
                  <a16:creationId xmlns:a16="http://schemas.microsoft.com/office/drawing/2014/main" id="{00000000-0008-0000-1200-00000B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109</xdr:row>
          <xdr:rowOff>57150</xdr:rowOff>
        </xdr:from>
        <xdr:to>
          <xdr:col>3</xdr:col>
          <xdr:colOff>908050</xdr:colOff>
          <xdr:row>110</xdr:row>
          <xdr:rowOff>222250</xdr:rowOff>
        </xdr:to>
        <xdr:sp macro="" textlink="">
          <xdr:nvSpPr>
            <xdr:cNvPr id="60428" name="Check Box 12" hidden="1">
              <a:extLst>
                <a:ext uri="{63B3BB69-23CF-44E3-9099-C40C66FF867C}">
                  <a14:compatExt spid="_x0000_s60428"/>
                </a:ext>
                <a:ext uri="{FF2B5EF4-FFF2-40B4-BE49-F238E27FC236}">
                  <a16:creationId xmlns:a16="http://schemas.microsoft.com/office/drawing/2014/main" id="{00000000-0008-0000-1200-00000C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109</xdr:row>
          <xdr:rowOff>57150</xdr:rowOff>
        </xdr:from>
        <xdr:to>
          <xdr:col>4</xdr:col>
          <xdr:colOff>438150</xdr:colOff>
          <xdr:row>110</xdr:row>
          <xdr:rowOff>228600</xdr:rowOff>
        </xdr:to>
        <xdr:sp macro="" textlink="">
          <xdr:nvSpPr>
            <xdr:cNvPr id="60429" name="Check Box 13" hidden="1">
              <a:extLst>
                <a:ext uri="{63B3BB69-23CF-44E3-9099-C40C66FF867C}">
                  <a14:compatExt spid="_x0000_s60429"/>
                </a:ext>
                <a:ext uri="{FF2B5EF4-FFF2-40B4-BE49-F238E27FC236}">
                  <a16:creationId xmlns:a16="http://schemas.microsoft.com/office/drawing/2014/main" id="{00000000-0008-0000-1200-00000D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565150</xdr:colOff>
          <xdr:row>109</xdr:row>
          <xdr:rowOff>38100</xdr:rowOff>
        </xdr:from>
        <xdr:to>
          <xdr:col>5</xdr:col>
          <xdr:colOff>209550</xdr:colOff>
          <xdr:row>110</xdr:row>
          <xdr:rowOff>209550</xdr:rowOff>
        </xdr:to>
        <xdr:sp macro="" textlink="">
          <xdr:nvSpPr>
            <xdr:cNvPr id="60430" name="Check Box 14" hidden="1">
              <a:extLst>
                <a:ext uri="{63B3BB69-23CF-44E3-9099-C40C66FF867C}">
                  <a14:compatExt spid="_x0000_s60430"/>
                </a:ext>
                <a:ext uri="{FF2B5EF4-FFF2-40B4-BE49-F238E27FC236}">
                  <a16:creationId xmlns:a16="http://schemas.microsoft.com/office/drawing/2014/main" id="{00000000-0008-0000-1200-00000E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22522;&#37329;&#37096;\&#22522;&#37329;&#37096;&#20840;&#20307;&#20849;&#29992;&#12501;&#12457;&#12523;&#12480;\&#12480;&#12454;&#12531;&#12525;&#12540;&#12489;&#29992;&#27096;&#24335;&#26684;&#32013;&#24235;\&#12480;&#12454;&#12531;&#12525;&#12540;&#12489;&#29992;&#27096;&#24335;&#65288;&#26144;&#30011;&#65289;\R7&#24180;&#24230;\&#26144;&#30011;&#35069;&#20316;\&#31532;&#65297;&#22238;&#30446;\&#12486;&#12473;&#12488;&#20837;&#21147;&#9733;R7-1_youbou_eigaseisaku_2-1&#65288;&#26696;&#65289;.xlsx" TargetMode="External"/><Relationship Id="rId1" Type="http://schemas.openxmlformats.org/officeDocument/2006/relationships/externalLinkPath" Target="file:///\\s582019\public\&#22522;&#37329;&#37096;\&#22522;&#37329;&#37096;&#20840;&#20307;&#20849;&#29992;&#12501;&#12457;&#12523;&#12480;\&#12480;&#12454;&#12531;&#12525;&#12540;&#12489;&#29992;&#27096;&#24335;&#26684;&#32013;&#24235;\&#12480;&#12454;&#12531;&#12525;&#12540;&#12489;&#29992;&#27096;&#24335;&#65288;&#26144;&#30011;&#65289;\R7&#24180;&#24230;\&#26144;&#30011;&#35069;&#20316;\&#31532;&#65297;&#22238;&#30446;\&#12486;&#12473;&#12488;&#20837;&#21147;&#9733;R7-1_youbou_eigaseisaku_2-1&#65288;&#26696;&#6528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劇映画)"/>
      <sheetName val="《非表示》チェック表(記録映画)"/>
      <sheetName val="《非表示》チェック表(アニメ映画)"/>
      <sheetName val="datas"/>
      <sheetName val="総表"/>
      <sheetName val="個表"/>
      <sheetName val="収入"/>
      <sheetName val="支出"/>
      <sheetName val="スタッフ費内訳"/>
      <sheetName val="キャスト費内訳"/>
      <sheetName val="団体概要"/>
      <sheetName val="個人略歴（監督）"/>
      <sheetName val="個人略歴（脚本）"/>
      <sheetName val="個人略歴（撮影）"/>
      <sheetName val="個人略歴（プロデューサー）"/>
      <sheetName val="個人略歴（チーフアニメーター）"/>
      <sheetName val="応募要件確認書"/>
      <sheetName val="【劇映画のみ】申告書"/>
    </sheetNames>
    <sheetDataSet>
      <sheetData sheetId="0"/>
      <sheetData sheetId="1"/>
      <sheetData sheetId="2"/>
      <sheetData sheetId="3"/>
      <sheetData sheetId="4"/>
      <sheetData sheetId="5"/>
      <sheetData sheetId="6"/>
      <sheetData sheetId="7">
        <row r="17">
          <cell r="V17" t="str">
            <v>スタッフ人件費</v>
          </cell>
          <cell r="X17" t="str">
            <v>製作発表に係る経費</v>
          </cell>
        </row>
        <row r="18">
          <cell r="V18" t="str">
            <v>キャスト人件費</v>
          </cell>
          <cell r="X18" t="str">
            <v>航空・列車運賃の特別料金</v>
          </cell>
        </row>
      </sheetData>
      <sheetData sheetId="8"/>
      <sheetData sheetId="9"/>
      <sheetData sheetId="10"/>
      <sheetData sheetId="11"/>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120.xml"/><Relationship Id="rId13" Type="http://schemas.openxmlformats.org/officeDocument/2006/relationships/ctrlProp" Target="../ctrlProps/ctrlProp125.xml"/><Relationship Id="rId3" Type="http://schemas.openxmlformats.org/officeDocument/2006/relationships/vmlDrawing" Target="../drawings/vmlDrawing4.vml"/><Relationship Id="rId7" Type="http://schemas.openxmlformats.org/officeDocument/2006/relationships/ctrlProp" Target="../ctrlProps/ctrlProp119.xml"/><Relationship Id="rId12" Type="http://schemas.openxmlformats.org/officeDocument/2006/relationships/ctrlProp" Target="../ctrlProps/ctrlProp124.xml"/><Relationship Id="rId17" Type="http://schemas.openxmlformats.org/officeDocument/2006/relationships/ctrlProp" Target="../ctrlProps/ctrlProp129.xml"/><Relationship Id="rId2" Type="http://schemas.openxmlformats.org/officeDocument/2006/relationships/drawing" Target="../drawings/drawing5.xml"/><Relationship Id="rId16" Type="http://schemas.openxmlformats.org/officeDocument/2006/relationships/ctrlProp" Target="../ctrlProps/ctrlProp128.xml"/><Relationship Id="rId1" Type="http://schemas.openxmlformats.org/officeDocument/2006/relationships/printerSettings" Target="../printerSettings/printerSettings19.bin"/><Relationship Id="rId6" Type="http://schemas.openxmlformats.org/officeDocument/2006/relationships/ctrlProp" Target="../ctrlProps/ctrlProp118.xml"/><Relationship Id="rId11" Type="http://schemas.openxmlformats.org/officeDocument/2006/relationships/ctrlProp" Target="../ctrlProps/ctrlProp123.xml"/><Relationship Id="rId5" Type="http://schemas.openxmlformats.org/officeDocument/2006/relationships/ctrlProp" Target="../ctrlProps/ctrlProp117.xml"/><Relationship Id="rId15" Type="http://schemas.openxmlformats.org/officeDocument/2006/relationships/ctrlProp" Target="../ctrlProps/ctrlProp127.xml"/><Relationship Id="rId10" Type="http://schemas.openxmlformats.org/officeDocument/2006/relationships/ctrlProp" Target="../ctrlProps/ctrlProp122.xml"/><Relationship Id="rId4" Type="http://schemas.openxmlformats.org/officeDocument/2006/relationships/ctrlProp" Target="../ctrlProps/ctrlProp116.xml"/><Relationship Id="rId9" Type="http://schemas.openxmlformats.org/officeDocument/2006/relationships/ctrlProp" Target="../ctrlProps/ctrlProp121.xml"/><Relationship Id="rId14" Type="http://schemas.openxmlformats.org/officeDocument/2006/relationships/ctrlProp" Target="../ctrlProps/ctrlProp126.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9.xml"/><Relationship Id="rId18" Type="http://schemas.openxmlformats.org/officeDocument/2006/relationships/ctrlProp" Target="../ctrlProps/ctrlProp54.xml"/><Relationship Id="rId26" Type="http://schemas.openxmlformats.org/officeDocument/2006/relationships/ctrlProp" Target="../ctrlProps/ctrlProp62.xml"/><Relationship Id="rId39" Type="http://schemas.openxmlformats.org/officeDocument/2006/relationships/ctrlProp" Target="../ctrlProps/ctrlProp75.xml"/><Relationship Id="rId21" Type="http://schemas.openxmlformats.org/officeDocument/2006/relationships/ctrlProp" Target="../ctrlProps/ctrlProp57.xml"/><Relationship Id="rId34" Type="http://schemas.openxmlformats.org/officeDocument/2006/relationships/ctrlProp" Target="../ctrlProps/ctrlProp70.xml"/><Relationship Id="rId7" Type="http://schemas.openxmlformats.org/officeDocument/2006/relationships/ctrlProp" Target="../ctrlProps/ctrlProp43.xml"/><Relationship Id="rId12" Type="http://schemas.openxmlformats.org/officeDocument/2006/relationships/ctrlProp" Target="../ctrlProps/ctrlProp48.xml"/><Relationship Id="rId17" Type="http://schemas.openxmlformats.org/officeDocument/2006/relationships/ctrlProp" Target="../ctrlProps/ctrlProp53.xml"/><Relationship Id="rId25" Type="http://schemas.openxmlformats.org/officeDocument/2006/relationships/ctrlProp" Target="../ctrlProps/ctrlProp61.xml"/><Relationship Id="rId33" Type="http://schemas.openxmlformats.org/officeDocument/2006/relationships/ctrlProp" Target="../ctrlProps/ctrlProp69.xml"/><Relationship Id="rId38" Type="http://schemas.openxmlformats.org/officeDocument/2006/relationships/ctrlProp" Target="../ctrlProps/ctrlProp74.xml"/><Relationship Id="rId2" Type="http://schemas.openxmlformats.org/officeDocument/2006/relationships/drawing" Target="../drawings/drawing2.xml"/><Relationship Id="rId16" Type="http://schemas.openxmlformats.org/officeDocument/2006/relationships/ctrlProp" Target="../ctrlProps/ctrlProp52.xml"/><Relationship Id="rId20" Type="http://schemas.openxmlformats.org/officeDocument/2006/relationships/ctrlProp" Target="../ctrlProps/ctrlProp56.xml"/><Relationship Id="rId29" Type="http://schemas.openxmlformats.org/officeDocument/2006/relationships/ctrlProp" Target="../ctrlProps/ctrlProp65.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1" Type="http://schemas.openxmlformats.org/officeDocument/2006/relationships/ctrlProp" Target="../ctrlProps/ctrlProp47.xml"/><Relationship Id="rId24" Type="http://schemas.openxmlformats.org/officeDocument/2006/relationships/ctrlProp" Target="../ctrlProps/ctrlProp60.xml"/><Relationship Id="rId32" Type="http://schemas.openxmlformats.org/officeDocument/2006/relationships/ctrlProp" Target="../ctrlProps/ctrlProp68.xml"/><Relationship Id="rId37" Type="http://schemas.openxmlformats.org/officeDocument/2006/relationships/ctrlProp" Target="../ctrlProps/ctrlProp73.xml"/><Relationship Id="rId40" Type="http://schemas.openxmlformats.org/officeDocument/2006/relationships/ctrlProp" Target="../ctrlProps/ctrlProp76.xml"/><Relationship Id="rId5" Type="http://schemas.openxmlformats.org/officeDocument/2006/relationships/ctrlProp" Target="../ctrlProps/ctrlProp41.xml"/><Relationship Id="rId15" Type="http://schemas.openxmlformats.org/officeDocument/2006/relationships/ctrlProp" Target="../ctrlProps/ctrlProp51.xml"/><Relationship Id="rId23" Type="http://schemas.openxmlformats.org/officeDocument/2006/relationships/ctrlProp" Target="../ctrlProps/ctrlProp59.xml"/><Relationship Id="rId28" Type="http://schemas.openxmlformats.org/officeDocument/2006/relationships/ctrlProp" Target="../ctrlProps/ctrlProp64.xml"/><Relationship Id="rId36" Type="http://schemas.openxmlformats.org/officeDocument/2006/relationships/ctrlProp" Target="../ctrlProps/ctrlProp72.xml"/><Relationship Id="rId10" Type="http://schemas.openxmlformats.org/officeDocument/2006/relationships/ctrlProp" Target="../ctrlProps/ctrlProp46.xml"/><Relationship Id="rId19" Type="http://schemas.openxmlformats.org/officeDocument/2006/relationships/ctrlProp" Target="../ctrlProps/ctrlProp55.xml"/><Relationship Id="rId31" Type="http://schemas.openxmlformats.org/officeDocument/2006/relationships/ctrlProp" Target="../ctrlProps/ctrlProp67.xml"/><Relationship Id="rId4" Type="http://schemas.openxmlformats.org/officeDocument/2006/relationships/ctrlProp" Target="../ctrlProps/ctrlProp40.xml"/><Relationship Id="rId9" Type="http://schemas.openxmlformats.org/officeDocument/2006/relationships/ctrlProp" Target="../ctrlProps/ctrlProp45.xml"/><Relationship Id="rId14" Type="http://schemas.openxmlformats.org/officeDocument/2006/relationships/ctrlProp" Target="../ctrlProps/ctrlProp50.xml"/><Relationship Id="rId22" Type="http://schemas.openxmlformats.org/officeDocument/2006/relationships/ctrlProp" Target="../ctrlProps/ctrlProp58.xml"/><Relationship Id="rId27" Type="http://schemas.openxmlformats.org/officeDocument/2006/relationships/ctrlProp" Target="../ctrlProps/ctrlProp63.xml"/><Relationship Id="rId30" Type="http://schemas.openxmlformats.org/officeDocument/2006/relationships/ctrlProp" Target="../ctrlProps/ctrlProp66.xml"/><Relationship Id="rId35" Type="http://schemas.openxmlformats.org/officeDocument/2006/relationships/ctrlProp" Target="../ctrlProps/ctrlProp71.xml"/><Relationship Id="rId8" Type="http://schemas.openxmlformats.org/officeDocument/2006/relationships/ctrlProp" Target="../ctrlProps/ctrlProp44.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86.xml"/><Relationship Id="rId18" Type="http://schemas.openxmlformats.org/officeDocument/2006/relationships/ctrlProp" Target="../ctrlProps/ctrlProp91.xml"/><Relationship Id="rId26" Type="http://schemas.openxmlformats.org/officeDocument/2006/relationships/ctrlProp" Target="../ctrlProps/ctrlProp99.xml"/><Relationship Id="rId39" Type="http://schemas.openxmlformats.org/officeDocument/2006/relationships/ctrlProp" Target="../ctrlProps/ctrlProp112.xml"/><Relationship Id="rId21" Type="http://schemas.openxmlformats.org/officeDocument/2006/relationships/ctrlProp" Target="../ctrlProps/ctrlProp94.xml"/><Relationship Id="rId34" Type="http://schemas.openxmlformats.org/officeDocument/2006/relationships/ctrlProp" Target="../ctrlProps/ctrlProp107.xml"/><Relationship Id="rId42" Type="http://schemas.openxmlformats.org/officeDocument/2006/relationships/ctrlProp" Target="../ctrlProps/ctrlProp115.xml"/><Relationship Id="rId7" Type="http://schemas.openxmlformats.org/officeDocument/2006/relationships/ctrlProp" Target="../ctrlProps/ctrlProp80.xml"/><Relationship Id="rId2" Type="http://schemas.openxmlformats.org/officeDocument/2006/relationships/drawing" Target="../drawings/drawing3.xml"/><Relationship Id="rId16" Type="http://schemas.openxmlformats.org/officeDocument/2006/relationships/ctrlProp" Target="../ctrlProps/ctrlProp89.xml"/><Relationship Id="rId20" Type="http://schemas.openxmlformats.org/officeDocument/2006/relationships/ctrlProp" Target="../ctrlProps/ctrlProp93.xml"/><Relationship Id="rId29" Type="http://schemas.openxmlformats.org/officeDocument/2006/relationships/ctrlProp" Target="../ctrlProps/ctrlProp102.xml"/><Relationship Id="rId41" Type="http://schemas.openxmlformats.org/officeDocument/2006/relationships/ctrlProp" Target="../ctrlProps/ctrlProp114.xml"/><Relationship Id="rId1" Type="http://schemas.openxmlformats.org/officeDocument/2006/relationships/printerSettings" Target="../printerSettings/printerSettings3.bin"/><Relationship Id="rId6" Type="http://schemas.openxmlformats.org/officeDocument/2006/relationships/ctrlProp" Target="../ctrlProps/ctrlProp79.xml"/><Relationship Id="rId11" Type="http://schemas.openxmlformats.org/officeDocument/2006/relationships/ctrlProp" Target="../ctrlProps/ctrlProp84.xml"/><Relationship Id="rId24" Type="http://schemas.openxmlformats.org/officeDocument/2006/relationships/ctrlProp" Target="../ctrlProps/ctrlProp97.xml"/><Relationship Id="rId32" Type="http://schemas.openxmlformats.org/officeDocument/2006/relationships/ctrlProp" Target="../ctrlProps/ctrlProp105.xml"/><Relationship Id="rId37" Type="http://schemas.openxmlformats.org/officeDocument/2006/relationships/ctrlProp" Target="../ctrlProps/ctrlProp110.xml"/><Relationship Id="rId40" Type="http://schemas.openxmlformats.org/officeDocument/2006/relationships/ctrlProp" Target="../ctrlProps/ctrlProp113.xml"/><Relationship Id="rId5" Type="http://schemas.openxmlformats.org/officeDocument/2006/relationships/ctrlProp" Target="../ctrlProps/ctrlProp78.xml"/><Relationship Id="rId15" Type="http://schemas.openxmlformats.org/officeDocument/2006/relationships/ctrlProp" Target="../ctrlProps/ctrlProp88.xml"/><Relationship Id="rId23" Type="http://schemas.openxmlformats.org/officeDocument/2006/relationships/ctrlProp" Target="../ctrlProps/ctrlProp96.xml"/><Relationship Id="rId28" Type="http://schemas.openxmlformats.org/officeDocument/2006/relationships/ctrlProp" Target="../ctrlProps/ctrlProp101.xml"/><Relationship Id="rId36" Type="http://schemas.openxmlformats.org/officeDocument/2006/relationships/ctrlProp" Target="../ctrlProps/ctrlProp109.xml"/><Relationship Id="rId10" Type="http://schemas.openxmlformats.org/officeDocument/2006/relationships/ctrlProp" Target="../ctrlProps/ctrlProp83.xml"/><Relationship Id="rId19" Type="http://schemas.openxmlformats.org/officeDocument/2006/relationships/ctrlProp" Target="../ctrlProps/ctrlProp92.xml"/><Relationship Id="rId31" Type="http://schemas.openxmlformats.org/officeDocument/2006/relationships/ctrlProp" Target="../ctrlProps/ctrlProp104.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 Id="rId22" Type="http://schemas.openxmlformats.org/officeDocument/2006/relationships/ctrlProp" Target="../ctrlProps/ctrlProp95.xml"/><Relationship Id="rId27" Type="http://schemas.openxmlformats.org/officeDocument/2006/relationships/ctrlProp" Target="../ctrlProps/ctrlProp100.xml"/><Relationship Id="rId30" Type="http://schemas.openxmlformats.org/officeDocument/2006/relationships/ctrlProp" Target="../ctrlProps/ctrlProp103.xml"/><Relationship Id="rId35" Type="http://schemas.openxmlformats.org/officeDocument/2006/relationships/ctrlProp" Target="../ctrlProps/ctrlProp108.xml"/><Relationship Id="rId8" Type="http://schemas.openxmlformats.org/officeDocument/2006/relationships/ctrlProp" Target="../ctrlProps/ctrlProp81.xml"/><Relationship Id="rId3" Type="http://schemas.openxmlformats.org/officeDocument/2006/relationships/vmlDrawing" Target="../drawings/vmlDrawing3.vml"/><Relationship Id="rId12" Type="http://schemas.openxmlformats.org/officeDocument/2006/relationships/ctrlProp" Target="../ctrlProps/ctrlProp85.xml"/><Relationship Id="rId17" Type="http://schemas.openxmlformats.org/officeDocument/2006/relationships/ctrlProp" Target="../ctrlProps/ctrlProp90.xml"/><Relationship Id="rId25" Type="http://schemas.openxmlformats.org/officeDocument/2006/relationships/ctrlProp" Target="../ctrlProps/ctrlProp98.xml"/><Relationship Id="rId33" Type="http://schemas.openxmlformats.org/officeDocument/2006/relationships/ctrlProp" Target="../ctrlProps/ctrlProp106.xml"/><Relationship Id="rId38" Type="http://schemas.openxmlformats.org/officeDocument/2006/relationships/ctrlProp" Target="../ctrlProps/ctrlProp11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55"/>
  <sheetViews>
    <sheetView view="pageBreakPreview" zoomScale="90" zoomScaleNormal="100" zoomScaleSheetLayoutView="90" zoomScalePageLayoutView="70" workbookViewId="0">
      <selection activeCell="Q12" sqref="Q12"/>
    </sheetView>
  </sheetViews>
  <sheetFormatPr defaultColWidth="9" defaultRowHeight="18"/>
  <cols>
    <col min="1" max="2" width="4.83203125" style="75" customWidth="1"/>
    <col min="3" max="3" width="4.25" style="75" customWidth="1"/>
    <col min="4" max="4" width="16.25" style="75" customWidth="1"/>
    <col min="5" max="5" width="7.5" style="75" customWidth="1"/>
    <col min="6" max="7" width="6.83203125" style="75" customWidth="1"/>
    <col min="8" max="8" width="1.75" style="75" customWidth="1"/>
    <col min="9" max="9" width="2.58203125" style="75" customWidth="1"/>
    <col min="10" max="10" width="4.33203125" style="75" customWidth="1"/>
    <col min="11" max="11" width="4.83203125" style="75" customWidth="1"/>
    <col min="12" max="12" width="8.58203125" style="75" customWidth="1"/>
    <col min="13" max="13" width="16.75" style="75" customWidth="1"/>
    <col min="14" max="14" width="19.5" style="75" customWidth="1"/>
    <col min="15" max="15" width="12.33203125" style="75" hidden="1" customWidth="1"/>
    <col min="16" max="16" width="102.08203125" style="75" hidden="1" customWidth="1"/>
    <col min="17" max="16384" width="9" style="75"/>
  </cols>
  <sheetData>
    <row r="1" spans="1:17" ht="25.5" customHeight="1">
      <c r="A1" s="840" t="s">
        <v>739</v>
      </c>
      <c r="B1" s="840"/>
      <c r="C1" s="840"/>
      <c r="D1" s="840"/>
      <c r="E1" s="840"/>
      <c r="F1" s="840"/>
      <c r="G1" s="840"/>
      <c r="H1" s="840"/>
      <c r="I1" s="840"/>
      <c r="J1" s="840"/>
      <c r="K1" s="840"/>
      <c r="L1" s="840"/>
      <c r="M1" s="840"/>
      <c r="N1" s="840"/>
      <c r="O1" s="74"/>
      <c r="P1" s="841"/>
      <c r="Q1" s="841"/>
    </row>
    <row r="2" spans="1:17" ht="19.5" customHeight="1">
      <c r="A2" s="842" t="s">
        <v>280</v>
      </c>
      <c r="B2" s="842"/>
      <c r="C2" s="843" t="str">
        <f>IF(総表!$C$10=総表!$O$3,総表!$C$27,IF(総表!$C$10=総表!$O$4,総表!$C$27,IF(総表!$C$10=総表!$O$5,総表!$C$27,IF(総表!$C$10=総表!$O$6,総表!$C$27,""))))</f>
        <v/>
      </c>
      <c r="D2" s="843"/>
      <c r="E2" s="843"/>
      <c r="F2" s="843"/>
      <c r="G2" s="843"/>
      <c r="H2" s="843"/>
      <c r="I2" s="843"/>
      <c r="J2" s="843"/>
      <c r="K2" s="843"/>
      <c r="L2" s="843"/>
      <c r="M2" s="843"/>
      <c r="N2" s="843"/>
      <c r="O2" s="76"/>
      <c r="P2" s="844"/>
      <c r="Q2" s="844"/>
    </row>
    <row r="3" spans="1:17" ht="19.5" customHeight="1">
      <c r="A3" s="842" t="s">
        <v>281</v>
      </c>
      <c r="B3" s="842"/>
      <c r="C3" s="843" t="str">
        <f>IF(総表!$C$10=総表!$O$3,総表!$C$15,IF(総表!$C$10=総表!$O$4,総表!$C$15,IF(総表!$C$10=総表!$O$5,総表!$C$15,IF(総表!$C$10=総表!$O$6,総表!$C$15,""))))</f>
        <v/>
      </c>
      <c r="D3" s="843"/>
      <c r="E3" s="843"/>
      <c r="F3" s="843"/>
      <c r="G3" s="843"/>
      <c r="H3" s="843"/>
      <c r="I3" s="843"/>
      <c r="J3" s="843"/>
      <c r="K3" s="843"/>
      <c r="L3" s="843"/>
      <c r="M3" s="843"/>
      <c r="N3" s="843"/>
      <c r="O3" s="76"/>
      <c r="P3" s="844"/>
      <c r="Q3" s="844"/>
    </row>
    <row r="4" spans="1:17" ht="7.5" customHeight="1">
      <c r="A4" s="77"/>
      <c r="B4" s="77"/>
      <c r="C4" s="77"/>
      <c r="D4" s="77"/>
      <c r="E4" s="77"/>
      <c r="F4" s="77"/>
      <c r="G4" s="77"/>
      <c r="H4" s="77"/>
      <c r="I4" s="77"/>
      <c r="J4" s="77"/>
      <c r="K4" s="77"/>
      <c r="L4" s="77"/>
      <c r="M4" s="77"/>
      <c r="N4" s="77"/>
      <c r="O4" s="77"/>
      <c r="P4" s="78"/>
    </row>
    <row r="5" spans="1:17" ht="21.75" customHeight="1">
      <c r="A5" s="79" t="s">
        <v>282</v>
      </c>
      <c r="B5" s="80"/>
      <c r="C5" s="80"/>
      <c r="D5" s="80"/>
      <c r="E5" s="80"/>
      <c r="F5" s="80"/>
      <c r="G5" s="80"/>
      <c r="H5" s="81"/>
      <c r="I5" s="82" t="s">
        <v>283</v>
      </c>
      <c r="J5" s="83"/>
      <c r="K5" s="83"/>
      <c r="L5" s="83"/>
      <c r="M5" s="83"/>
      <c r="N5" s="84"/>
      <c r="O5" s="85" t="s">
        <v>284</v>
      </c>
      <c r="P5" s="86" t="s">
        <v>285</v>
      </c>
    </row>
    <row r="6" spans="1:17" ht="18.75" customHeight="1">
      <c r="A6" s="87"/>
      <c r="B6" s="88" t="s">
        <v>286</v>
      </c>
      <c r="C6" s="88"/>
      <c r="D6" s="88"/>
      <c r="E6" s="88"/>
      <c r="F6" s="88"/>
      <c r="G6" s="88"/>
      <c r="H6" s="89"/>
      <c r="I6" s="90"/>
      <c r="J6" s="91" t="s">
        <v>287</v>
      </c>
      <c r="K6" s="91"/>
      <c r="L6" s="91"/>
      <c r="M6" s="91"/>
      <c r="N6" s="92"/>
      <c r="O6" s="75" t="s">
        <v>288</v>
      </c>
      <c r="P6" s="86" t="s">
        <v>289</v>
      </c>
    </row>
    <row r="7" spans="1:17" ht="18.75" customHeight="1">
      <c r="A7" s="90"/>
      <c r="B7" s="88" t="s">
        <v>290</v>
      </c>
      <c r="C7" s="91"/>
      <c r="D7" s="91"/>
      <c r="E7" s="91"/>
      <c r="F7" s="91"/>
      <c r="G7" s="91"/>
      <c r="H7" s="92"/>
      <c r="I7" s="90"/>
      <c r="J7" s="91"/>
      <c r="K7" s="91" t="s">
        <v>291</v>
      </c>
      <c r="L7" s="91"/>
      <c r="M7" s="91"/>
      <c r="N7" s="92"/>
      <c r="O7" s="75" t="s">
        <v>292</v>
      </c>
      <c r="P7" s="86" t="s">
        <v>293</v>
      </c>
    </row>
    <row r="8" spans="1:17" ht="18.75" customHeight="1">
      <c r="A8" s="90"/>
      <c r="B8" s="93" t="s">
        <v>294</v>
      </c>
      <c r="C8" s="94"/>
      <c r="D8" s="94"/>
      <c r="E8" s="94"/>
      <c r="F8" s="94"/>
      <c r="G8" s="94"/>
      <c r="H8" s="95"/>
      <c r="I8" s="96"/>
      <c r="J8" s="91"/>
      <c r="K8" s="93"/>
      <c r="L8" s="97" t="s">
        <v>744</v>
      </c>
      <c r="M8" s="97"/>
      <c r="N8" s="98"/>
      <c r="O8" s="75" t="s">
        <v>295</v>
      </c>
      <c r="P8" s="86" t="s">
        <v>296</v>
      </c>
    </row>
    <row r="9" spans="1:17" ht="18.75" customHeight="1">
      <c r="A9" s="90"/>
      <c r="B9" s="91"/>
      <c r="C9" s="107" t="s">
        <v>299</v>
      </c>
      <c r="D9" s="107"/>
      <c r="E9" s="107"/>
      <c r="F9" s="94"/>
      <c r="G9" s="94"/>
      <c r="H9" s="95"/>
      <c r="I9" s="96"/>
      <c r="J9" s="91"/>
      <c r="K9" s="93"/>
      <c r="L9" s="97" t="s">
        <v>745</v>
      </c>
      <c r="M9" s="97"/>
      <c r="N9" s="98"/>
      <c r="P9" s="86"/>
    </row>
    <row r="10" spans="1:17" ht="18.75" customHeight="1">
      <c r="A10" s="90"/>
      <c r="B10" s="91"/>
      <c r="C10" s="107" t="s">
        <v>303</v>
      </c>
      <c r="D10" s="107"/>
      <c r="E10" s="107"/>
      <c r="F10" s="94"/>
      <c r="G10" s="94"/>
      <c r="H10" s="95"/>
      <c r="I10" s="96"/>
      <c r="J10" s="91"/>
      <c r="K10" s="93"/>
      <c r="L10" s="97" t="s">
        <v>746</v>
      </c>
      <c r="M10" s="97"/>
      <c r="N10" s="98"/>
      <c r="P10" s="86"/>
    </row>
    <row r="11" spans="1:17" ht="18.75" customHeight="1">
      <c r="A11" s="90"/>
      <c r="B11" s="91"/>
      <c r="C11" s="107" t="s">
        <v>379</v>
      </c>
      <c r="D11" s="107"/>
      <c r="E11" s="107"/>
      <c r="F11" s="94"/>
      <c r="G11" s="94"/>
      <c r="H11" s="95"/>
      <c r="I11" s="96"/>
      <c r="J11" s="91"/>
      <c r="K11" s="93"/>
      <c r="L11" s="97" t="s">
        <v>747</v>
      </c>
      <c r="M11" s="97"/>
      <c r="N11" s="98"/>
      <c r="P11" s="86"/>
    </row>
    <row r="12" spans="1:17" ht="18.75" customHeight="1">
      <c r="A12" s="90"/>
      <c r="B12" s="91"/>
      <c r="C12" s="107" t="s">
        <v>380</v>
      </c>
      <c r="D12" s="107"/>
      <c r="E12" s="107"/>
      <c r="F12" s="100"/>
      <c r="G12" s="100"/>
      <c r="H12" s="101"/>
      <c r="I12" s="90"/>
      <c r="J12" s="91"/>
      <c r="K12" s="93"/>
      <c r="L12" s="754" t="s">
        <v>748</v>
      </c>
      <c r="M12" s="135"/>
      <c r="N12" s="750"/>
      <c r="O12" s="75" t="s">
        <v>297</v>
      </c>
      <c r="P12" s="86" t="s">
        <v>298</v>
      </c>
    </row>
    <row r="13" spans="1:17" ht="18.75" customHeight="1">
      <c r="A13" s="90"/>
      <c r="B13" s="91"/>
      <c r="C13" s="107" t="s">
        <v>309</v>
      </c>
      <c r="D13" s="107"/>
      <c r="E13" s="107"/>
      <c r="F13" s="100"/>
      <c r="G13" s="100"/>
      <c r="H13" s="101"/>
      <c r="I13" s="90"/>
      <c r="J13" s="91"/>
      <c r="K13" s="91" t="s">
        <v>300</v>
      </c>
      <c r="L13" s="91"/>
      <c r="M13" s="102"/>
      <c r="N13" s="103"/>
      <c r="O13" s="75" t="s">
        <v>301</v>
      </c>
      <c r="P13" s="86" t="s">
        <v>302</v>
      </c>
    </row>
    <row r="14" spans="1:17" ht="18.75" customHeight="1">
      <c r="A14" s="90"/>
      <c r="B14" s="91"/>
      <c r="C14" s="107" t="s">
        <v>312</v>
      </c>
      <c r="D14" s="107"/>
      <c r="E14" s="91"/>
      <c r="F14" s="100"/>
      <c r="G14" s="100"/>
      <c r="H14" s="101"/>
      <c r="I14" s="90"/>
      <c r="K14" s="91"/>
      <c r="L14" s="836" t="s">
        <v>740</v>
      </c>
      <c r="M14" s="836"/>
      <c r="N14" s="837"/>
      <c r="O14" s="75" t="s">
        <v>304</v>
      </c>
      <c r="P14" s="86" t="s">
        <v>305</v>
      </c>
    </row>
    <row r="15" spans="1:17" ht="18.75" customHeight="1">
      <c r="A15" s="90"/>
      <c r="B15" s="91"/>
      <c r="C15" s="107" t="s">
        <v>318</v>
      </c>
      <c r="D15" s="107"/>
      <c r="E15" s="107"/>
      <c r="F15" s="100"/>
      <c r="G15" s="100"/>
      <c r="H15" s="101"/>
      <c r="I15" s="90"/>
      <c r="K15" s="91"/>
      <c r="L15" s="836" t="s">
        <v>306</v>
      </c>
      <c r="M15" s="836"/>
      <c r="N15" s="837"/>
      <c r="O15" s="75" t="s">
        <v>307</v>
      </c>
      <c r="P15" s="86" t="s">
        <v>308</v>
      </c>
    </row>
    <row r="16" spans="1:17" ht="18.75" customHeight="1">
      <c r="A16" s="90"/>
      <c r="B16" s="91"/>
      <c r="C16" s="107" t="s">
        <v>315</v>
      </c>
      <c r="D16" s="107"/>
      <c r="E16" s="107"/>
      <c r="F16" s="100"/>
      <c r="G16" s="100"/>
      <c r="H16" s="101"/>
      <c r="I16" s="90"/>
      <c r="K16" s="91"/>
      <c r="L16" s="836" t="s">
        <v>310</v>
      </c>
      <c r="M16" s="836"/>
      <c r="N16" s="837"/>
      <c r="O16" s="91"/>
      <c r="P16" s="86" t="s">
        <v>311</v>
      </c>
    </row>
    <row r="17" spans="1:19" ht="18.75" customHeight="1">
      <c r="A17" s="90"/>
      <c r="B17" s="91"/>
      <c r="C17" s="107" t="s">
        <v>321</v>
      </c>
      <c r="D17" s="107"/>
      <c r="E17" s="107"/>
      <c r="F17" s="100"/>
      <c r="G17" s="100"/>
      <c r="H17" s="101"/>
      <c r="I17" s="90"/>
      <c r="K17" s="91"/>
      <c r="L17" s="836" t="s">
        <v>313</v>
      </c>
      <c r="M17" s="836"/>
      <c r="N17" s="837"/>
      <c r="O17" s="91"/>
      <c r="P17" s="86" t="s">
        <v>314</v>
      </c>
    </row>
    <row r="18" spans="1:19" ht="18.75" customHeight="1">
      <c r="A18" s="90"/>
      <c r="B18" s="91"/>
      <c r="C18" s="107" t="s">
        <v>324</v>
      </c>
      <c r="D18" s="107"/>
      <c r="E18" s="107"/>
      <c r="F18" s="100"/>
      <c r="G18" s="100"/>
      <c r="H18" s="101"/>
      <c r="I18" s="90"/>
      <c r="K18" s="91"/>
      <c r="L18" s="836" t="s">
        <v>316</v>
      </c>
      <c r="M18" s="836"/>
      <c r="N18" s="837"/>
      <c r="O18" s="91"/>
      <c r="P18" s="86" t="s">
        <v>317</v>
      </c>
    </row>
    <row r="19" spans="1:19" ht="18.75" customHeight="1">
      <c r="A19" s="90"/>
      <c r="B19" s="91"/>
      <c r="C19" s="107" t="s">
        <v>578</v>
      </c>
      <c r="D19" s="107"/>
      <c r="E19" s="107"/>
      <c r="F19" s="100"/>
      <c r="G19" s="100"/>
      <c r="H19" s="101"/>
      <c r="I19" s="90"/>
      <c r="J19" s="91"/>
      <c r="K19" s="91"/>
      <c r="L19" s="836" t="s">
        <v>319</v>
      </c>
      <c r="M19" s="836"/>
      <c r="N19" s="837"/>
      <c r="O19" s="104"/>
      <c r="P19" s="86" t="s">
        <v>320</v>
      </c>
      <c r="Q19" s="91"/>
      <c r="R19" s="91"/>
    </row>
    <row r="20" spans="1:19" ht="18.75" customHeight="1">
      <c r="A20" s="90"/>
      <c r="B20" s="91"/>
      <c r="C20" s="107" t="s">
        <v>755</v>
      </c>
      <c r="D20" s="107"/>
      <c r="E20" s="107"/>
      <c r="F20" s="100"/>
      <c r="G20" s="100"/>
      <c r="H20" s="101"/>
      <c r="I20" s="90"/>
      <c r="J20" s="91"/>
      <c r="K20" s="838" t="s">
        <v>322</v>
      </c>
      <c r="L20" s="838"/>
      <c r="M20" s="838"/>
      <c r="N20" s="839"/>
      <c r="O20" s="104"/>
      <c r="P20" s="86" t="s">
        <v>323</v>
      </c>
    </row>
    <row r="21" spans="1:19" ht="18.75" customHeight="1">
      <c r="A21" s="90"/>
      <c r="B21" s="91"/>
      <c r="C21" s="107" t="s">
        <v>754</v>
      </c>
      <c r="D21" s="107"/>
      <c r="E21" s="107"/>
      <c r="F21" s="100"/>
      <c r="G21" s="100"/>
      <c r="H21" s="101"/>
      <c r="I21" s="90"/>
      <c r="K21" s="838" t="s">
        <v>325</v>
      </c>
      <c r="L21" s="838"/>
      <c r="M21" s="838"/>
      <c r="N21" s="839"/>
      <c r="O21" s="105"/>
      <c r="P21" s="86" t="s">
        <v>326</v>
      </c>
    </row>
    <row r="22" spans="1:19" ht="18.75" customHeight="1">
      <c r="A22" s="90"/>
      <c r="B22" s="91"/>
      <c r="C22" s="754" t="s">
        <v>750</v>
      </c>
      <c r="D22" s="107"/>
      <c r="E22" s="107"/>
      <c r="F22" s="100"/>
      <c r="G22" s="100"/>
      <c r="H22" s="101"/>
      <c r="I22" s="90"/>
      <c r="J22" s="835" t="s">
        <v>328</v>
      </c>
      <c r="K22" s="835"/>
      <c r="L22" s="835"/>
      <c r="N22" s="106"/>
      <c r="O22" s="107"/>
      <c r="P22" s="86" t="s">
        <v>329</v>
      </c>
      <c r="Q22" s="105"/>
      <c r="R22" s="105"/>
      <c r="S22" s="105"/>
    </row>
    <row r="23" spans="1:19" ht="18.75" customHeight="1">
      <c r="A23" s="90"/>
      <c r="B23" s="91"/>
      <c r="C23" s="107" t="s">
        <v>327</v>
      </c>
      <c r="D23" s="107"/>
      <c r="E23" s="107"/>
      <c r="F23" s="100"/>
      <c r="G23" s="100"/>
      <c r="H23" s="108"/>
      <c r="I23" s="90"/>
      <c r="J23" s="835" t="s">
        <v>331</v>
      </c>
      <c r="K23" s="835"/>
      <c r="L23" s="835"/>
      <c r="M23" s="91"/>
      <c r="N23" s="92"/>
      <c r="O23" s="107"/>
      <c r="P23" s="86" t="s">
        <v>332</v>
      </c>
    </row>
    <row r="24" spans="1:19" ht="18.75" customHeight="1">
      <c r="A24" s="90"/>
      <c r="B24" s="91"/>
      <c r="C24" s="107" t="s">
        <v>330</v>
      </c>
      <c r="D24" s="107"/>
      <c r="E24" s="104"/>
      <c r="F24" s="100"/>
      <c r="G24" s="100"/>
      <c r="H24" s="108"/>
      <c r="I24" s="90"/>
      <c r="J24" s="91"/>
      <c r="K24" s="107" t="s">
        <v>334</v>
      </c>
      <c r="L24" s="104"/>
      <c r="M24" s="104"/>
      <c r="N24" s="95"/>
      <c r="O24" s="107"/>
      <c r="P24" s="86" t="s">
        <v>335</v>
      </c>
    </row>
    <row r="25" spans="1:19" ht="18.75" customHeight="1">
      <c r="A25" s="90"/>
      <c r="B25" s="91"/>
      <c r="C25" s="107" t="s">
        <v>333</v>
      </c>
      <c r="D25" s="107"/>
      <c r="E25" s="104"/>
      <c r="F25" s="99"/>
      <c r="G25" s="99"/>
      <c r="H25" s="108"/>
      <c r="I25" s="90"/>
      <c r="J25" s="91"/>
      <c r="K25" s="91"/>
      <c r="L25" s="834"/>
      <c r="M25" s="834"/>
      <c r="N25" s="109"/>
      <c r="O25" s="107"/>
      <c r="P25" s="86" t="s">
        <v>336</v>
      </c>
    </row>
    <row r="26" spans="1:19" ht="18.75" customHeight="1">
      <c r="A26" s="90"/>
      <c r="B26" s="91"/>
      <c r="C26" s="757" t="s">
        <v>756</v>
      </c>
      <c r="E26" s="107"/>
      <c r="F26" s="99"/>
      <c r="G26" s="99"/>
      <c r="H26" s="108"/>
      <c r="I26" s="90"/>
      <c r="J26" s="91"/>
      <c r="K26" s="91"/>
      <c r="L26" s="834"/>
      <c r="M26" s="834"/>
      <c r="N26" s="92"/>
      <c r="O26" s="107"/>
      <c r="P26" s="86" t="s">
        <v>337</v>
      </c>
    </row>
    <row r="27" spans="1:19" ht="18.75" hidden="1" customHeight="1">
      <c r="A27" s="90"/>
      <c r="F27" s="110"/>
      <c r="G27" s="110"/>
      <c r="H27" s="111"/>
      <c r="I27" s="90"/>
      <c r="J27" s="91"/>
      <c r="L27" s="834"/>
      <c r="M27" s="834"/>
      <c r="N27" s="106"/>
      <c r="O27" s="107"/>
      <c r="P27" s="86" t="s">
        <v>338</v>
      </c>
    </row>
    <row r="28" spans="1:19" ht="18.75" hidden="1" customHeight="1">
      <c r="A28" s="90"/>
      <c r="F28" s="110"/>
      <c r="G28" s="110"/>
      <c r="H28" s="111"/>
      <c r="I28" s="90"/>
      <c r="J28" s="91"/>
      <c r="K28" s="91"/>
      <c r="L28" s="834"/>
      <c r="M28" s="834"/>
      <c r="N28" s="109"/>
      <c r="O28" s="107"/>
      <c r="P28" s="86" t="s">
        <v>339</v>
      </c>
    </row>
    <row r="29" spans="1:19" ht="18.75" hidden="1" customHeight="1">
      <c r="A29" s="90"/>
      <c r="F29" s="110"/>
      <c r="G29" s="110"/>
      <c r="H29" s="111"/>
      <c r="I29" s="90"/>
      <c r="J29" s="91"/>
      <c r="K29" s="91"/>
      <c r="L29" s="834"/>
      <c r="M29" s="834"/>
      <c r="N29" s="92"/>
      <c r="O29" s="107"/>
      <c r="P29" s="86" t="s">
        <v>340</v>
      </c>
    </row>
    <row r="30" spans="1:19" ht="18.75" customHeight="1">
      <c r="A30" s="90"/>
      <c r="C30" s="757"/>
      <c r="F30" s="110"/>
      <c r="G30" s="110"/>
      <c r="H30" s="111"/>
      <c r="I30" s="90"/>
      <c r="J30" s="91"/>
      <c r="L30" s="834"/>
      <c r="M30" s="834"/>
      <c r="N30" s="106"/>
      <c r="O30" s="104"/>
      <c r="P30" s="86" t="s">
        <v>341</v>
      </c>
    </row>
    <row r="31" spans="1:19" ht="21.75" customHeight="1">
      <c r="A31" s="112"/>
      <c r="B31" s="113"/>
      <c r="C31" s="107"/>
      <c r="D31" s="107"/>
      <c r="E31" s="107"/>
      <c r="F31" s="161"/>
      <c r="G31" s="161"/>
      <c r="H31" s="114"/>
      <c r="I31" s="112"/>
      <c r="J31" s="113"/>
      <c r="K31" s="115"/>
      <c r="L31" s="116"/>
      <c r="M31" s="116"/>
      <c r="N31" s="117"/>
    </row>
    <row r="32" spans="1:19" ht="21.75" customHeight="1">
      <c r="A32" s="79" t="s">
        <v>342</v>
      </c>
      <c r="B32" s="118"/>
      <c r="C32" s="119"/>
      <c r="D32" s="119"/>
      <c r="E32" s="119"/>
      <c r="F32" s="119"/>
      <c r="G32" s="119"/>
      <c r="H32" s="119"/>
      <c r="I32" s="83"/>
      <c r="J32" s="819"/>
      <c r="K32" s="819"/>
      <c r="L32" s="819"/>
      <c r="M32" s="819"/>
      <c r="N32" s="120"/>
    </row>
    <row r="33" spans="1:18" ht="14.25" hidden="1" customHeight="1">
      <c r="A33" s="121"/>
      <c r="B33" s="820" t="s">
        <v>343</v>
      </c>
      <c r="C33" s="820"/>
      <c r="D33" s="820"/>
      <c r="E33" s="820"/>
      <c r="F33" s="820"/>
      <c r="G33" s="820"/>
      <c r="H33" s="820"/>
      <c r="I33" s="91"/>
      <c r="J33" s="91"/>
      <c r="K33" s="104"/>
      <c r="L33" s="104"/>
      <c r="M33" s="104"/>
      <c r="N33" s="95"/>
    </row>
    <row r="34" spans="1:18" ht="18.75" customHeight="1">
      <c r="A34" s="90"/>
      <c r="B34" s="91"/>
      <c r="C34" s="91"/>
      <c r="D34" s="122" t="s">
        <v>344</v>
      </c>
      <c r="E34" s="821"/>
      <c r="F34" s="822"/>
      <c r="G34" s="822"/>
      <c r="H34" s="822"/>
      <c r="I34" s="123" t="s">
        <v>345</v>
      </c>
      <c r="J34" s="821" t="s">
        <v>346</v>
      </c>
      <c r="K34" s="823"/>
      <c r="L34" s="821"/>
      <c r="M34" s="823"/>
      <c r="N34" s="106"/>
    </row>
    <row r="35" spans="1:18" ht="18.75" hidden="1" customHeight="1">
      <c r="A35" s="96"/>
      <c r="B35" s="91"/>
      <c r="C35" s="91"/>
      <c r="D35" s="122" t="s">
        <v>347</v>
      </c>
      <c r="E35" s="816" t="s">
        <v>348</v>
      </c>
      <c r="F35" s="817"/>
      <c r="G35" s="817"/>
      <c r="H35" s="817"/>
      <c r="I35" s="817"/>
      <c r="J35" s="817"/>
      <c r="K35" s="817"/>
      <c r="L35" s="817"/>
      <c r="M35" s="818"/>
      <c r="N35" s="106"/>
    </row>
    <row r="36" spans="1:18" ht="61.5" customHeight="1">
      <c r="A36" s="96"/>
      <c r="B36" s="91"/>
      <c r="C36" s="91"/>
      <c r="D36" s="124" t="s">
        <v>349</v>
      </c>
      <c r="E36" s="824"/>
      <c r="F36" s="825"/>
      <c r="G36" s="825"/>
      <c r="H36" s="825"/>
      <c r="I36" s="825"/>
      <c r="J36" s="825"/>
      <c r="K36" s="825"/>
      <c r="L36" s="825"/>
      <c r="M36" s="826"/>
      <c r="N36" s="106"/>
    </row>
    <row r="37" spans="1:18" ht="21" hidden="1" customHeight="1">
      <c r="A37" s="90"/>
      <c r="B37" s="91" t="s">
        <v>350</v>
      </c>
      <c r="C37" s="91"/>
      <c r="D37" s="122" t="s">
        <v>344</v>
      </c>
      <c r="E37" s="821"/>
      <c r="F37" s="822"/>
      <c r="G37" s="822"/>
      <c r="H37" s="822"/>
      <c r="I37" s="123" t="s">
        <v>345</v>
      </c>
      <c r="J37" s="821" t="s">
        <v>346</v>
      </c>
      <c r="K37" s="823"/>
      <c r="L37" s="821"/>
      <c r="M37" s="823"/>
      <c r="N37" s="106"/>
    </row>
    <row r="38" spans="1:18" ht="18.75" hidden="1" customHeight="1">
      <c r="A38" s="90"/>
      <c r="C38" s="91"/>
      <c r="D38" s="122" t="s">
        <v>347</v>
      </c>
      <c r="E38" s="816" t="s">
        <v>348</v>
      </c>
      <c r="F38" s="817"/>
      <c r="G38" s="817"/>
      <c r="H38" s="817"/>
      <c r="I38" s="817"/>
      <c r="J38" s="817"/>
      <c r="K38" s="817"/>
      <c r="L38" s="817"/>
      <c r="M38" s="818"/>
      <c r="N38" s="106"/>
      <c r="P38" s="125"/>
    </row>
    <row r="39" spans="1:18" ht="37.5" hidden="1" customHeight="1">
      <c r="A39" s="96"/>
      <c r="B39" s="91"/>
      <c r="C39" s="91"/>
      <c r="D39" s="124" t="s">
        <v>349</v>
      </c>
      <c r="E39" s="824"/>
      <c r="F39" s="825"/>
      <c r="G39" s="825"/>
      <c r="H39" s="825"/>
      <c r="I39" s="825"/>
      <c r="J39" s="825"/>
      <c r="K39" s="825"/>
      <c r="L39" s="825"/>
      <c r="M39" s="826"/>
      <c r="N39" s="106"/>
      <c r="P39" s="126"/>
    </row>
    <row r="40" spans="1:18" ht="9.75" customHeight="1">
      <c r="A40" s="90"/>
      <c r="B40" s="91"/>
      <c r="C40" s="91"/>
      <c r="D40" s="91"/>
      <c r="E40" s="91"/>
      <c r="F40" s="91"/>
      <c r="G40" s="91"/>
      <c r="H40" s="91"/>
      <c r="I40" s="91"/>
      <c r="J40" s="125"/>
      <c r="K40" s="126"/>
      <c r="L40" s="91"/>
      <c r="M40" s="91"/>
      <c r="N40" s="106"/>
      <c r="P40" s="126"/>
    </row>
    <row r="41" spans="1:18" ht="18.75" customHeight="1">
      <c r="A41" s="90"/>
      <c r="B41" s="91"/>
      <c r="C41" s="91" t="s">
        <v>351</v>
      </c>
      <c r="D41" s="127"/>
      <c r="E41" s="127"/>
      <c r="F41" s="127"/>
      <c r="G41" s="127"/>
      <c r="H41" s="127"/>
      <c r="I41" s="91"/>
      <c r="J41" s="125"/>
      <c r="K41" s="125"/>
      <c r="L41" s="91"/>
      <c r="M41" s="91"/>
      <c r="N41" s="106"/>
      <c r="O41" s="125"/>
      <c r="P41" s="126"/>
    </row>
    <row r="42" spans="1:18" ht="18.75" customHeight="1">
      <c r="A42" s="90"/>
      <c r="B42" s="107"/>
      <c r="C42" s="91" t="s">
        <v>352</v>
      </c>
      <c r="D42" s="91"/>
      <c r="E42" s="91"/>
      <c r="F42" s="91"/>
      <c r="G42" s="91"/>
      <c r="H42" s="91"/>
      <c r="I42" s="91"/>
      <c r="J42" s="91"/>
      <c r="K42" s="127"/>
      <c r="L42" s="127"/>
      <c r="M42" s="127"/>
      <c r="N42" s="92"/>
      <c r="O42" s="125"/>
      <c r="P42" s="128"/>
      <c r="Q42" s="91"/>
      <c r="R42" s="91"/>
    </row>
    <row r="43" spans="1:18" ht="18.75" customHeight="1">
      <c r="A43" s="90"/>
      <c r="B43" s="91"/>
      <c r="C43" s="91" t="s">
        <v>353</v>
      </c>
      <c r="D43" s="91"/>
      <c r="E43" s="91"/>
      <c r="F43" s="91"/>
      <c r="G43" s="91"/>
      <c r="I43" s="830" t="s">
        <v>354</v>
      </c>
      <c r="J43" s="830"/>
      <c r="K43" s="831"/>
      <c r="L43" s="831"/>
      <c r="M43" s="91"/>
      <c r="N43" s="92"/>
      <c r="O43" s="129"/>
    </row>
    <row r="44" spans="1:18" ht="18.75" customHeight="1">
      <c r="A44" s="90"/>
      <c r="B44" s="91"/>
      <c r="C44" s="91" t="s">
        <v>355</v>
      </c>
      <c r="H44" s="91"/>
      <c r="I44" s="91"/>
      <c r="J44" s="91"/>
      <c r="K44" s="91"/>
      <c r="L44" s="91"/>
      <c r="M44" s="110"/>
      <c r="N44" s="130"/>
      <c r="O44" s="125"/>
    </row>
    <row r="45" spans="1:18" ht="18.75" customHeight="1">
      <c r="A45" s="90"/>
      <c r="C45" s="91" t="s">
        <v>356</v>
      </c>
      <c r="D45" s="91"/>
      <c r="H45" s="91"/>
      <c r="I45" s="131"/>
      <c r="J45" s="91"/>
      <c r="M45" s="91"/>
      <c r="N45" s="92"/>
      <c r="O45" s="128"/>
    </row>
    <row r="46" spans="1:18" ht="6.75" customHeight="1">
      <c r="A46" s="112"/>
      <c r="B46" s="113"/>
      <c r="C46" s="132"/>
      <c r="D46" s="132"/>
      <c r="E46" s="132"/>
      <c r="F46" s="132"/>
      <c r="G46" s="132"/>
      <c r="H46" s="132"/>
      <c r="I46" s="113"/>
      <c r="J46" s="113"/>
      <c r="K46" s="113"/>
      <c r="L46" s="133"/>
      <c r="M46" s="133"/>
      <c r="N46" s="134"/>
      <c r="O46" s="97"/>
      <c r="P46" s="135"/>
    </row>
    <row r="47" spans="1:18" ht="21.75" customHeight="1">
      <c r="A47" s="82" t="s">
        <v>357</v>
      </c>
      <c r="B47" s="83"/>
      <c r="C47" s="136"/>
      <c r="D47" s="136"/>
      <c r="E47" s="136"/>
      <c r="F47" s="136"/>
      <c r="G47" s="136"/>
      <c r="H47" s="136"/>
      <c r="I47" s="83"/>
      <c r="J47" s="83"/>
      <c r="K47" s="83"/>
      <c r="L47" s="83"/>
      <c r="M47" s="83"/>
      <c r="N47" s="84"/>
      <c r="O47" s="97"/>
    </row>
    <row r="48" spans="1:18" ht="22.5" customHeight="1">
      <c r="A48" s="90"/>
      <c r="B48" s="91" t="s">
        <v>358</v>
      </c>
      <c r="C48" s="91"/>
      <c r="D48" s="91" t="s">
        <v>359</v>
      </c>
      <c r="E48" s="832"/>
      <c r="F48" s="832"/>
      <c r="G48" s="832"/>
      <c r="H48" s="832"/>
      <c r="I48" s="832"/>
      <c r="J48" s="832"/>
      <c r="K48" s="832"/>
      <c r="L48" s="832"/>
      <c r="M48" s="832"/>
      <c r="N48" s="833"/>
      <c r="O48" s="97"/>
    </row>
    <row r="49" spans="1:15" ht="22.5" customHeight="1">
      <c r="A49" s="90"/>
      <c r="B49" s="91"/>
      <c r="C49" s="107"/>
      <c r="D49" s="104" t="s">
        <v>360</v>
      </c>
      <c r="E49" s="832"/>
      <c r="F49" s="832"/>
      <c r="G49" s="832"/>
      <c r="H49" s="832"/>
      <c r="I49" s="832"/>
      <c r="J49" s="832"/>
      <c r="K49" s="832"/>
      <c r="L49" s="832"/>
      <c r="M49" s="832"/>
      <c r="N49" s="833"/>
      <c r="O49" s="135"/>
    </row>
    <row r="50" spans="1:15" ht="22.5" customHeight="1">
      <c r="A50" s="90"/>
      <c r="B50" s="91"/>
      <c r="C50" s="91"/>
      <c r="E50" s="832"/>
      <c r="F50" s="832"/>
      <c r="G50" s="832"/>
      <c r="H50" s="832"/>
      <c r="I50" s="832"/>
      <c r="J50" s="832"/>
      <c r="K50" s="832"/>
      <c r="L50" s="832"/>
      <c r="M50" s="832"/>
      <c r="N50" s="833"/>
      <c r="O50" s="97"/>
    </row>
    <row r="51" spans="1:15" ht="7.5" customHeight="1">
      <c r="A51" s="112"/>
      <c r="B51" s="113"/>
      <c r="C51" s="113"/>
      <c r="D51" s="113"/>
      <c r="E51" s="137"/>
      <c r="F51" s="137"/>
      <c r="G51" s="137"/>
      <c r="H51" s="137"/>
      <c r="I51" s="113"/>
      <c r="J51" s="113"/>
      <c r="K51" s="113"/>
      <c r="L51" s="113"/>
      <c r="M51" s="113"/>
      <c r="N51" s="138"/>
      <c r="O51" s="97"/>
    </row>
    <row r="52" spans="1:15" ht="6.75" customHeight="1">
      <c r="A52" s="139"/>
      <c r="B52" s="139"/>
      <c r="C52" s="140"/>
      <c r="D52" s="140"/>
      <c r="E52" s="140"/>
      <c r="F52" s="140"/>
      <c r="G52" s="140"/>
      <c r="H52" s="140"/>
      <c r="I52" s="139"/>
      <c r="J52" s="139"/>
      <c r="K52" s="139"/>
      <c r="L52" s="139"/>
      <c r="M52" s="139"/>
      <c r="N52" s="139"/>
      <c r="O52" s="97"/>
    </row>
    <row r="53" spans="1:15" ht="21.75" customHeight="1">
      <c r="A53" s="82" t="s">
        <v>361</v>
      </c>
      <c r="B53" s="83"/>
      <c r="C53" s="136"/>
      <c r="D53" s="136"/>
      <c r="E53" s="136"/>
      <c r="F53" s="136"/>
      <c r="G53" s="136"/>
      <c r="H53" s="136"/>
      <c r="I53" s="83"/>
      <c r="J53" s="83"/>
      <c r="K53" s="83"/>
      <c r="L53" s="83"/>
      <c r="M53" s="83"/>
      <c r="N53" s="84"/>
      <c r="O53" s="91"/>
    </row>
    <row r="54" spans="1:15" ht="61.5" customHeight="1">
      <c r="A54" s="827"/>
      <c r="B54" s="828"/>
      <c r="C54" s="828"/>
      <c r="D54" s="828"/>
      <c r="E54" s="828"/>
      <c r="F54" s="828"/>
      <c r="G54" s="828"/>
      <c r="H54" s="828"/>
      <c r="I54" s="828"/>
      <c r="J54" s="828"/>
      <c r="K54" s="828"/>
      <c r="L54" s="828"/>
      <c r="M54" s="828"/>
      <c r="N54" s="829"/>
      <c r="O54" s="141"/>
    </row>
    <row r="55" spans="1:15" ht="15.75" customHeight="1">
      <c r="A55" s="88"/>
      <c r="B55" s="88"/>
      <c r="C55" s="142"/>
      <c r="D55" s="142"/>
      <c r="E55" s="142"/>
      <c r="F55" s="142"/>
      <c r="G55" s="142"/>
      <c r="H55" s="142"/>
      <c r="I55" s="141"/>
      <c r="J55" s="141"/>
      <c r="K55" s="88"/>
      <c r="L55" s="141"/>
      <c r="M55" s="143" t="s">
        <v>362</v>
      </c>
      <c r="N55" s="297">
        <f>総表!J49</f>
        <v>0</v>
      </c>
    </row>
  </sheetData>
  <sheetProtection algorithmName="SHA-512" hashValue="cWPCIoGBNlt7HkpJ+SOPymHNeYEopGCmWgVJBzAtXwBLYa1rQpCkUcuTdNBxE+6TGQIUrZr996jpgTwGKHlCsg==" saltValue="3Qi+8olYM7lw0bgsmwHzCw==" spinCount="100000" sheet="1" objects="1" scenarios="1"/>
  <mergeCells count="41">
    <mergeCell ref="L15:N15"/>
    <mergeCell ref="A1:N1"/>
    <mergeCell ref="P1:Q1"/>
    <mergeCell ref="A2:B2"/>
    <mergeCell ref="C2:N2"/>
    <mergeCell ref="P2:Q3"/>
    <mergeCell ref="A3:B3"/>
    <mergeCell ref="C3:N3"/>
    <mergeCell ref="L14:N14"/>
    <mergeCell ref="J22:L22"/>
    <mergeCell ref="J23:L23"/>
    <mergeCell ref="L16:N16"/>
    <mergeCell ref="L17:N17"/>
    <mergeCell ref="L18:N18"/>
    <mergeCell ref="L19:N19"/>
    <mergeCell ref="K21:N21"/>
    <mergeCell ref="K20:N20"/>
    <mergeCell ref="L25:M25"/>
    <mergeCell ref="L30:M30"/>
    <mergeCell ref="L28:M28"/>
    <mergeCell ref="L29:M29"/>
    <mergeCell ref="L26:M26"/>
    <mergeCell ref="L27:M27"/>
    <mergeCell ref="A54:N54"/>
    <mergeCell ref="E39:M39"/>
    <mergeCell ref="I43:J43"/>
    <mergeCell ref="K43:L43"/>
    <mergeCell ref="E48:N48"/>
    <mergeCell ref="E49:N49"/>
    <mergeCell ref="E50:N50"/>
    <mergeCell ref="E38:M38"/>
    <mergeCell ref="J32:M32"/>
    <mergeCell ref="B33:H33"/>
    <mergeCell ref="E34:H34"/>
    <mergeCell ref="J34:K34"/>
    <mergeCell ref="L34:M34"/>
    <mergeCell ref="E35:M35"/>
    <mergeCell ref="E36:M36"/>
    <mergeCell ref="E37:H37"/>
    <mergeCell ref="J37:K37"/>
    <mergeCell ref="L37:M37"/>
  </mergeCells>
  <phoneticPr fontId="41"/>
  <dataValidations count="2">
    <dataValidation type="list" allowBlank="1" showInputMessage="1" showErrorMessage="1" sqref="E48:N50" xr:uid="{00000000-0002-0000-0000-000000000000}">
      <formula1>不適合理由</formula1>
    </dataValidation>
    <dataValidation type="list" allowBlank="1" showInputMessage="1" showErrorMessage="1" sqref="L25:M30" xr:uid="{00000000-0002-0000-0000-000001000000}">
      <formula1>$O$6:$O$15</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ゴシック,標準"&amp;12【劇映画】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1987" r:id="rId4" name="Check Box 3">
              <controlPr defaultSize="0" autoFill="0" autoLine="0" autoPict="0">
                <anchor moveWithCells="1">
                  <from>
                    <xdr:col>1</xdr:col>
                    <xdr:colOff>152400</xdr:colOff>
                    <xdr:row>14</xdr:row>
                    <xdr:rowOff>203200</xdr:rowOff>
                  </from>
                  <to>
                    <xdr:col>2</xdr:col>
                    <xdr:colOff>88900</xdr:colOff>
                    <xdr:row>16</xdr:row>
                    <xdr:rowOff>19050</xdr:rowOff>
                  </to>
                </anchor>
              </controlPr>
            </control>
          </mc:Choice>
        </mc:AlternateContent>
        <mc:AlternateContent xmlns:mc="http://schemas.openxmlformats.org/markup-compatibility/2006">
          <mc:Choice Requires="x14">
            <control shapeId="41988" r:id="rId5" name="Check Box 4">
              <controlPr defaultSize="0" autoFill="0" autoLine="0" autoPict="0" altText="">
                <anchor moveWithCells="1" siz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1989" r:id="rId6" name="Check Box 5">
              <controlPr defaultSize="0" autoFill="0" autoLine="0" autoPict="0" altText="">
                <anchor moveWithCells="1" siz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1990" r:id="rId7" name="Check Box 6">
              <controlPr defaultSize="0" autoFill="0" autoLine="0" autoPict="0">
                <anchor moveWithCells="1" sizeWithCells="1">
                  <from>
                    <xdr:col>2</xdr:col>
                    <xdr:colOff>101600</xdr:colOff>
                    <xdr:row>47</xdr:row>
                    <xdr:rowOff>38100</xdr:rowOff>
                  </from>
                  <to>
                    <xdr:col>3</xdr:col>
                    <xdr:colOff>82550</xdr:colOff>
                    <xdr:row>48</xdr:row>
                    <xdr:rowOff>0</xdr:rowOff>
                  </to>
                </anchor>
              </controlPr>
            </control>
          </mc:Choice>
        </mc:AlternateContent>
        <mc:AlternateContent xmlns:mc="http://schemas.openxmlformats.org/markup-compatibility/2006">
          <mc:Choice Requires="x14">
            <control shapeId="41991" r:id="rId8" name="Check Box 7">
              <controlPr defaultSize="0" autoFill="0" autoLine="0" autoPict="0" altText="">
                <anchor moveWithCells="1" siz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1992" r:id="rId9" name="Check Box 8">
              <controlPr defaultSize="0" autoFill="0" autoLine="0" autoPict="0" altText="">
                <anchor moveWithCells="1" siz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1997" r:id="rId10" name="Check Box 13">
              <controlPr defaultSize="0" autoFill="0" autoLine="0" autoPict="0">
                <anchor moveWithCells="1" sizeWithCells="1">
                  <from>
                    <xdr:col>2</xdr:col>
                    <xdr:colOff>12700</xdr:colOff>
                    <xdr:row>40</xdr:row>
                    <xdr:rowOff>209550</xdr:rowOff>
                  </from>
                  <to>
                    <xdr:col>2</xdr:col>
                    <xdr:colOff>317500</xdr:colOff>
                    <xdr:row>42</xdr:row>
                    <xdr:rowOff>19050</xdr:rowOff>
                  </to>
                </anchor>
              </controlPr>
            </control>
          </mc:Choice>
        </mc:AlternateContent>
        <mc:AlternateContent xmlns:mc="http://schemas.openxmlformats.org/markup-compatibility/2006">
          <mc:Choice Requires="x14">
            <control shapeId="41998" r:id="rId11" name="Check Box 14">
              <controlPr defaultSize="0" autoFill="0" autoLine="0" autoPict="0">
                <anchor moveWithCells="1" sizeWithCells="1">
                  <from>
                    <xdr:col>2</xdr:col>
                    <xdr:colOff>12700</xdr:colOff>
                    <xdr:row>43</xdr:row>
                    <xdr:rowOff>222250</xdr:rowOff>
                  </from>
                  <to>
                    <xdr:col>2</xdr:col>
                    <xdr:colOff>317500</xdr:colOff>
                    <xdr:row>45</xdr:row>
                    <xdr:rowOff>31750</xdr:rowOff>
                  </to>
                </anchor>
              </controlPr>
            </control>
          </mc:Choice>
        </mc:AlternateContent>
        <mc:AlternateContent xmlns:mc="http://schemas.openxmlformats.org/markup-compatibility/2006">
          <mc:Choice Requires="x14">
            <control shapeId="41999" r:id="rId12" name="Check Box 15">
              <controlPr defaultSize="0" autoFill="0" autoLine="0" autoPict="0">
                <anchor moveWithCells="1" sizeWithCells="1">
                  <from>
                    <xdr:col>2</xdr:col>
                    <xdr:colOff>298450</xdr:colOff>
                    <xdr:row>41</xdr:row>
                    <xdr:rowOff>222250</xdr:rowOff>
                  </from>
                  <to>
                    <xdr:col>3</xdr:col>
                    <xdr:colOff>279400</xdr:colOff>
                    <xdr:row>43</xdr:row>
                    <xdr:rowOff>31750</xdr:rowOff>
                  </to>
                </anchor>
              </controlPr>
            </control>
          </mc:Choice>
        </mc:AlternateContent>
        <mc:AlternateContent xmlns:mc="http://schemas.openxmlformats.org/markup-compatibility/2006">
          <mc:Choice Requires="x14">
            <control shapeId="42000" r:id="rId13" name="Check Box 16">
              <controlPr defaultSize="0" autoFill="0" autoLine="0" autoPict="0">
                <anchor moveWithCells="1" sizeWithCells="1">
                  <from>
                    <xdr:col>2</xdr:col>
                    <xdr:colOff>298450</xdr:colOff>
                    <xdr:row>42</xdr:row>
                    <xdr:rowOff>222250</xdr:rowOff>
                  </from>
                  <to>
                    <xdr:col>3</xdr:col>
                    <xdr:colOff>285750</xdr:colOff>
                    <xdr:row>44</xdr:row>
                    <xdr:rowOff>31750</xdr:rowOff>
                  </to>
                </anchor>
              </controlPr>
            </control>
          </mc:Choice>
        </mc:AlternateContent>
        <mc:AlternateContent xmlns:mc="http://schemas.openxmlformats.org/markup-compatibility/2006">
          <mc:Choice Requires="x14">
            <control shapeId="42002" r:id="rId14" name="Check Box 18">
              <controlPr defaultSize="0" autoFill="0" autoLine="0" autoPict="0">
                <anchor moveWithCells="1" sizeWithCells="1">
                  <from>
                    <xdr:col>1</xdr:col>
                    <xdr:colOff>152400</xdr:colOff>
                    <xdr:row>12</xdr:row>
                    <xdr:rowOff>209550</xdr:rowOff>
                  </from>
                  <to>
                    <xdr:col>2</xdr:col>
                    <xdr:colOff>95250</xdr:colOff>
                    <xdr:row>14</xdr:row>
                    <xdr:rowOff>19050</xdr:rowOff>
                  </to>
                </anchor>
              </controlPr>
            </control>
          </mc:Choice>
        </mc:AlternateContent>
        <mc:AlternateContent xmlns:mc="http://schemas.openxmlformats.org/markup-compatibility/2006">
          <mc:Choice Requires="x14">
            <control shapeId="42003" r:id="rId15" name="Check Box 19">
              <controlPr defaultSize="0" autoFill="0" autoLine="0" autoPict="0">
                <anchor moveWithCells="1" sizeWithCells="1">
                  <from>
                    <xdr:col>1</xdr:col>
                    <xdr:colOff>152400</xdr:colOff>
                    <xdr:row>9</xdr:row>
                    <xdr:rowOff>209550</xdr:rowOff>
                  </from>
                  <to>
                    <xdr:col>2</xdr:col>
                    <xdr:colOff>88900</xdr:colOff>
                    <xdr:row>11</xdr:row>
                    <xdr:rowOff>0</xdr:rowOff>
                  </to>
                </anchor>
              </controlPr>
            </control>
          </mc:Choice>
        </mc:AlternateContent>
        <mc:AlternateContent xmlns:mc="http://schemas.openxmlformats.org/markup-compatibility/2006">
          <mc:Choice Requires="x14">
            <control shapeId="42004" r:id="rId16" name="Check Box 20">
              <controlPr defaultSize="0" autoFill="0" autoLine="0" autoPict="0">
                <anchor moveWithCells="1" sizeWithCells="1">
                  <from>
                    <xdr:col>1</xdr:col>
                    <xdr:colOff>152400</xdr:colOff>
                    <xdr:row>10</xdr:row>
                    <xdr:rowOff>203200</xdr:rowOff>
                  </from>
                  <to>
                    <xdr:col>2</xdr:col>
                    <xdr:colOff>88900</xdr:colOff>
                    <xdr:row>12</xdr:row>
                    <xdr:rowOff>19050</xdr:rowOff>
                  </to>
                </anchor>
              </controlPr>
            </control>
          </mc:Choice>
        </mc:AlternateContent>
        <mc:AlternateContent xmlns:mc="http://schemas.openxmlformats.org/markup-compatibility/2006">
          <mc:Choice Requires="x14">
            <control shapeId="42005" r:id="rId17" name="Check Box 21">
              <controlPr defaultSize="0" autoFill="0" autoLine="0" autoPict="0">
                <anchor moveWithCells="1" sizeWithCells="1">
                  <from>
                    <xdr:col>1</xdr:col>
                    <xdr:colOff>152400</xdr:colOff>
                    <xdr:row>11</xdr:row>
                    <xdr:rowOff>209550</xdr:rowOff>
                  </from>
                  <to>
                    <xdr:col>2</xdr:col>
                    <xdr:colOff>88900</xdr:colOff>
                    <xdr:row>13</xdr:row>
                    <xdr:rowOff>38100</xdr:rowOff>
                  </to>
                </anchor>
              </controlPr>
            </control>
          </mc:Choice>
        </mc:AlternateContent>
        <mc:AlternateContent xmlns:mc="http://schemas.openxmlformats.org/markup-compatibility/2006">
          <mc:Choice Requires="x14">
            <control shapeId="42006" r:id="rId18" name="Check Box 22">
              <controlPr defaultSize="0" autoFill="0" autoLine="0" autoPict="0">
                <anchor moveWithCells="1" sizeWithCells="1">
                  <from>
                    <xdr:col>1</xdr:col>
                    <xdr:colOff>152400</xdr:colOff>
                    <xdr:row>8</xdr:row>
                    <xdr:rowOff>228600</xdr:rowOff>
                  </from>
                  <to>
                    <xdr:col>2</xdr:col>
                    <xdr:colOff>88900</xdr:colOff>
                    <xdr:row>10</xdr:row>
                    <xdr:rowOff>19050</xdr:rowOff>
                  </to>
                </anchor>
              </controlPr>
            </control>
          </mc:Choice>
        </mc:AlternateContent>
        <mc:AlternateContent xmlns:mc="http://schemas.openxmlformats.org/markup-compatibility/2006">
          <mc:Choice Requires="x14">
            <control shapeId="42007" r:id="rId19" name="Check Box 23">
              <controlPr defaultSize="0" autoFill="0" autoLine="0" autoPict="0">
                <anchor moveWithCells="1" siz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2008" r:id="rId20" name="Check Box 24">
              <controlPr defaultSize="0" autoFill="0" autoLine="0" autoPict="0">
                <anchor moveWithCells="1" sizeWithCells="1">
                  <from>
                    <xdr:col>9</xdr:col>
                    <xdr:colOff>127000</xdr:colOff>
                    <xdr:row>11</xdr:row>
                    <xdr:rowOff>222250</xdr:rowOff>
                  </from>
                  <to>
                    <xdr:col>10</xdr:col>
                    <xdr:colOff>107950</xdr:colOff>
                    <xdr:row>13</xdr:row>
                    <xdr:rowOff>19050</xdr:rowOff>
                  </to>
                </anchor>
              </controlPr>
            </control>
          </mc:Choice>
        </mc:AlternateContent>
        <mc:AlternateContent xmlns:mc="http://schemas.openxmlformats.org/markup-compatibility/2006">
          <mc:Choice Requires="x14">
            <control shapeId="42012" r:id="rId21" name="Check Box 28">
              <controlPr defaultSize="0" autoFill="0" autoLine="0" autoPict="0" altText="">
                <anchor moveWithCells="1" sizeWithCells="1">
                  <from>
                    <xdr:col>9</xdr:col>
                    <xdr:colOff>38100</xdr:colOff>
                    <xdr:row>20</xdr:row>
                    <xdr:rowOff>222250</xdr:rowOff>
                  </from>
                  <to>
                    <xdr:col>9</xdr:col>
                    <xdr:colOff>323850</xdr:colOff>
                    <xdr:row>22</xdr:row>
                    <xdr:rowOff>31750</xdr:rowOff>
                  </to>
                </anchor>
              </controlPr>
            </control>
          </mc:Choice>
        </mc:AlternateContent>
        <mc:AlternateContent xmlns:mc="http://schemas.openxmlformats.org/markup-compatibility/2006">
          <mc:Choice Requires="x14">
            <control shapeId="42013" r:id="rId22" name="Check Box 29">
              <controlPr defaultSize="0" autoFill="0" autoLine="0" autoPict="0" altText="">
                <anchor moveWithCells="1" sizeWithCells="1">
                  <from>
                    <xdr:col>9</xdr:col>
                    <xdr:colOff>38100</xdr:colOff>
                    <xdr:row>21</xdr:row>
                    <xdr:rowOff>222250</xdr:rowOff>
                  </from>
                  <to>
                    <xdr:col>9</xdr:col>
                    <xdr:colOff>323850</xdr:colOff>
                    <xdr:row>23</xdr:row>
                    <xdr:rowOff>31750</xdr:rowOff>
                  </to>
                </anchor>
              </controlPr>
            </control>
          </mc:Choice>
        </mc:AlternateContent>
        <mc:AlternateContent xmlns:mc="http://schemas.openxmlformats.org/markup-compatibility/2006">
          <mc:Choice Requires="x14">
            <control shapeId="42014" r:id="rId23" name="Check Box 30">
              <controlPr defaultSize="0" autoFill="0" autoLine="0" autoPict="0">
                <anchor moveWithCells="1" sizeWithCells="1">
                  <from>
                    <xdr:col>9</xdr:col>
                    <xdr:colOff>127000</xdr:colOff>
                    <xdr:row>18</xdr:row>
                    <xdr:rowOff>222250</xdr:rowOff>
                  </from>
                  <to>
                    <xdr:col>10</xdr:col>
                    <xdr:colOff>107950</xdr:colOff>
                    <xdr:row>20</xdr:row>
                    <xdr:rowOff>19050</xdr:rowOff>
                  </to>
                </anchor>
              </controlPr>
            </control>
          </mc:Choice>
        </mc:AlternateContent>
        <mc:AlternateContent xmlns:mc="http://schemas.openxmlformats.org/markup-compatibility/2006">
          <mc:Choice Requires="x14">
            <control shapeId="42016" r:id="rId24" name="Check Box 32">
              <controlPr defaultSize="0" autoFill="0" autoLine="0" autoPict="0">
                <anchor moveWithCells="1" sizeWithCells="1">
                  <from>
                    <xdr:col>1</xdr:col>
                    <xdr:colOff>152400</xdr:colOff>
                    <xdr:row>17</xdr:row>
                    <xdr:rowOff>222250</xdr:rowOff>
                  </from>
                  <to>
                    <xdr:col>2</xdr:col>
                    <xdr:colOff>95250</xdr:colOff>
                    <xdr:row>19</xdr:row>
                    <xdr:rowOff>19050</xdr:rowOff>
                  </to>
                </anchor>
              </controlPr>
            </control>
          </mc:Choice>
        </mc:AlternateContent>
        <mc:AlternateContent xmlns:mc="http://schemas.openxmlformats.org/markup-compatibility/2006">
          <mc:Choice Requires="x14">
            <control shapeId="42017" r:id="rId25" name="Check Box 33">
              <controlPr defaultSize="0" autoFill="0" autoLine="0" autoPict="0">
                <anchor moveWithCells="1" sizeWithCells="1">
                  <from>
                    <xdr:col>1</xdr:col>
                    <xdr:colOff>152400</xdr:colOff>
                    <xdr:row>15</xdr:row>
                    <xdr:rowOff>209550</xdr:rowOff>
                  </from>
                  <to>
                    <xdr:col>2</xdr:col>
                    <xdr:colOff>88900</xdr:colOff>
                    <xdr:row>17</xdr:row>
                    <xdr:rowOff>38100</xdr:rowOff>
                  </to>
                </anchor>
              </controlPr>
            </control>
          </mc:Choice>
        </mc:AlternateContent>
        <mc:AlternateContent xmlns:mc="http://schemas.openxmlformats.org/markup-compatibility/2006">
          <mc:Choice Requires="x14">
            <control shapeId="42018" r:id="rId26" name="Check Box 34">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2020" r:id="rId27" name="Check Box 36">
              <controlPr defaultSize="0" autoFill="0" autoLine="0" autoPict="0">
                <anchor moveWithCells="1" sizeWithCells="1">
                  <from>
                    <xdr:col>1</xdr:col>
                    <xdr:colOff>152400</xdr:colOff>
                    <xdr:row>18</xdr:row>
                    <xdr:rowOff>222250</xdr:rowOff>
                  </from>
                  <to>
                    <xdr:col>2</xdr:col>
                    <xdr:colOff>95250</xdr:colOff>
                    <xdr:row>20</xdr:row>
                    <xdr:rowOff>19050</xdr:rowOff>
                  </to>
                </anchor>
              </controlPr>
            </control>
          </mc:Choice>
        </mc:AlternateContent>
        <mc:AlternateContent xmlns:mc="http://schemas.openxmlformats.org/markup-compatibility/2006">
          <mc:Choice Requires="x14">
            <control shapeId="42021" r:id="rId28" name="Check Box 37">
              <controlPr defaultSize="0" autoFill="0" autoLine="0" autoPict="0">
                <anchor moveWithCells="1" siz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2022" r:id="rId29" name="Check Box 38">
              <controlPr defaultSize="0" autoFill="0" autoLine="0" autoPict="0">
                <anchor moveWithCells="1" sizeWithCells="1">
                  <from>
                    <xdr:col>1</xdr:col>
                    <xdr:colOff>50800</xdr:colOff>
                    <xdr:row>22</xdr:row>
                    <xdr:rowOff>222250</xdr:rowOff>
                  </from>
                  <to>
                    <xdr:col>1</xdr:col>
                    <xdr:colOff>361950</xdr:colOff>
                    <xdr:row>24</xdr:row>
                    <xdr:rowOff>19050</xdr:rowOff>
                  </to>
                </anchor>
              </controlPr>
            </control>
          </mc:Choice>
        </mc:AlternateContent>
        <mc:AlternateContent xmlns:mc="http://schemas.openxmlformats.org/markup-compatibility/2006">
          <mc:Choice Requires="x14">
            <control shapeId="42025" r:id="rId30" name="Check Box 41">
              <controlPr defaultSize="0" autoFill="0" autoLine="0" autoPict="0">
                <anchor moveWithCells="1" sizeWithCells="1">
                  <from>
                    <xdr:col>0</xdr:col>
                    <xdr:colOff>95250</xdr:colOff>
                    <xdr:row>47</xdr:row>
                    <xdr:rowOff>38100</xdr:rowOff>
                  </from>
                  <to>
                    <xdr:col>1</xdr:col>
                    <xdr:colOff>38100</xdr:colOff>
                    <xdr:row>48</xdr:row>
                    <xdr:rowOff>0</xdr:rowOff>
                  </to>
                </anchor>
              </controlPr>
            </control>
          </mc:Choice>
        </mc:AlternateContent>
        <mc:AlternateContent xmlns:mc="http://schemas.openxmlformats.org/markup-compatibility/2006">
          <mc:Choice Requires="x14">
            <control shapeId="42028" r:id="rId31" name="Check Box 44">
              <controlPr defaultSize="0" autoFill="0" autoLine="0" autoPict="0">
                <anchor moveWithCells="1" sizeWithCells="1">
                  <from>
                    <xdr:col>1</xdr:col>
                    <xdr:colOff>152400</xdr:colOff>
                    <xdr:row>16</xdr:row>
                    <xdr:rowOff>209550</xdr:rowOff>
                  </from>
                  <to>
                    <xdr:col>2</xdr:col>
                    <xdr:colOff>95250</xdr:colOff>
                    <xdr:row>18</xdr:row>
                    <xdr:rowOff>31750</xdr:rowOff>
                  </to>
                </anchor>
              </controlPr>
            </control>
          </mc:Choice>
        </mc:AlternateContent>
        <mc:AlternateContent xmlns:mc="http://schemas.openxmlformats.org/markup-compatibility/2006">
          <mc:Choice Requires="x14">
            <control shapeId="42033" r:id="rId32" name="Check Box 49">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2034" r:id="rId33" name="Check Box 50">
              <controlPr defaultSize="0" autoFill="0" autoLine="0" autoPict="0">
                <anchor moveWithCells="1" sizeWithCells="1">
                  <from>
                    <xdr:col>1</xdr:col>
                    <xdr:colOff>50800</xdr:colOff>
                    <xdr:row>25</xdr:row>
                    <xdr:rowOff>222250</xdr:rowOff>
                  </from>
                  <to>
                    <xdr:col>1</xdr:col>
                    <xdr:colOff>361950</xdr:colOff>
                    <xdr:row>26</xdr:row>
                    <xdr:rowOff>241300</xdr:rowOff>
                  </to>
                </anchor>
              </controlPr>
            </control>
          </mc:Choice>
        </mc:AlternateContent>
        <mc:AlternateContent xmlns:mc="http://schemas.openxmlformats.org/markup-compatibility/2006">
          <mc:Choice Requires="x14">
            <control shapeId="42036" r:id="rId34" name="Check Box 52">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2037" r:id="rId35" name="Check Box 53">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2038" r:id="rId36" name="Check Box 54">
              <controlPr defaultSize="0" autoFill="0" autoLine="0" autoPict="0" altText="">
                <anchor moveWithCells="1">
                  <from>
                    <xdr:col>10</xdr:col>
                    <xdr:colOff>146050</xdr:colOff>
                    <xdr:row>9</xdr:row>
                    <xdr:rowOff>190500</xdr:rowOff>
                  </from>
                  <to>
                    <xdr:col>11</xdr:col>
                    <xdr:colOff>69850</xdr:colOff>
                    <xdr:row>11</xdr:row>
                    <xdr:rowOff>25400</xdr:rowOff>
                  </to>
                </anchor>
              </controlPr>
            </control>
          </mc:Choice>
        </mc:AlternateContent>
        <mc:AlternateContent xmlns:mc="http://schemas.openxmlformats.org/markup-compatibility/2006">
          <mc:Choice Requires="x14">
            <control shapeId="42039" r:id="rId37" name="Check Box 55">
              <controlPr defaultSize="0" autoFill="0" autoLine="0" autoPict="0" altText="">
                <anchor moveWithCells="1">
                  <from>
                    <xdr:col>10</xdr:col>
                    <xdr:colOff>146050</xdr:colOff>
                    <xdr:row>10</xdr:row>
                    <xdr:rowOff>190500</xdr:rowOff>
                  </from>
                  <to>
                    <xdr:col>11</xdr:col>
                    <xdr:colOff>69850</xdr:colOff>
                    <xdr:row>12</xdr:row>
                    <xdr:rowOff>25400</xdr:rowOff>
                  </to>
                </anchor>
              </controlPr>
            </control>
          </mc:Choice>
        </mc:AlternateContent>
        <mc:AlternateContent xmlns:mc="http://schemas.openxmlformats.org/markup-compatibility/2006">
          <mc:Choice Requires="x14">
            <control shapeId="42040" r:id="rId38" name="Check Box 56">
              <controlPr defaultSize="0" autoFill="0" autoLine="0" autoPict="0" altText="">
                <anchor moveWithCells="1">
                  <from>
                    <xdr:col>10</xdr:col>
                    <xdr:colOff>146050</xdr:colOff>
                    <xdr:row>8</xdr:row>
                    <xdr:rowOff>190500</xdr:rowOff>
                  </from>
                  <to>
                    <xdr:col>11</xdr:col>
                    <xdr:colOff>69850</xdr:colOff>
                    <xdr:row>10</xdr:row>
                    <xdr:rowOff>25400</xdr:rowOff>
                  </to>
                </anchor>
              </controlPr>
            </control>
          </mc:Choice>
        </mc:AlternateContent>
        <mc:AlternateContent xmlns:mc="http://schemas.openxmlformats.org/markup-compatibility/2006">
          <mc:Choice Requires="x14">
            <control shapeId="42041" r:id="rId39" name="Check Box 57">
              <controlPr defaultSize="0" autoFill="0" autoLine="0" autoPict="0">
                <anchor mov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2042" r:id="rId40" name="Check Box 58">
              <controlPr defaultSize="0" autoFill="0" autoLine="0" autoPict="0">
                <anchor moveWithCells="1" sizeWithCells="1">
                  <from>
                    <xdr:col>1</xdr:col>
                    <xdr:colOff>152400</xdr:colOff>
                    <xdr:row>19</xdr:row>
                    <xdr:rowOff>222250</xdr:rowOff>
                  </from>
                  <to>
                    <xdr:col>2</xdr:col>
                    <xdr:colOff>95250</xdr:colOff>
                    <xdr:row>21</xdr:row>
                    <xdr:rowOff>19050</xdr:rowOff>
                  </to>
                </anchor>
              </controlPr>
            </control>
          </mc:Choice>
        </mc:AlternateContent>
        <mc:AlternateContent xmlns:mc="http://schemas.openxmlformats.org/markup-compatibility/2006">
          <mc:Choice Requires="x14">
            <control shapeId="42043" r:id="rId41" name="Check Box 59">
              <controlPr defaultSize="0" autoFill="0" autoLine="0" autoPict="0">
                <anchor moveWithCells="1" sizeWithCells="1">
                  <from>
                    <xdr:col>1</xdr:col>
                    <xdr:colOff>50800</xdr:colOff>
                    <xdr:row>23</xdr:row>
                    <xdr:rowOff>222250</xdr:rowOff>
                  </from>
                  <to>
                    <xdr:col>1</xdr:col>
                    <xdr:colOff>361950</xdr:colOff>
                    <xdr:row>25</xdr:row>
                    <xdr:rowOff>19050</xdr:rowOff>
                  </to>
                </anchor>
              </controlPr>
            </control>
          </mc:Choice>
        </mc:AlternateContent>
        <mc:AlternateContent xmlns:mc="http://schemas.openxmlformats.org/markup-compatibility/2006">
          <mc:Choice Requires="x14">
            <control shapeId="42044" r:id="rId42" name="Check Box 60">
              <controlPr defaultSize="0" autoFill="0" autoLine="0" autoPict="0">
                <anchor moveWithCells="1" sizeWithCells="1">
                  <from>
                    <xdr:col>1</xdr:col>
                    <xdr:colOff>50800</xdr:colOff>
                    <xdr:row>24</xdr:row>
                    <xdr:rowOff>222250</xdr:rowOff>
                  </from>
                  <to>
                    <xdr:col>1</xdr:col>
                    <xdr:colOff>361950</xdr:colOff>
                    <xdr:row>26</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92D050"/>
    <pageSetUpPr fitToPage="1"/>
  </sheetPr>
  <dimension ref="A1:L47"/>
  <sheetViews>
    <sheetView zoomScaleNormal="100" zoomScaleSheetLayoutView="80" workbookViewId="0">
      <selection activeCell="A4" sqref="A4"/>
    </sheetView>
  </sheetViews>
  <sheetFormatPr defaultColWidth="13" defaultRowHeight="20"/>
  <cols>
    <col min="1" max="1" width="13" style="44"/>
    <col min="2" max="2" width="18.75" style="44" customWidth="1"/>
    <col min="3" max="4" width="12.5" style="44" customWidth="1"/>
    <col min="5" max="5" width="4.33203125" style="44" customWidth="1"/>
    <col min="6" max="6" width="10.75" style="46" customWidth="1"/>
    <col min="7" max="8" width="9" style="44" customWidth="1"/>
    <col min="9" max="9" width="15" style="44" customWidth="1"/>
    <col min="10" max="10" width="15.83203125" style="47" customWidth="1"/>
    <col min="11" max="11" width="8.58203125" style="47" customWidth="1"/>
    <col min="12" max="12" width="50.25" style="44" customWidth="1"/>
    <col min="13" max="16384" width="13" style="44"/>
  </cols>
  <sheetData>
    <row r="1" spans="1:12" ht="31.5" customHeight="1" thickBot="1">
      <c r="A1" s="41" t="s">
        <v>187</v>
      </c>
      <c r="B1" s="42"/>
      <c r="C1" s="1237" t="s">
        <v>723</v>
      </c>
      <c r="D1" s="1237"/>
      <c r="E1" s="43"/>
      <c r="F1" s="45"/>
      <c r="G1" s="1220" t="s">
        <v>180</v>
      </c>
      <c r="H1" s="1221"/>
      <c r="I1" s="1216">
        <f>総表!C27</f>
        <v>0</v>
      </c>
      <c r="J1" s="1216"/>
      <c r="K1" s="560"/>
    </row>
    <row r="2" spans="1:12" ht="44.5" thickBot="1">
      <c r="A2" s="217" t="s">
        <v>188</v>
      </c>
      <c r="B2" s="217" t="s">
        <v>189</v>
      </c>
      <c r="C2" s="217" t="s">
        <v>675</v>
      </c>
      <c r="D2" s="217" t="s">
        <v>676</v>
      </c>
      <c r="E2" s="1228" t="s">
        <v>183</v>
      </c>
      <c r="F2" s="1229"/>
      <c r="G2" s="426" t="s">
        <v>455</v>
      </c>
      <c r="H2" s="503" t="s">
        <v>454</v>
      </c>
      <c r="I2" s="395" t="s">
        <v>184</v>
      </c>
      <c r="J2" s="396" t="s">
        <v>722</v>
      </c>
      <c r="K2" s="561"/>
      <c r="L2" s="601" t="s">
        <v>628</v>
      </c>
    </row>
    <row r="3" spans="1:12" s="145" customFormat="1" ht="19.5" customHeight="1">
      <c r="A3" s="1231" t="s">
        <v>190</v>
      </c>
      <c r="B3" s="1232"/>
      <c r="C3" s="1232"/>
      <c r="D3" s="1232"/>
      <c r="E3" s="1232"/>
      <c r="F3" s="1232"/>
      <c r="G3" s="1232"/>
      <c r="H3" s="1232"/>
      <c r="I3" s="1232"/>
      <c r="J3" s="1233"/>
      <c r="K3" s="562"/>
      <c r="L3" s="1213" t="s">
        <v>679</v>
      </c>
    </row>
    <row r="4" spans="1:12" s="145" customFormat="1">
      <c r="A4" s="650"/>
      <c r="B4" s="651"/>
      <c r="C4" s="651"/>
      <c r="D4" s="675"/>
      <c r="E4" s="186" t="s">
        <v>185</v>
      </c>
      <c r="F4" s="206"/>
      <c r="G4" s="427"/>
      <c r="H4" s="423"/>
      <c r="I4" s="214">
        <f t="shared" ref="I4:I42" si="0">IF(G4="",F4,F4*G4)</f>
        <v>0</v>
      </c>
      <c r="J4" s="215"/>
      <c r="K4" s="562"/>
      <c r="L4" s="1214"/>
    </row>
    <row r="5" spans="1:12" s="145" customFormat="1">
      <c r="A5" s="190"/>
      <c r="B5" s="652"/>
      <c r="C5" s="652"/>
      <c r="D5" s="676"/>
      <c r="E5" s="192" t="s">
        <v>185</v>
      </c>
      <c r="F5" s="207"/>
      <c r="G5" s="428"/>
      <c r="H5" s="424"/>
      <c r="I5" s="208">
        <f t="shared" si="0"/>
        <v>0</v>
      </c>
      <c r="J5" s="209"/>
      <c r="K5" s="562"/>
      <c r="L5" s="1214"/>
    </row>
    <row r="6" spans="1:12" s="145" customFormat="1">
      <c r="A6" s="190"/>
      <c r="B6" s="652"/>
      <c r="C6" s="652"/>
      <c r="D6" s="676"/>
      <c r="E6" s="192" t="s">
        <v>185</v>
      </c>
      <c r="F6" s="207"/>
      <c r="G6" s="428"/>
      <c r="H6" s="424"/>
      <c r="I6" s="208">
        <f t="shared" si="0"/>
        <v>0</v>
      </c>
      <c r="J6" s="209"/>
      <c r="K6" s="562"/>
      <c r="L6" s="1214"/>
    </row>
    <row r="7" spans="1:12" s="145" customFormat="1">
      <c r="A7" s="190"/>
      <c r="B7" s="652"/>
      <c r="C7" s="652"/>
      <c r="D7" s="676"/>
      <c r="E7" s="192" t="s">
        <v>185</v>
      </c>
      <c r="F7" s="207"/>
      <c r="G7" s="428"/>
      <c r="H7" s="424"/>
      <c r="I7" s="208">
        <f t="shared" si="0"/>
        <v>0</v>
      </c>
      <c r="J7" s="209"/>
      <c r="K7" s="562"/>
      <c r="L7" s="1214"/>
    </row>
    <row r="8" spans="1:12" s="145" customFormat="1">
      <c r="A8" s="653"/>
      <c r="B8" s="654"/>
      <c r="C8" s="654"/>
      <c r="D8" s="677"/>
      <c r="E8" s="210" t="s">
        <v>185</v>
      </c>
      <c r="F8" s="211"/>
      <c r="G8" s="429"/>
      <c r="H8" s="425"/>
      <c r="I8" s="212">
        <f t="shared" si="0"/>
        <v>0</v>
      </c>
      <c r="J8" s="213"/>
      <c r="K8" s="562"/>
      <c r="L8" s="1214"/>
    </row>
    <row r="9" spans="1:12" s="145" customFormat="1">
      <c r="A9" s="1231" t="s">
        <v>191</v>
      </c>
      <c r="B9" s="1232"/>
      <c r="C9" s="1232"/>
      <c r="D9" s="1232"/>
      <c r="E9" s="1232"/>
      <c r="F9" s="1232"/>
      <c r="G9" s="1232"/>
      <c r="H9" s="1232"/>
      <c r="I9" s="1232"/>
      <c r="J9" s="1233"/>
      <c r="K9" s="562"/>
      <c r="L9" s="1214"/>
    </row>
    <row r="10" spans="1:12" s="145" customFormat="1">
      <c r="A10" s="650"/>
      <c r="B10" s="397"/>
      <c r="C10" s="397"/>
      <c r="D10" s="397"/>
      <c r="E10" s="186" t="s">
        <v>185</v>
      </c>
      <c r="F10" s="206"/>
      <c r="G10" s="427"/>
      <c r="H10" s="423"/>
      <c r="I10" s="214">
        <f t="shared" si="0"/>
        <v>0</v>
      </c>
      <c r="J10" s="215"/>
      <c r="K10" s="562"/>
      <c r="L10" s="1214"/>
    </row>
    <row r="11" spans="1:12" s="145" customFormat="1">
      <c r="A11" s="190"/>
      <c r="B11" s="397"/>
      <c r="C11" s="397"/>
      <c r="D11" s="397"/>
      <c r="E11" s="192" t="s">
        <v>185</v>
      </c>
      <c r="F11" s="207"/>
      <c r="G11" s="428"/>
      <c r="H11" s="424"/>
      <c r="I11" s="208">
        <f t="shared" si="0"/>
        <v>0</v>
      </c>
      <c r="J11" s="209"/>
      <c r="K11" s="562"/>
      <c r="L11" s="1214"/>
    </row>
    <row r="12" spans="1:12" s="145" customFormat="1">
      <c r="A12" s="190"/>
      <c r="B12" s="397"/>
      <c r="C12" s="397"/>
      <c r="D12" s="397"/>
      <c r="E12" s="192" t="s">
        <v>185</v>
      </c>
      <c r="F12" s="207"/>
      <c r="G12" s="428"/>
      <c r="H12" s="424"/>
      <c r="I12" s="208">
        <f t="shared" si="0"/>
        <v>0</v>
      </c>
      <c r="J12" s="209"/>
      <c r="K12" s="562"/>
      <c r="L12" s="1214"/>
    </row>
    <row r="13" spans="1:12" s="145" customFormat="1">
      <c r="A13" s="190"/>
      <c r="B13" s="397"/>
      <c r="C13" s="397"/>
      <c r="D13" s="397"/>
      <c r="E13" s="192" t="s">
        <v>185</v>
      </c>
      <c r="F13" s="207"/>
      <c r="G13" s="428"/>
      <c r="H13" s="424"/>
      <c r="I13" s="208">
        <f t="shared" si="0"/>
        <v>0</v>
      </c>
      <c r="J13" s="209"/>
      <c r="K13" s="562"/>
      <c r="L13" s="1214"/>
    </row>
    <row r="14" spans="1:12" s="145" customFormat="1">
      <c r="A14" s="190"/>
      <c r="B14" s="397"/>
      <c r="C14" s="397"/>
      <c r="D14" s="397"/>
      <c r="E14" s="192" t="s">
        <v>185</v>
      </c>
      <c r="F14" s="207"/>
      <c r="G14" s="428"/>
      <c r="H14" s="424"/>
      <c r="I14" s="208">
        <f t="shared" si="0"/>
        <v>0</v>
      </c>
      <c r="J14" s="209"/>
      <c r="K14" s="562"/>
      <c r="L14" s="1214"/>
    </row>
    <row r="15" spans="1:12" s="145" customFormat="1">
      <c r="A15" s="190"/>
      <c r="B15" s="397"/>
      <c r="C15" s="397"/>
      <c r="D15" s="397"/>
      <c r="E15" s="192" t="s">
        <v>185</v>
      </c>
      <c r="F15" s="207"/>
      <c r="G15" s="428"/>
      <c r="H15" s="424"/>
      <c r="I15" s="208">
        <f t="shared" si="0"/>
        <v>0</v>
      </c>
      <c r="J15" s="209"/>
      <c r="K15" s="562"/>
      <c r="L15" s="1214"/>
    </row>
    <row r="16" spans="1:12" s="145" customFormat="1">
      <c r="A16" s="190"/>
      <c r="B16" s="397"/>
      <c r="C16" s="397"/>
      <c r="D16" s="397"/>
      <c r="E16" s="192" t="s">
        <v>185</v>
      </c>
      <c r="F16" s="207"/>
      <c r="G16" s="428"/>
      <c r="H16" s="424"/>
      <c r="I16" s="208">
        <f t="shared" si="0"/>
        <v>0</v>
      </c>
      <c r="J16" s="209"/>
      <c r="K16" s="562"/>
      <c r="L16" s="1214"/>
    </row>
    <row r="17" spans="1:12" s="145" customFormat="1">
      <c r="A17" s="190"/>
      <c r="B17" s="397"/>
      <c r="C17" s="397"/>
      <c r="D17" s="397"/>
      <c r="E17" s="192" t="s">
        <v>185</v>
      </c>
      <c r="F17" s="207"/>
      <c r="G17" s="428"/>
      <c r="H17" s="424"/>
      <c r="I17" s="208">
        <f t="shared" si="0"/>
        <v>0</v>
      </c>
      <c r="J17" s="209"/>
      <c r="K17" s="562"/>
      <c r="L17" s="1214"/>
    </row>
    <row r="18" spans="1:12" s="145" customFormat="1">
      <c r="A18" s="190"/>
      <c r="B18" s="397"/>
      <c r="C18" s="397"/>
      <c r="D18" s="397"/>
      <c r="E18" s="192" t="s">
        <v>185</v>
      </c>
      <c r="F18" s="207"/>
      <c r="G18" s="428"/>
      <c r="H18" s="424"/>
      <c r="I18" s="208">
        <f t="shared" si="0"/>
        <v>0</v>
      </c>
      <c r="J18" s="209"/>
      <c r="K18" s="562"/>
      <c r="L18" s="1214"/>
    </row>
    <row r="19" spans="1:12" s="145" customFormat="1">
      <c r="A19" s="190"/>
      <c r="B19" s="397"/>
      <c r="C19" s="397"/>
      <c r="D19" s="397"/>
      <c r="E19" s="192" t="s">
        <v>185</v>
      </c>
      <c r="F19" s="207"/>
      <c r="G19" s="428"/>
      <c r="H19" s="424"/>
      <c r="I19" s="208">
        <f t="shared" si="0"/>
        <v>0</v>
      </c>
      <c r="J19" s="209"/>
      <c r="K19" s="562"/>
      <c r="L19" s="1214"/>
    </row>
    <row r="20" spans="1:12" s="145" customFormat="1">
      <c r="A20" s="190"/>
      <c r="B20" s="397"/>
      <c r="C20" s="397"/>
      <c r="D20" s="397"/>
      <c r="E20" s="192" t="s">
        <v>185</v>
      </c>
      <c r="F20" s="207"/>
      <c r="G20" s="428"/>
      <c r="H20" s="424"/>
      <c r="I20" s="208">
        <f t="shared" si="0"/>
        <v>0</v>
      </c>
      <c r="J20" s="209"/>
      <c r="K20" s="562"/>
      <c r="L20" s="1214"/>
    </row>
    <row r="21" spans="1:12" s="145" customFormat="1">
      <c r="A21" s="190"/>
      <c r="B21" s="397"/>
      <c r="C21" s="397"/>
      <c r="D21" s="397"/>
      <c r="E21" s="192" t="s">
        <v>185</v>
      </c>
      <c r="F21" s="207"/>
      <c r="G21" s="428"/>
      <c r="H21" s="424"/>
      <c r="I21" s="208">
        <f t="shared" si="0"/>
        <v>0</v>
      </c>
      <c r="J21" s="209"/>
      <c r="K21" s="562"/>
      <c r="L21" s="1214"/>
    </row>
    <row r="22" spans="1:12" s="145" customFormat="1">
      <c r="A22" s="190"/>
      <c r="B22" s="397"/>
      <c r="C22" s="397"/>
      <c r="D22" s="397"/>
      <c r="E22" s="192" t="s">
        <v>185</v>
      </c>
      <c r="F22" s="207"/>
      <c r="G22" s="428"/>
      <c r="H22" s="424"/>
      <c r="I22" s="208">
        <f t="shared" si="0"/>
        <v>0</v>
      </c>
      <c r="J22" s="209"/>
      <c r="K22" s="562"/>
      <c r="L22" s="1214"/>
    </row>
    <row r="23" spans="1:12" s="145" customFormat="1">
      <c r="A23" s="190"/>
      <c r="B23" s="397"/>
      <c r="C23" s="397"/>
      <c r="D23" s="397"/>
      <c r="E23" s="192" t="s">
        <v>185</v>
      </c>
      <c r="F23" s="207"/>
      <c r="G23" s="428"/>
      <c r="H23" s="424"/>
      <c r="I23" s="208">
        <f t="shared" si="0"/>
        <v>0</v>
      </c>
      <c r="J23" s="209"/>
      <c r="K23" s="562"/>
      <c r="L23" s="1214"/>
    </row>
    <row r="24" spans="1:12" s="145" customFormat="1">
      <c r="A24" s="190"/>
      <c r="B24" s="397"/>
      <c r="C24" s="397"/>
      <c r="D24" s="397"/>
      <c r="E24" s="192" t="s">
        <v>185</v>
      </c>
      <c r="F24" s="207"/>
      <c r="G24" s="428"/>
      <c r="H24" s="424"/>
      <c r="I24" s="208">
        <f t="shared" si="0"/>
        <v>0</v>
      </c>
      <c r="J24" s="209"/>
      <c r="K24" s="562"/>
      <c r="L24" s="1214"/>
    </row>
    <row r="25" spans="1:12" s="145" customFormat="1">
      <c r="A25" s="190"/>
      <c r="B25" s="397"/>
      <c r="C25" s="397"/>
      <c r="D25" s="397"/>
      <c r="E25" s="192" t="s">
        <v>185</v>
      </c>
      <c r="F25" s="207"/>
      <c r="G25" s="428"/>
      <c r="H25" s="424"/>
      <c r="I25" s="208">
        <f t="shared" si="0"/>
        <v>0</v>
      </c>
      <c r="J25" s="209"/>
      <c r="K25" s="562"/>
      <c r="L25" s="1214"/>
    </row>
    <row r="26" spans="1:12" s="145" customFormat="1">
      <c r="A26" s="190"/>
      <c r="B26" s="397"/>
      <c r="C26" s="397"/>
      <c r="D26" s="397"/>
      <c r="E26" s="192" t="s">
        <v>185</v>
      </c>
      <c r="F26" s="207"/>
      <c r="G26" s="428"/>
      <c r="H26" s="424"/>
      <c r="I26" s="208">
        <f t="shared" si="0"/>
        <v>0</v>
      </c>
      <c r="J26" s="209"/>
      <c r="K26" s="562"/>
      <c r="L26" s="1214"/>
    </row>
    <row r="27" spans="1:12" s="145" customFormat="1">
      <c r="A27" s="190"/>
      <c r="B27" s="397"/>
      <c r="C27" s="397"/>
      <c r="D27" s="397"/>
      <c r="E27" s="192" t="s">
        <v>185</v>
      </c>
      <c r="F27" s="207"/>
      <c r="G27" s="428"/>
      <c r="H27" s="424"/>
      <c r="I27" s="208">
        <f t="shared" si="0"/>
        <v>0</v>
      </c>
      <c r="J27" s="209"/>
      <c r="K27" s="562"/>
      <c r="L27" s="1214"/>
    </row>
    <row r="28" spans="1:12" s="145" customFormat="1">
      <c r="A28" s="190"/>
      <c r="B28" s="397"/>
      <c r="C28" s="397"/>
      <c r="D28" s="397"/>
      <c r="E28" s="192" t="s">
        <v>185</v>
      </c>
      <c r="F28" s="207"/>
      <c r="G28" s="428"/>
      <c r="H28" s="424"/>
      <c r="I28" s="208">
        <f t="shared" si="0"/>
        <v>0</v>
      </c>
      <c r="J28" s="209"/>
      <c r="K28" s="562"/>
      <c r="L28" s="1214"/>
    </row>
    <row r="29" spans="1:12" s="145" customFormat="1">
      <c r="A29" s="190"/>
      <c r="B29" s="397"/>
      <c r="C29" s="397"/>
      <c r="D29" s="397"/>
      <c r="E29" s="192" t="s">
        <v>185</v>
      </c>
      <c r="F29" s="207"/>
      <c r="G29" s="428"/>
      <c r="H29" s="424"/>
      <c r="I29" s="208">
        <f t="shared" si="0"/>
        <v>0</v>
      </c>
      <c r="J29" s="209"/>
      <c r="K29" s="562"/>
      <c r="L29" s="1214"/>
    </row>
    <row r="30" spans="1:12" s="145" customFormat="1">
      <c r="A30" s="190"/>
      <c r="B30" s="397"/>
      <c r="C30" s="397"/>
      <c r="D30" s="397"/>
      <c r="E30" s="192" t="s">
        <v>185</v>
      </c>
      <c r="F30" s="207"/>
      <c r="G30" s="428"/>
      <c r="H30" s="424"/>
      <c r="I30" s="208">
        <f>IF(G30="",F30,F30*G30)</f>
        <v>0</v>
      </c>
      <c r="J30" s="209"/>
      <c r="K30" s="562"/>
      <c r="L30" s="1214"/>
    </row>
    <row r="31" spans="1:12" s="145" customFormat="1">
      <c r="A31" s="190"/>
      <c r="B31" s="397"/>
      <c r="C31" s="397"/>
      <c r="D31" s="397"/>
      <c r="E31" s="192" t="s">
        <v>185</v>
      </c>
      <c r="F31" s="207"/>
      <c r="G31" s="428"/>
      <c r="H31" s="424"/>
      <c r="I31" s="208">
        <f>IF(G31="",F31,F31*G31)</f>
        <v>0</v>
      </c>
      <c r="J31" s="209"/>
      <c r="K31" s="562"/>
      <c r="L31" s="1214"/>
    </row>
    <row r="32" spans="1:12" s="145" customFormat="1">
      <c r="A32" s="190"/>
      <c r="B32" s="397"/>
      <c r="C32" s="397"/>
      <c r="D32" s="397"/>
      <c r="E32" s="192" t="s">
        <v>185</v>
      </c>
      <c r="F32" s="207"/>
      <c r="G32" s="428"/>
      <c r="H32" s="424"/>
      <c r="I32" s="208">
        <f t="shared" si="0"/>
        <v>0</v>
      </c>
      <c r="J32" s="209"/>
      <c r="K32" s="562"/>
      <c r="L32" s="1214"/>
    </row>
    <row r="33" spans="1:12" s="145" customFormat="1">
      <c r="A33" s="190"/>
      <c r="B33" s="397"/>
      <c r="C33" s="397"/>
      <c r="D33" s="397"/>
      <c r="E33" s="192" t="s">
        <v>185</v>
      </c>
      <c r="F33" s="207"/>
      <c r="G33" s="428"/>
      <c r="H33" s="424"/>
      <c r="I33" s="208">
        <f t="shared" ref="I33:I34" si="1">IF(G33="",F33,F33*G33)</f>
        <v>0</v>
      </c>
      <c r="J33" s="209"/>
      <c r="K33" s="562"/>
      <c r="L33" s="1214"/>
    </row>
    <row r="34" spans="1:12" s="145" customFormat="1">
      <c r="A34" s="190"/>
      <c r="B34" s="397"/>
      <c r="C34" s="397"/>
      <c r="D34" s="397"/>
      <c r="E34" s="192" t="s">
        <v>185</v>
      </c>
      <c r="F34" s="207"/>
      <c r="G34" s="428"/>
      <c r="H34" s="424"/>
      <c r="I34" s="208">
        <f t="shared" si="1"/>
        <v>0</v>
      </c>
      <c r="J34" s="209"/>
      <c r="K34" s="562"/>
      <c r="L34" s="1214"/>
    </row>
    <row r="35" spans="1:12" s="145" customFormat="1">
      <c r="A35" s="190"/>
      <c r="B35" s="397"/>
      <c r="C35" s="397"/>
      <c r="D35" s="397"/>
      <c r="E35" s="192" t="s">
        <v>185</v>
      </c>
      <c r="F35" s="207"/>
      <c r="G35" s="428"/>
      <c r="H35" s="424"/>
      <c r="I35" s="208">
        <f t="shared" si="0"/>
        <v>0</v>
      </c>
      <c r="J35" s="209"/>
      <c r="K35" s="562"/>
      <c r="L35" s="1214"/>
    </row>
    <row r="36" spans="1:12" s="145" customFormat="1">
      <c r="A36" s="190"/>
      <c r="B36" s="397"/>
      <c r="C36" s="397"/>
      <c r="D36" s="397"/>
      <c r="E36" s="192" t="s">
        <v>185</v>
      </c>
      <c r="F36" s="207"/>
      <c r="G36" s="428"/>
      <c r="H36" s="424"/>
      <c r="I36" s="208">
        <f t="shared" si="0"/>
        <v>0</v>
      </c>
      <c r="J36" s="209"/>
      <c r="K36" s="562"/>
      <c r="L36" s="1214"/>
    </row>
    <row r="37" spans="1:12" s="145" customFormat="1">
      <c r="A37" s="190"/>
      <c r="B37" s="397"/>
      <c r="C37" s="397"/>
      <c r="D37" s="397"/>
      <c r="E37" s="192" t="s">
        <v>185</v>
      </c>
      <c r="F37" s="207"/>
      <c r="G37" s="428"/>
      <c r="H37" s="424"/>
      <c r="I37" s="208">
        <f t="shared" si="0"/>
        <v>0</v>
      </c>
      <c r="J37" s="209"/>
      <c r="K37" s="562"/>
      <c r="L37" s="1214"/>
    </row>
    <row r="38" spans="1:12" s="145" customFormat="1">
      <c r="A38" s="653"/>
      <c r="B38" s="398"/>
      <c r="C38" s="398"/>
      <c r="D38" s="398"/>
      <c r="E38" s="210" t="s">
        <v>185</v>
      </c>
      <c r="F38" s="211"/>
      <c r="G38" s="429"/>
      <c r="H38" s="425"/>
      <c r="I38" s="212">
        <f t="shared" si="0"/>
        <v>0</v>
      </c>
      <c r="J38" s="213"/>
      <c r="K38" s="562"/>
      <c r="L38" s="1214"/>
    </row>
    <row r="39" spans="1:12" s="145" customFormat="1">
      <c r="A39" s="1234" t="s">
        <v>192</v>
      </c>
      <c r="B39" s="1235"/>
      <c r="C39" s="1235"/>
      <c r="D39" s="1235"/>
      <c r="E39" s="1235"/>
      <c r="F39" s="1235"/>
      <c r="G39" s="1235"/>
      <c r="H39" s="1235"/>
      <c r="I39" s="1235"/>
      <c r="J39" s="1236"/>
      <c r="K39" s="562"/>
      <c r="L39" s="1214"/>
    </row>
    <row r="40" spans="1:12" s="145" customFormat="1">
      <c r="A40" s="655"/>
      <c r="B40" s="397"/>
      <c r="C40" s="651"/>
      <c r="D40" s="686"/>
      <c r="E40" s="186" t="s">
        <v>185</v>
      </c>
      <c r="F40" s="206"/>
      <c r="G40" s="427"/>
      <c r="H40" s="423"/>
      <c r="I40" s="214">
        <f t="shared" si="0"/>
        <v>0</v>
      </c>
      <c r="J40" s="215"/>
      <c r="K40" s="562"/>
      <c r="L40" s="1214"/>
    </row>
    <row r="41" spans="1:12" s="145" customFormat="1">
      <c r="A41" s="399"/>
      <c r="B41" s="652"/>
      <c r="C41" s="652"/>
      <c r="D41" s="676"/>
      <c r="E41" s="192" t="s">
        <v>185</v>
      </c>
      <c r="F41" s="207"/>
      <c r="G41" s="428"/>
      <c r="H41" s="424"/>
      <c r="I41" s="208">
        <f t="shared" si="0"/>
        <v>0</v>
      </c>
      <c r="J41" s="216"/>
      <c r="K41" s="562"/>
      <c r="L41" s="1214"/>
    </row>
    <row r="42" spans="1:12" s="145" customFormat="1">
      <c r="A42" s="656"/>
      <c r="B42" s="654"/>
      <c r="C42" s="654"/>
      <c r="D42" s="677"/>
      <c r="E42" s="210" t="s">
        <v>185</v>
      </c>
      <c r="F42" s="211"/>
      <c r="G42" s="429"/>
      <c r="H42" s="424"/>
      <c r="I42" s="208">
        <f t="shared" si="0"/>
        <v>0</v>
      </c>
      <c r="J42" s="213"/>
      <c r="K42" s="562"/>
      <c r="L42" s="1214"/>
    </row>
    <row r="43" spans="1:12" s="145" customFormat="1" ht="18.75" customHeight="1">
      <c r="A43" s="1222" t="s">
        <v>193</v>
      </c>
      <c r="B43" s="1223"/>
      <c r="C43" s="1223"/>
      <c r="D43" s="1223"/>
      <c r="E43" s="1223"/>
      <c r="F43" s="1223"/>
      <c r="G43" s="1223"/>
      <c r="H43" s="419"/>
      <c r="I43" s="146">
        <f>SUM(I3:I42)</f>
        <v>0</v>
      </c>
      <c r="J43" s="147">
        <f>SUM(J3:J42)</f>
        <v>0</v>
      </c>
      <c r="K43" s="563"/>
      <c r="L43" s="1214"/>
    </row>
    <row r="44" spans="1:12" ht="20.5" thickBot="1">
      <c r="A44" s="145"/>
      <c r="B44" s="145"/>
      <c r="C44" s="145"/>
      <c r="D44" s="145"/>
      <c r="E44" s="145"/>
      <c r="F44" s="218"/>
      <c r="G44" s="1238" t="s">
        <v>220</v>
      </c>
      <c r="H44" s="1239"/>
      <c r="I44" s="1230">
        <f>総表!J49</f>
        <v>0</v>
      </c>
      <c r="J44" s="1230"/>
      <c r="K44" s="564"/>
      <c r="L44" s="1215"/>
    </row>
    <row r="46" spans="1:12">
      <c r="I46" s="296" t="s">
        <v>631</v>
      </c>
    </row>
    <row r="47" spans="1:12">
      <c r="I47" s="71">
        <f>I43-J43</f>
        <v>0</v>
      </c>
    </row>
  </sheetData>
  <sheetProtection algorithmName="SHA-512" hashValue="xVV3FQawSB1irSc4dSABVTYwh1YKCsRM7nlt4yDBr4YGHcfzMBsvdEr9brsp5GQYHKKnf2mPBOeZN6N9Y7R5Ug==" saltValue="0UawGxIeiyXeM86zndqSJQ==" spinCount="100000" sheet="1" insertRows="0" deleteRows="0"/>
  <mergeCells count="11">
    <mergeCell ref="L3:L44"/>
    <mergeCell ref="I1:J1"/>
    <mergeCell ref="E2:F2"/>
    <mergeCell ref="A43:G43"/>
    <mergeCell ref="I44:J44"/>
    <mergeCell ref="G1:H1"/>
    <mergeCell ref="A3:J3"/>
    <mergeCell ref="A9:J9"/>
    <mergeCell ref="A39:J39"/>
    <mergeCell ref="C1:D1"/>
    <mergeCell ref="G44:H44"/>
  </mergeCells>
  <phoneticPr fontId="15"/>
  <dataValidations count="1">
    <dataValidation type="whole" operator="lessThanOrEqual" allowBlank="1" showInputMessage="1" showErrorMessage="1" sqref="K3:K42 J4:J8 J10:J38 J40:J42" xr:uid="{00000000-0002-0000-0A00-000000000000}">
      <formula1>I3</formula1>
    </dataValidation>
  </dataValidations>
  <printOptions horizontalCentered="1"/>
  <pageMargins left="0.78740157480314965" right="0.19685039370078741" top="0.39370078740157483" bottom="0.19685039370078741" header="0.19685039370078741" footer="0.11811023622047245"/>
  <pageSetup paperSize="9" scale="70"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00B050"/>
    <pageSetUpPr fitToPage="1"/>
  </sheetPr>
  <dimension ref="A1:P34"/>
  <sheetViews>
    <sheetView zoomScale="82" zoomScaleNormal="82" zoomScaleSheetLayoutView="80" workbookViewId="0">
      <selection activeCell="J4" sqref="J4:N4"/>
    </sheetView>
  </sheetViews>
  <sheetFormatPr defaultColWidth="9" defaultRowHeight="18"/>
  <cols>
    <col min="1" max="2" width="6.58203125" style="68" customWidth="1"/>
    <col min="3" max="3" width="15.58203125" style="68" customWidth="1"/>
    <col min="4" max="4" width="9.25" style="68" customWidth="1"/>
    <col min="5" max="5" width="13.08203125" style="68" customWidth="1"/>
    <col min="6" max="6" width="9.25" style="68" customWidth="1"/>
    <col min="7" max="7" width="11.08203125" style="68" customWidth="1"/>
    <col min="8" max="8" width="12.75" style="68" customWidth="1"/>
    <col min="9" max="9" width="8" style="68" customWidth="1"/>
    <col min="10" max="10" width="9.25" style="68" customWidth="1"/>
    <col min="11" max="11" width="10.75" style="68" customWidth="1"/>
    <col min="12" max="13" width="9.25" style="68" customWidth="1"/>
    <col min="14" max="14" width="17.25" style="68" customWidth="1"/>
    <col min="15" max="15" width="3.75" style="68" customWidth="1"/>
    <col min="16" max="16" width="93.75" style="68" bestFit="1" customWidth="1"/>
    <col min="17" max="16384" width="9" style="68"/>
  </cols>
  <sheetData>
    <row r="1" spans="1:16" ht="22.5" customHeight="1" thickBot="1">
      <c r="A1" s="1378" t="s">
        <v>219</v>
      </c>
      <c r="B1" s="1378"/>
      <c r="C1" s="1378"/>
      <c r="D1" s="1378"/>
      <c r="E1" s="1378"/>
      <c r="F1" s="1378"/>
      <c r="G1" s="1378"/>
      <c r="H1" s="1378"/>
      <c r="I1" s="1378"/>
      <c r="J1" s="1378"/>
      <c r="K1" s="1378"/>
      <c r="L1" s="1353"/>
      <c r="M1" s="1353"/>
      <c r="N1" s="1353"/>
      <c r="O1" s="548"/>
    </row>
    <row r="2" spans="1:16" ht="28.5" customHeight="1" thickBot="1">
      <c r="A2" s="1354" t="s">
        <v>223</v>
      </c>
      <c r="B2" s="1355"/>
      <c r="C2" s="1356">
        <f>総表!C14</f>
        <v>0</v>
      </c>
      <c r="D2" s="1356"/>
      <c r="E2" s="1356"/>
      <c r="F2" s="1356"/>
      <c r="G2" s="1356"/>
      <c r="H2" s="1357" t="s">
        <v>6</v>
      </c>
      <c r="I2" s="1358"/>
      <c r="J2" s="1359">
        <f>総表!C16</f>
        <v>0</v>
      </c>
      <c r="K2" s="1360"/>
      <c r="L2" s="1360"/>
      <c r="M2" s="1360"/>
      <c r="N2" s="1361"/>
      <c r="O2" s="549"/>
      <c r="P2" s="546" t="s">
        <v>215</v>
      </c>
    </row>
    <row r="3" spans="1:16" ht="6" customHeight="1">
      <c r="A3" s="1330" t="s">
        <v>8</v>
      </c>
      <c r="B3" s="1331"/>
      <c r="C3" s="1367">
        <f>総表!C15</f>
        <v>0</v>
      </c>
      <c r="D3" s="1367"/>
      <c r="E3" s="1367"/>
      <c r="F3" s="1367"/>
      <c r="G3" s="1367"/>
      <c r="H3" s="1339"/>
      <c r="I3" s="1284"/>
      <c r="J3" s="1362"/>
      <c r="K3" s="1363"/>
      <c r="L3" s="1363"/>
      <c r="M3" s="1363"/>
      <c r="N3" s="1364"/>
      <c r="O3" s="549"/>
      <c r="P3" s="559"/>
    </row>
    <row r="4" spans="1:16" ht="17.25" customHeight="1">
      <c r="A4" s="1365"/>
      <c r="B4" s="1366"/>
      <c r="C4" s="1368"/>
      <c r="D4" s="1368"/>
      <c r="E4" s="1368"/>
      <c r="F4" s="1368"/>
      <c r="G4" s="1368"/>
      <c r="H4" s="1369" t="s">
        <v>223</v>
      </c>
      <c r="I4" s="1370"/>
      <c r="J4" s="1371"/>
      <c r="K4" s="1372"/>
      <c r="L4" s="1372"/>
      <c r="M4" s="1372"/>
      <c r="N4" s="1373"/>
      <c r="O4" s="550"/>
      <c r="P4" s="559" t="s">
        <v>226</v>
      </c>
    </row>
    <row r="5" spans="1:16" ht="28.5" customHeight="1">
      <c r="A5" s="1332"/>
      <c r="B5" s="1333"/>
      <c r="C5" s="1368"/>
      <c r="D5" s="1368"/>
      <c r="E5" s="1368"/>
      <c r="F5" s="1368"/>
      <c r="G5" s="1368"/>
      <c r="H5" s="1374" t="s">
        <v>7</v>
      </c>
      <c r="I5" s="1375"/>
      <c r="J5" s="1376">
        <f>総表!C17</f>
        <v>0</v>
      </c>
      <c r="K5" s="1334"/>
      <c r="L5" s="1334"/>
      <c r="M5" s="1334"/>
      <c r="N5" s="1377"/>
      <c r="O5" s="549"/>
      <c r="P5" s="559"/>
    </row>
    <row r="6" spans="1:16" ht="28.5" customHeight="1">
      <c r="A6" s="1379" t="s">
        <v>24</v>
      </c>
      <c r="B6" s="1380"/>
      <c r="C6" s="291">
        <f>総表!C11</f>
        <v>0</v>
      </c>
      <c r="D6" s="292" t="s">
        <v>15</v>
      </c>
      <c r="E6" s="293">
        <f>総表!E11</f>
        <v>0</v>
      </c>
      <c r="F6" s="1370"/>
      <c r="G6" s="1381"/>
      <c r="H6" s="1343" t="s">
        <v>408</v>
      </c>
      <c r="I6" s="1344"/>
      <c r="J6" s="1347">
        <f>総表!C18</f>
        <v>0</v>
      </c>
      <c r="K6" s="1348"/>
      <c r="L6" s="1348"/>
      <c r="M6" s="1348"/>
      <c r="N6" s="1349"/>
      <c r="O6" s="551"/>
      <c r="P6" s="559"/>
    </row>
    <row r="7" spans="1:16" ht="28.5" customHeight="1">
      <c r="A7" s="1330" t="s">
        <v>25</v>
      </c>
      <c r="B7" s="1331"/>
      <c r="C7" s="294" t="str">
        <f>総表!C13</f>
        <v>選択してください</v>
      </c>
      <c r="D7" s="1334">
        <f>総表!D13</f>
        <v>0</v>
      </c>
      <c r="E7" s="1334"/>
      <c r="F7" s="1334"/>
      <c r="G7" s="1335"/>
      <c r="H7" s="1345"/>
      <c r="I7" s="1346"/>
      <c r="J7" s="1350"/>
      <c r="K7" s="1351"/>
      <c r="L7" s="1351"/>
      <c r="M7" s="1351"/>
      <c r="N7" s="1352"/>
      <c r="O7" s="551"/>
      <c r="P7" s="559"/>
    </row>
    <row r="8" spans="1:16" ht="28.5" customHeight="1">
      <c r="A8" s="1332"/>
      <c r="B8" s="1333"/>
      <c r="C8" s="1336">
        <f>総表!H13</f>
        <v>0</v>
      </c>
      <c r="D8" s="1337"/>
      <c r="E8" s="1337"/>
      <c r="F8" s="1337"/>
      <c r="G8" s="1338"/>
      <c r="H8" s="1339" t="s">
        <v>9</v>
      </c>
      <c r="I8" s="1284"/>
      <c r="J8" s="1340" t="s">
        <v>453</v>
      </c>
      <c r="K8" s="1341"/>
      <c r="L8" s="1341"/>
      <c r="M8" s="1341"/>
      <c r="N8" s="1342"/>
      <c r="O8" s="552"/>
      <c r="P8" s="1146" t="s">
        <v>649</v>
      </c>
    </row>
    <row r="9" spans="1:16" ht="30.75" customHeight="1">
      <c r="A9" s="1295" t="s">
        <v>67</v>
      </c>
      <c r="B9" s="1296"/>
      <c r="C9" s="1297"/>
      <c r="D9" s="1298"/>
      <c r="E9" s="1298"/>
      <c r="F9" s="1298"/>
      <c r="G9" s="1298"/>
      <c r="H9" s="1298"/>
      <c r="I9" s="1298"/>
      <c r="J9" s="1298"/>
      <c r="K9" s="1298"/>
      <c r="L9" s="1298"/>
      <c r="M9" s="1298"/>
      <c r="N9" s="1299"/>
      <c r="O9" s="551"/>
      <c r="P9" s="1146"/>
    </row>
    <row r="10" spans="1:16" ht="28.5" customHeight="1">
      <c r="A10" s="1300" t="s">
        <v>10</v>
      </c>
      <c r="B10" s="1301"/>
      <c r="C10" s="1326"/>
      <c r="D10" s="1327"/>
      <c r="E10" s="1327"/>
      <c r="F10" s="1327"/>
      <c r="G10" s="1329"/>
      <c r="H10" s="1324" t="s">
        <v>26</v>
      </c>
      <c r="I10" s="1325"/>
      <c r="J10" s="1326"/>
      <c r="K10" s="1327"/>
      <c r="L10" s="1327"/>
      <c r="M10" s="1327"/>
      <c r="N10" s="1328"/>
      <c r="O10" s="553"/>
      <c r="P10" s="559"/>
    </row>
    <row r="11" spans="1:16" ht="24" customHeight="1">
      <c r="A11" s="1320" t="s">
        <v>387</v>
      </c>
      <c r="B11" s="1321"/>
      <c r="C11" s="1272"/>
      <c r="D11" s="1273"/>
      <c r="E11" s="1273"/>
      <c r="F11" s="1273"/>
      <c r="G11" s="1273"/>
      <c r="H11" s="1273"/>
      <c r="I11" s="1273"/>
      <c r="J11" s="1273"/>
      <c r="K11" s="1273"/>
      <c r="L11" s="1273"/>
      <c r="M11" s="1273"/>
      <c r="N11" s="1274"/>
      <c r="O11" s="532"/>
      <c r="P11" s="1146" t="s">
        <v>632</v>
      </c>
    </row>
    <row r="12" spans="1:16" ht="24" customHeight="1">
      <c r="A12" s="1320"/>
      <c r="B12" s="1321"/>
      <c r="C12" s="1275"/>
      <c r="D12" s="1276"/>
      <c r="E12" s="1276"/>
      <c r="F12" s="1276"/>
      <c r="G12" s="1276"/>
      <c r="H12" s="1276"/>
      <c r="I12" s="1276"/>
      <c r="J12" s="1276"/>
      <c r="K12" s="1276"/>
      <c r="L12" s="1276"/>
      <c r="M12" s="1276"/>
      <c r="N12" s="1277"/>
      <c r="O12" s="532"/>
      <c r="P12" s="1146"/>
    </row>
    <row r="13" spans="1:16" ht="24" customHeight="1">
      <c r="A13" s="1322"/>
      <c r="B13" s="1323"/>
      <c r="C13" s="1278"/>
      <c r="D13" s="1279"/>
      <c r="E13" s="1279"/>
      <c r="F13" s="1279"/>
      <c r="G13" s="1279"/>
      <c r="H13" s="1279"/>
      <c r="I13" s="1279"/>
      <c r="J13" s="1279"/>
      <c r="K13" s="1279"/>
      <c r="L13" s="1279"/>
      <c r="M13" s="1279"/>
      <c r="N13" s="1280"/>
      <c r="O13" s="532"/>
      <c r="P13" s="1146"/>
    </row>
    <row r="14" spans="1:16" ht="27.75" customHeight="1">
      <c r="A14" s="1289" t="s">
        <v>11</v>
      </c>
      <c r="B14" s="1302"/>
      <c r="C14" s="1305" t="s">
        <v>27</v>
      </c>
      <c r="D14" s="1306"/>
      <c r="E14" s="1306"/>
      <c r="F14" s="1306"/>
      <c r="G14" s="1307"/>
      <c r="H14" s="1308" t="s">
        <v>46</v>
      </c>
      <c r="I14" s="1309"/>
      <c r="J14" s="1309"/>
      <c r="K14" s="1309"/>
      <c r="L14" s="1309"/>
      <c r="M14" s="1309"/>
      <c r="N14" s="1310"/>
      <c r="O14" s="554"/>
      <c r="P14" s="559" t="s">
        <v>227</v>
      </c>
    </row>
    <row r="15" spans="1:16" ht="36" customHeight="1">
      <c r="A15" s="1291"/>
      <c r="B15" s="1303"/>
      <c r="C15" s="1311"/>
      <c r="D15" s="1312"/>
      <c r="E15" s="1312"/>
      <c r="F15" s="1312"/>
      <c r="G15" s="1313"/>
      <c r="H15" s="1272" t="s">
        <v>698</v>
      </c>
      <c r="I15" s="1273"/>
      <c r="J15" s="1273"/>
      <c r="K15" s="1273"/>
      <c r="L15" s="1273"/>
      <c r="M15" s="1273"/>
      <c r="N15" s="1274"/>
      <c r="O15" s="532"/>
      <c r="P15" s="1146" t="s">
        <v>409</v>
      </c>
    </row>
    <row r="16" spans="1:16" ht="36" customHeight="1">
      <c r="A16" s="1291"/>
      <c r="B16" s="1303"/>
      <c r="C16" s="1275"/>
      <c r="D16" s="1276"/>
      <c r="E16" s="1276"/>
      <c r="F16" s="1276"/>
      <c r="G16" s="1314"/>
      <c r="H16" s="1275"/>
      <c r="I16" s="1276"/>
      <c r="J16" s="1276"/>
      <c r="K16" s="1276"/>
      <c r="L16" s="1276"/>
      <c r="M16" s="1276"/>
      <c r="N16" s="1277"/>
      <c r="O16" s="532"/>
      <c r="P16" s="1146"/>
    </row>
    <row r="17" spans="1:16" ht="36" customHeight="1">
      <c r="A17" s="1291"/>
      <c r="B17" s="1303"/>
      <c r="C17" s="1278"/>
      <c r="D17" s="1279"/>
      <c r="E17" s="1279"/>
      <c r="F17" s="1279"/>
      <c r="G17" s="1315"/>
      <c r="H17" s="1275"/>
      <c r="I17" s="1276"/>
      <c r="J17" s="1276"/>
      <c r="K17" s="1276"/>
      <c r="L17" s="1276"/>
      <c r="M17" s="1276"/>
      <c r="N17" s="1277"/>
      <c r="O17" s="532"/>
      <c r="P17" s="1146"/>
    </row>
    <row r="18" spans="1:16" ht="36" customHeight="1">
      <c r="A18" s="1291"/>
      <c r="B18" s="1303"/>
      <c r="C18" s="295" t="s">
        <v>224</v>
      </c>
      <c r="D18" s="1297"/>
      <c r="E18" s="1298"/>
      <c r="F18" s="1298"/>
      <c r="G18" s="1316"/>
      <c r="H18" s="1275"/>
      <c r="I18" s="1276"/>
      <c r="J18" s="1276"/>
      <c r="K18" s="1276"/>
      <c r="L18" s="1276"/>
      <c r="M18" s="1276"/>
      <c r="N18" s="1277"/>
      <c r="O18" s="532"/>
      <c r="P18" s="1146" t="s">
        <v>228</v>
      </c>
    </row>
    <row r="19" spans="1:16" ht="36" customHeight="1">
      <c r="A19" s="1293"/>
      <c r="B19" s="1304"/>
      <c r="C19" s="295" t="s">
        <v>12</v>
      </c>
      <c r="D19" s="1317" t="s">
        <v>779</v>
      </c>
      <c r="E19" s="1318"/>
      <c r="F19" s="1318"/>
      <c r="G19" s="1319"/>
      <c r="H19" s="1278"/>
      <c r="I19" s="1279"/>
      <c r="J19" s="1279"/>
      <c r="K19" s="1279"/>
      <c r="L19" s="1279"/>
      <c r="M19" s="1279"/>
      <c r="N19" s="1280"/>
      <c r="O19" s="532"/>
      <c r="P19" s="1146"/>
    </row>
    <row r="20" spans="1:16" ht="24" customHeight="1">
      <c r="A20" s="1289" t="s">
        <v>13</v>
      </c>
      <c r="B20" s="1290"/>
      <c r="C20" s="1272"/>
      <c r="D20" s="1273"/>
      <c r="E20" s="1273"/>
      <c r="F20" s="1273"/>
      <c r="G20" s="1273"/>
      <c r="H20" s="1273"/>
      <c r="I20" s="1273"/>
      <c r="J20" s="1273"/>
      <c r="K20" s="1273"/>
      <c r="L20" s="1273"/>
      <c r="M20" s="1273"/>
      <c r="N20" s="1274"/>
      <c r="O20" s="531"/>
      <c r="P20" s="1146" t="s">
        <v>388</v>
      </c>
    </row>
    <row r="21" spans="1:16" ht="24" customHeight="1">
      <c r="A21" s="1291"/>
      <c r="B21" s="1292"/>
      <c r="C21" s="1275"/>
      <c r="D21" s="1276"/>
      <c r="E21" s="1276"/>
      <c r="F21" s="1276"/>
      <c r="G21" s="1276"/>
      <c r="H21" s="1276"/>
      <c r="I21" s="1276"/>
      <c r="J21" s="1276"/>
      <c r="K21" s="1276"/>
      <c r="L21" s="1276"/>
      <c r="M21" s="1276"/>
      <c r="N21" s="1277"/>
      <c r="O21" s="531"/>
      <c r="P21" s="1146"/>
    </row>
    <row r="22" spans="1:16" ht="24" customHeight="1">
      <c r="A22" s="1293"/>
      <c r="B22" s="1294"/>
      <c r="C22" s="1278"/>
      <c r="D22" s="1279"/>
      <c r="E22" s="1279"/>
      <c r="F22" s="1279"/>
      <c r="G22" s="1279"/>
      <c r="H22" s="1279"/>
      <c r="I22" s="1279"/>
      <c r="J22" s="1279"/>
      <c r="K22" s="1279"/>
      <c r="L22" s="1279"/>
      <c r="M22" s="1279"/>
      <c r="N22" s="1280"/>
      <c r="O22" s="531"/>
      <c r="P22" s="1146"/>
    </row>
    <row r="23" spans="1:16" ht="36" customHeight="1">
      <c r="A23" s="1264" t="s">
        <v>488</v>
      </c>
      <c r="B23" s="1265"/>
      <c r="C23" s="219" t="s">
        <v>14</v>
      </c>
      <c r="D23" s="1284" t="s">
        <v>527</v>
      </c>
      <c r="E23" s="1285"/>
      <c r="F23" s="1285"/>
      <c r="G23" s="1285"/>
      <c r="H23" s="1285"/>
      <c r="I23" s="1285"/>
      <c r="J23" s="1285"/>
      <c r="K23" s="1285"/>
      <c r="L23" s="1285"/>
      <c r="M23" s="1285"/>
      <c r="N23" s="1286"/>
      <c r="O23" s="554"/>
      <c r="P23" s="559"/>
    </row>
    <row r="24" spans="1:16" ht="135.65" customHeight="1">
      <c r="A24" s="1266"/>
      <c r="B24" s="1267"/>
      <c r="C24" s="220" t="s">
        <v>728</v>
      </c>
      <c r="D24" s="1250"/>
      <c r="E24" s="1251"/>
      <c r="F24" s="1251"/>
      <c r="G24" s="1251"/>
      <c r="H24" s="1251"/>
      <c r="I24" s="1251"/>
      <c r="J24" s="1251"/>
      <c r="K24" s="1251"/>
      <c r="L24" s="1251"/>
      <c r="M24" s="1251"/>
      <c r="N24" s="1252"/>
      <c r="O24" s="555"/>
      <c r="P24" s="547" t="s">
        <v>610</v>
      </c>
    </row>
    <row r="25" spans="1:16" ht="135.65" customHeight="1">
      <c r="A25" s="1266"/>
      <c r="B25" s="1267"/>
      <c r="C25" s="318" t="s">
        <v>683</v>
      </c>
      <c r="D25" s="1250"/>
      <c r="E25" s="1251"/>
      <c r="F25" s="1251"/>
      <c r="G25" s="1251"/>
      <c r="H25" s="1251"/>
      <c r="I25" s="1251"/>
      <c r="J25" s="1251"/>
      <c r="K25" s="1251"/>
      <c r="L25" s="1251"/>
      <c r="M25" s="1251"/>
      <c r="N25" s="1252"/>
      <c r="O25" s="555"/>
      <c r="P25" s="559"/>
    </row>
    <row r="26" spans="1:16" ht="135.65" customHeight="1">
      <c r="A26" s="1266"/>
      <c r="B26" s="1267"/>
      <c r="C26" s="318" t="s">
        <v>713</v>
      </c>
      <c r="D26" s="1250"/>
      <c r="E26" s="1251"/>
      <c r="F26" s="1251"/>
      <c r="G26" s="1251"/>
      <c r="H26" s="1251"/>
      <c r="I26" s="1251"/>
      <c r="J26" s="1251"/>
      <c r="K26" s="1251"/>
      <c r="L26" s="1251"/>
      <c r="M26" s="1251"/>
      <c r="N26" s="1252"/>
      <c r="O26" s="555"/>
      <c r="P26" s="559"/>
    </row>
    <row r="27" spans="1:16" ht="135.65" customHeight="1">
      <c r="A27" s="1270"/>
      <c r="B27" s="1271"/>
      <c r="C27" s="319" t="s">
        <v>712</v>
      </c>
      <c r="D27" s="1281"/>
      <c r="E27" s="1282"/>
      <c r="F27" s="1282"/>
      <c r="G27" s="1282"/>
      <c r="H27" s="1282"/>
      <c r="I27" s="1282"/>
      <c r="J27" s="1282"/>
      <c r="K27" s="1282"/>
      <c r="L27" s="1282"/>
      <c r="M27" s="1282"/>
      <c r="N27" s="1283"/>
      <c r="O27" s="555"/>
      <c r="P27" s="559"/>
    </row>
    <row r="28" spans="1:16" ht="36" customHeight="1">
      <c r="A28" s="1264" t="s">
        <v>28</v>
      </c>
      <c r="B28" s="1265"/>
      <c r="C28" s="219" t="s">
        <v>774</v>
      </c>
      <c r="D28" s="1259" t="s">
        <v>29</v>
      </c>
      <c r="E28" s="1261"/>
      <c r="F28" s="1259" t="s">
        <v>30</v>
      </c>
      <c r="G28" s="1261"/>
      <c r="H28" s="1259" t="s">
        <v>229</v>
      </c>
      <c r="I28" s="1260"/>
      <c r="J28" s="1259" t="s">
        <v>780</v>
      </c>
      <c r="K28" s="1260"/>
      <c r="L28" s="1260"/>
      <c r="M28" s="1261"/>
      <c r="N28" s="72" t="s">
        <v>776</v>
      </c>
      <c r="O28" s="556"/>
      <c r="P28" s="559" t="s">
        <v>708</v>
      </c>
    </row>
    <row r="29" spans="1:16" ht="53.25" customHeight="1">
      <c r="A29" s="1266"/>
      <c r="B29" s="1267"/>
      <c r="C29" s="1678" t="s">
        <v>775</v>
      </c>
      <c r="D29" s="1262"/>
      <c r="E29" s="1263"/>
      <c r="F29" s="1262"/>
      <c r="G29" s="1263"/>
      <c r="H29" s="1287">
        <f>D29-F29</f>
        <v>0</v>
      </c>
      <c r="I29" s="1288"/>
      <c r="J29" s="1247"/>
      <c r="K29" s="1248"/>
      <c r="L29" s="1248"/>
      <c r="M29" s="1249"/>
      <c r="N29" s="221"/>
      <c r="O29" s="557"/>
      <c r="P29" s="1146" t="s">
        <v>230</v>
      </c>
    </row>
    <row r="30" spans="1:16" ht="53.25" customHeight="1">
      <c r="A30" s="1266"/>
      <c r="B30" s="1267"/>
      <c r="C30" s="1678" t="s">
        <v>777</v>
      </c>
      <c r="D30" s="1262"/>
      <c r="E30" s="1263"/>
      <c r="F30" s="1262"/>
      <c r="G30" s="1263"/>
      <c r="H30" s="1287">
        <f>D30-F30</f>
        <v>0</v>
      </c>
      <c r="I30" s="1288"/>
      <c r="J30" s="1247"/>
      <c r="K30" s="1248"/>
      <c r="L30" s="1248"/>
      <c r="M30" s="1249"/>
      <c r="N30" s="221"/>
      <c r="O30" s="557"/>
      <c r="P30" s="1146"/>
    </row>
    <row r="31" spans="1:16" ht="53.25" customHeight="1" thickBot="1">
      <c r="A31" s="1268"/>
      <c r="B31" s="1269"/>
      <c r="C31" s="1679" t="s">
        <v>778</v>
      </c>
      <c r="D31" s="1255"/>
      <c r="E31" s="1256"/>
      <c r="F31" s="1255"/>
      <c r="G31" s="1256"/>
      <c r="H31" s="1257">
        <f>D31-F31</f>
        <v>0</v>
      </c>
      <c r="I31" s="1258"/>
      <c r="J31" s="1244"/>
      <c r="K31" s="1245"/>
      <c r="L31" s="1245"/>
      <c r="M31" s="1246"/>
      <c r="N31" s="222"/>
      <c r="O31" s="557"/>
      <c r="P31" s="1160"/>
    </row>
    <row r="32" spans="1:16" ht="23.25" customHeight="1" thickBot="1">
      <c r="A32" s="1253" t="s">
        <v>47</v>
      </c>
      <c r="B32" s="1253"/>
      <c r="C32" s="1253"/>
      <c r="D32" s="1253"/>
      <c r="E32" s="1253"/>
      <c r="F32" s="1253"/>
      <c r="G32" s="1253"/>
      <c r="H32" s="1253"/>
      <c r="I32" s="1254"/>
      <c r="J32" s="1240" t="s">
        <v>221</v>
      </c>
      <c r="K32" s="1241"/>
      <c r="L32" s="1242">
        <f>総表!J49</f>
        <v>0</v>
      </c>
      <c r="M32" s="1242"/>
      <c r="N32" s="1243"/>
      <c r="O32" s="558"/>
      <c r="P32" s="317"/>
    </row>
    <row r="33" spans="1:2">
      <c r="A33" s="69"/>
      <c r="B33" s="69"/>
    </row>
    <row r="34" spans="1:2">
      <c r="A34" s="70"/>
      <c r="B34" s="70"/>
    </row>
  </sheetData>
  <sheetProtection algorithmName="SHA-512" hashValue="rYw58+KdIHvzPArgYILcenMRXQZmtkcu3O85ON+UVJ1t2ctV9OsFuzSTexUTxC3pjaOFBpDCCZCwfPeaWWq5ow==" saltValue="XmnyW7yXhg8setcFwFCaHg==" spinCount="100000" sheet="1" objects="1" scenarios="1"/>
  <mergeCells count="70">
    <mergeCell ref="P11:P13"/>
    <mergeCell ref="P20:P22"/>
    <mergeCell ref="L1:N1"/>
    <mergeCell ref="A2:B2"/>
    <mergeCell ref="C2:G2"/>
    <mergeCell ref="H2:I3"/>
    <mergeCell ref="J2:N3"/>
    <mergeCell ref="A3:B5"/>
    <mergeCell ref="C3:G5"/>
    <mergeCell ref="H4:I4"/>
    <mergeCell ref="J4:N4"/>
    <mergeCell ref="H5:I5"/>
    <mergeCell ref="J5:N5"/>
    <mergeCell ref="A1:K1"/>
    <mergeCell ref="A6:B6"/>
    <mergeCell ref="F6:G6"/>
    <mergeCell ref="A7:B8"/>
    <mergeCell ref="D7:G7"/>
    <mergeCell ref="C8:G8"/>
    <mergeCell ref="H8:I8"/>
    <mergeCell ref="J8:N8"/>
    <mergeCell ref="H6:I7"/>
    <mergeCell ref="J6:N7"/>
    <mergeCell ref="A20:B22"/>
    <mergeCell ref="A9:B9"/>
    <mergeCell ref="C9:N9"/>
    <mergeCell ref="A10:B10"/>
    <mergeCell ref="A14:B19"/>
    <mergeCell ref="C14:G14"/>
    <mergeCell ref="H14:N14"/>
    <mergeCell ref="C15:G17"/>
    <mergeCell ref="D18:G18"/>
    <mergeCell ref="D19:G19"/>
    <mergeCell ref="A11:B13"/>
    <mergeCell ref="C11:N13"/>
    <mergeCell ref="H10:I10"/>
    <mergeCell ref="J10:N10"/>
    <mergeCell ref="C10:G10"/>
    <mergeCell ref="H15:N19"/>
    <mergeCell ref="P8:P9"/>
    <mergeCell ref="P18:P19"/>
    <mergeCell ref="P15:P17"/>
    <mergeCell ref="P29:P31"/>
    <mergeCell ref="D28:E28"/>
    <mergeCell ref="J29:M29"/>
    <mergeCell ref="C20:N22"/>
    <mergeCell ref="D27:N27"/>
    <mergeCell ref="F28:G28"/>
    <mergeCell ref="H28:I28"/>
    <mergeCell ref="D25:N25"/>
    <mergeCell ref="D23:N23"/>
    <mergeCell ref="D24:N24"/>
    <mergeCell ref="F30:G30"/>
    <mergeCell ref="H30:I30"/>
    <mergeCell ref="H29:I29"/>
    <mergeCell ref="J32:K32"/>
    <mergeCell ref="L32:N32"/>
    <mergeCell ref="J31:M31"/>
    <mergeCell ref="J30:M30"/>
    <mergeCell ref="D26:N26"/>
    <mergeCell ref="A32:I32"/>
    <mergeCell ref="F31:G31"/>
    <mergeCell ref="H31:I31"/>
    <mergeCell ref="J28:M28"/>
    <mergeCell ref="D29:E29"/>
    <mergeCell ref="D31:E31"/>
    <mergeCell ref="A28:B31"/>
    <mergeCell ref="D30:E30"/>
    <mergeCell ref="A23:B27"/>
    <mergeCell ref="F29:G29"/>
  </mergeCells>
  <phoneticPr fontId="10"/>
  <dataValidations count="4">
    <dataValidation imeMode="off" allowBlank="1" showInputMessage="1" showErrorMessage="1" sqref="E6 C6" xr:uid="{00000000-0002-0000-0B00-000000000000}"/>
    <dataValidation imeMode="halfAlpha" operator="greaterThanOrEqual" allowBlank="1" showInputMessage="1" showErrorMessage="1" sqref="N29:O31 D29:I31 D24:D27" xr:uid="{00000000-0002-0000-0B00-000001000000}"/>
    <dataValidation allowBlank="1" showInputMessage="1" sqref="C10" xr:uid="{00000000-0002-0000-0B00-000002000000}"/>
    <dataValidation allowBlank="1" promptTitle="団体の種類" prompt="選択してください。その他の場合は右のセルに種類を記載ください。" sqref="C9:N9" xr:uid="{1EA2F840-6DC0-4CA5-84B8-EFC5EF0D1CBF}"/>
  </dataValidations>
  <printOptions horizontalCentered="1"/>
  <pageMargins left="0.78740157480314965" right="0.19685039370078741" top="0.39370078740157483" bottom="0.19685039370078741" header="0.19685039370078741" footer="0.11811023622047245"/>
  <pageSetup paperSize="9" scale="5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AFD0D-3C12-4EE1-9DDD-F99DACD25511}">
  <sheetPr>
    <tabColor rgb="FF00B0F0"/>
    <pageSetUpPr fitToPage="1"/>
  </sheetPr>
  <dimension ref="A1:R52"/>
  <sheetViews>
    <sheetView showGridLines="0" zoomScale="70" zoomScaleNormal="70" zoomScaleSheetLayoutView="100" workbookViewId="0">
      <selection activeCell="E5" sqref="E5:H5"/>
    </sheetView>
  </sheetViews>
  <sheetFormatPr defaultColWidth="9" defaultRowHeight="22.5"/>
  <cols>
    <col min="1" max="2" width="7.75" style="447" customWidth="1"/>
    <col min="3" max="3" width="3.83203125" style="447" customWidth="1"/>
    <col min="4" max="4" width="9.25" style="447" customWidth="1"/>
    <col min="5" max="5" width="7.5" style="447" customWidth="1"/>
    <col min="6" max="6" width="3.83203125" style="447" customWidth="1"/>
    <col min="7" max="7" width="9.25" style="450" customWidth="1"/>
    <col min="8" max="8" width="7.5" style="450" customWidth="1"/>
    <col min="9" max="9" width="3.83203125" style="447" customWidth="1"/>
    <col min="10" max="10" width="16.83203125" style="447" customWidth="1"/>
    <col min="11" max="11" width="8" style="447" customWidth="1"/>
    <col min="12" max="12" width="9.33203125" style="447" customWidth="1"/>
    <col min="13" max="13" width="10.75" style="447" customWidth="1"/>
    <col min="14" max="15" width="9.33203125" style="447" customWidth="1"/>
    <col min="16" max="16" width="17.33203125" style="447" customWidth="1"/>
    <col min="17" max="17" width="3.75" style="447" customWidth="1"/>
    <col min="18" max="18" width="59.25" style="317" customWidth="1"/>
    <col min="19" max="16384" width="9" style="448"/>
  </cols>
  <sheetData>
    <row r="1" spans="1:18" ht="22.5" customHeight="1" thickBot="1">
      <c r="A1" s="1434" t="s">
        <v>469</v>
      </c>
      <c r="B1" s="1434"/>
      <c r="C1" s="445"/>
      <c r="D1" s="446"/>
      <c r="E1" s="446"/>
      <c r="G1" s="445"/>
      <c r="H1" s="445"/>
      <c r="I1" s="446"/>
      <c r="J1" s="446"/>
      <c r="N1" s="1435"/>
      <c r="O1" s="1435"/>
      <c r="P1" s="1435"/>
      <c r="Q1" s="527"/>
    </row>
    <row r="2" spans="1:18" ht="23.25" customHeight="1" thickBot="1">
      <c r="A2" s="1448" t="s">
        <v>70</v>
      </c>
      <c r="B2" s="1449"/>
      <c r="C2" s="687" t="s">
        <v>615</v>
      </c>
      <c r="D2" s="1457" t="s">
        <v>580</v>
      </c>
      <c r="E2" s="1458"/>
      <c r="F2" s="539" t="s">
        <v>83</v>
      </c>
      <c r="G2" s="1457" t="s">
        <v>581</v>
      </c>
      <c r="H2" s="1458"/>
      <c r="I2" s="539"/>
      <c r="J2" s="537" t="s">
        <v>582</v>
      </c>
      <c r="K2" s="602"/>
      <c r="L2" s="603" t="s">
        <v>636</v>
      </c>
      <c r="M2" s="1469">
        <f>総表!C27</f>
        <v>0</v>
      </c>
      <c r="N2" s="1470"/>
      <c r="O2" s="1470"/>
      <c r="P2" s="1471"/>
      <c r="Q2" s="534"/>
      <c r="R2" s="546" t="s">
        <v>203</v>
      </c>
    </row>
    <row r="3" spans="1:18" ht="23.25" customHeight="1" thickBot="1">
      <c r="A3" s="1450"/>
      <c r="B3" s="1451"/>
      <c r="C3" s="688"/>
      <c r="D3" s="1455" t="s">
        <v>583</v>
      </c>
      <c r="E3" s="1456"/>
      <c r="F3" s="540"/>
      <c r="G3" s="1459" t="s">
        <v>584</v>
      </c>
      <c r="H3" s="1461"/>
      <c r="I3" s="1461"/>
      <c r="J3" s="1462"/>
      <c r="K3" s="536"/>
      <c r="L3" s="604" t="s">
        <v>637</v>
      </c>
      <c r="M3" s="1469">
        <f>総表!C15</f>
        <v>0</v>
      </c>
      <c r="N3" s="1470"/>
      <c r="O3" s="1470"/>
      <c r="P3" s="1471"/>
      <c r="Q3" s="534"/>
      <c r="R3" s="1472" t="s">
        <v>589</v>
      </c>
    </row>
    <row r="4" spans="1:18" ht="23.25" customHeight="1" thickBot="1">
      <c r="A4" s="1437"/>
      <c r="B4" s="1438"/>
      <c r="C4" s="689"/>
      <c r="D4" s="1459" t="s">
        <v>585</v>
      </c>
      <c r="E4" s="1460"/>
      <c r="F4" s="541"/>
      <c r="G4" s="1459" t="s">
        <v>586</v>
      </c>
      <c r="H4" s="1461"/>
      <c r="I4" s="1461"/>
      <c r="J4" s="1462"/>
      <c r="K4" s="528"/>
      <c r="L4" s="529"/>
      <c r="M4" s="529"/>
      <c r="N4" s="529"/>
      <c r="O4" s="529"/>
      <c r="P4" s="529"/>
      <c r="Q4" s="534"/>
      <c r="R4" s="1473"/>
    </row>
    <row r="5" spans="1:18" ht="24" customHeight="1">
      <c r="A5" s="1436" t="s">
        <v>470</v>
      </c>
      <c r="B5" s="1421"/>
      <c r="C5" s="1452" t="s">
        <v>471</v>
      </c>
      <c r="D5" s="1453"/>
      <c r="E5" s="1463"/>
      <c r="F5" s="1464"/>
      <c r="G5" s="1464"/>
      <c r="H5" s="1465"/>
      <c r="I5" s="1477" t="s">
        <v>471</v>
      </c>
      <c r="J5" s="1478"/>
      <c r="K5" s="1431"/>
      <c r="L5" s="1432"/>
      <c r="M5" s="1439"/>
      <c r="N5" s="1440" t="s">
        <v>638</v>
      </c>
      <c r="O5" s="1442"/>
      <c r="P5" s="1443"/>
      <c r="Q5" s="542"/>
      <c r="R5" s="1473"/>
    </row>
    <row r="6" spans="1:18" ht="39.75" customHeight="1">
      <c r="A6" s="1437"/>
      <c r="B6" s="1438"/>
      <c r="C6" s="1454" t="s">
        <v>472</v>
      </c>
      <c r="D6" s="1438"/>
      <c r="E6" s="1466"/>
      <c r="F6" s="1467"/>
      <c r="G6" s="1467"/>
      <c r="H6" s="1468"/>
      <c r="I6" s="1479" t="s">
        <v>473</v>
      </c>
      <c r="J6" s="1480"/>
      <c r="K6" s="1153"/>
      <c r="L6" s="1446"/>
      <c r="M6" s="1447"/>
      <c r="N6" s="1441"/>
      <c r="O6" s="1444"/>
      <c r="P6" s="1445"/>
      <c r="Q6" s="542"/>
      <c r="R6" s="1146" t="s">
        <v>635</v>
      </c>
    </row>
    <row r="7" spans="1:18" ht="27.75" customHeight="1">
      <c r="A7" s="1413" t="s">
        <v>528</v>
      </c>
      <c r="B7" s="1414"/>
      <c r="C7" s="1419" t="s">
        <v>474</v>
      </c>
      <c r="D7" s="1420"/>
      <c r="E7" s="1420"/>
      <c r="F7" s="1421"/>
      <c r="G7" s="1428" t="s">
        <v>475</v>
      </c>
      <c r="H7" s="1429"/>
      <c r="I7" s="1429"/>
      <c r="J7" s="1429"/>
      <c r="K7" s="1429"/>
      <c r="L7" s="1429"/>
      <c r="M7" s="1429"/>
      <c r="N7" s="1429"/>
      <c r="O7" s="1429"/>
      <c r="P7" s="1430"/>
      <c r="Q7" s="535"/>
      <c r="R7" s="1146"/>
    </row>
    <row r="8" spans="1:18" ht="33" customHeight="1">
      <c r="A8" s="1415"/>
      <c r="B8" s="1416"/>
      <c r="C8" s="1422"/>
      <c r="D8" s="1423"/>
      <c r="E8" s="1423"/>
      <c r="F8" s="1424"/>
      <c r="G8" s="1431"/>
      <c r="H8" s="1432"/>
      <c r="I8" s="1432"/>
      <c r="J8" s="1432"/>
      <c r="K8" s="1432"/>
      <c r="L8" s="1432"/>
      <c r="M8" s="1432"/>
      <c r="N8" s="1432"/>
      <c r="O8" s="1432"/>
      <c r="P8" s="1433"/>
      <c r="Q8" s="543"/>
      <c r="R8" s="1146"/>
    </row>
    <row r="9" spans="1:18" ht="33" customHeight="1">
      <c r="A9" s="1415"/>
      <c r="B9" s="1416"/>
      <c r="C9" s="1425"/>
      <c r="D9" s="1426"/>
      <c r="E9" s="1426"/>
      <c r="F9" s="1427"/>
      <c r="G9" s="1407"/>
      <c r="H9" s="1408"/>
      <c r="I9" s="1408"/>
      <c r="J9" s="1408"/>
      <c r="K9" s="1408"/>
      <c r="L9" s="1408"/>
      <c r="M9" s="1408"/>
      <c r="N9" s="1408"/>
      <c r="O9" s="1408"/>
      <c r="P9" s="1409"/>
      <c r="Q9" s="543"/>
      <c r="R9" s="1146"/>
    </row>
    <row r="10" spans="1:18" ht="33" customHeight="1">
      <c r="A10" s="1415"/>
      <c r="B10" s="1416"/>
      <c r="C10" s="1425"/>
      <c r="D10" s="1426"/>
      <c r="E10" s="1426"/>
      <c r="F10" s="1427"/>
      <c r="G10" s="1407"/>
      <c r="H10" s="1408"/>
      <c r="I10" s="1408"/>
      <c r="J10" s="1408"/>
      <c r="K10" s="1408"/>
      <c r="L10" s="1408"/>
      <c r="M10" s="1408"/>
      <c r="N10" s="1408"/>
      <c r="O10" s="1408"/>
      <c r="P10" s="1409"/>
      <c r="Q10" s="543"/>
      <c r="R10" s="1146"/>
    </row>
    <row r="11" spans="1:18" ht="33" customHeight="1">
      <c r="A11" s="1415"/>
      <c r="B11" s="1416"/>
      <c r="C11" s="1425"/>
      <c r="D11" s="1426"/>
      <c r="E11" s="1426"/>
      <c r="F11" s="1427"/>
      <c r="G11" s="1407"/>
      <c r="H11" s="1408"/>
      <c r="I11" s="1408"/>
      <c r="J11" s="1408"/>
      <c r="K11" s="1408"/>
      <c r="L11" s="1408"/>
      <c r="M11" s="1408"/>
      <c r="N11" s="1408"/>
      <c r="O11" s="1408"/>
      <c r="P11" s="1409"/>
      <c r="Q11" s="543"/>
      <c r="R11" s="1146"/>
    </row>
    <row r="12" spans="1:18" ht="33" customHeight="1">
      <c r="A12" s="1415"/>
      <c r="B12" s="1416"/>
      <c r="C12" s="1425"/>
      <c r="D12" s="1426"/>
      <c r="E12" s="1426"/>
      <c r="F12" s="1427"/>
      <c r="G12" s="1407"/>
      <c r="H12" s="1408"/>
      <c r="I12" s="1408"/>
      <c r="J12" s="1408"/>
      <c r="K12" s="1408"/>
      <c r="L12" s="1408"/>
      <c r="M12" s="1408"/>
      <c r="N12" s="1408"/>
      <c r="O12" s="1408"/>
      <c r="P12" s="1409"/>
      <c r="Q12" s="543"/>
      <c r="R12" s="1146"/>
    </row>
    <row r="13" spans="1:18" ht="33" customHeight="1">
      <c r="A13" s="1415"/>
      <c r="B13" s="1416"/>
      <c r="C13" s="1425"/>
      <c r="D13" s="1426"/>
      <c r="E13" s="1426"/>
      <c r="F13" s="1427"/>
      <c r="G13" s="1407"/>
      <c r="H13" s="1408"/>
      <c r="I13" s="1408"/>
      <c r="J13" s="1408"/>
      <c r="K13" s="1408"/>
      <c r="L13" s="1408"/>
      <c r="M13" s="1408"/>
      <c r="N13" s="1408"/>
      <c r="O13" s="1408"/>
      <c r="P13" s="1409"/>
      <c r="Q13" s="543"/>
      <c r="R13" s="1146"/>
    </row>
    <row r="14" spans="1:18" ht="33" customHeight="1">
      <c r="A14" s="1415"/>
      <c r="B14" s="1416"/>
      <c r="C14" s="1425"/>
      <c r="D14" s="1426"/>
      <c r="E14" s="1426"/>
      <c r="F14" s="1427"/>
      <c r="G14" s="1407"/>
      <c r="H14" s="1408"/>
      <c r="I14" s="1408"/>
      <c r="J14" s="1408"/>
      <c r="K14" s="1408"/>
      <c r="L14" s="1408"/>
      <c r="M14" s="1408"/>
      <c r="N14" s="1408"/>
      <c r="O14" s="1408"/>
      <c r="P14" s="1409"/>
      <c r="Q14" s="543"/>
      <c r="R14" s="1146"/>
    </row>
    <row r="15" spans="1:18" ht="33" customHeight="1">
      <c r="A15" s="1415"/>
      <c r="B15" s="1416"/>
      <c r="C15" s="1425"/>
      <c r="D15" s="1426"/>
      <c r="E15" s="1426"/>
      <c r="F15" s="1427"/>
      <c r="G15" s="1407"/>
      <c r="H15" s="1408"/>
      <c r="I15" s="1408"/>
      <c r="J15" s="1408"/>
      <c r="K15" s="1408"/>
      <c r="L15" s="1408"/>
      <c r="M15" s="1408"/>
      <c r="N15" s="1408"/>
      <c r="O15" s="1408"/>
      <c r="P15" s="1409"/>
      <c r="Q15" s="543"/>
      <c r="R15" s="1146"/>
    </row>
    <row r="16" spans="1:18" ht="33" customHeight="1">
      <c r="A16" s="1415"/>
      <c r="B16" s="1416"/>
      <c r="C16" s="1425"/>
      <c r="D16" s="1426"/>
      <c r="E16" s="1426"/>
      <c r="F16" s="1427"/>
      <c r="G16" s="1407"/>
      <c r="H16" s="1408"/>
      <c r="I16" s="1408"/>
      <c r="J16" s="1408"/>
      <c r="K16" s="1408"/>
      <c r="L16" s="1408"/>
      <c r="M16" s="1408"/>
      <c r="N16" s="1408"/>
      <c r="O16" s="1408"/>
      <c r="P16" s="1409"/>
      <c r="Q16" s="543"/>
      <c r="R16" s="1146" t="s">
        <v>634</v>
      </c>
    </row>
    <row r="17" spans="1:18" ht="33" customHeight="1">
      <c r="A17" s="1415"/>
      <c r="B17" s="1416"/>
      <c r="C17" s="1425"/>
      <c r="D17" s="1426"/>
      <c r="E17" s="1426"/>
      <c r="F17" s="1427"/>
      <c r="G17" s="1407"/>
      <c r="H17" s="1408"/>
      <c r="I17" s="1408"/>
      <c r="J17" s="1408"/>
      <c r="K17" s="1408"/>
      <c r="L17" s="1408"/>
      <c r="M17" s="1408"/>
      <c r="N17" s="1408"/>
      <c r="O17" s="1408"/>
      <c r="P17" s="1409"/>
      <c r="Q17" s="543"/>
      <c r="R17" s="1146"/>
    </row>
    <row r="18" spans="1:18" ht="33" customHeight="1">
      <c r="A18" s="1417"/>
      <c r="B18" s="1418"/>
      <c r="C18" s="1474"/>
      <c r="D18" s="1475"/>
      <c r="E18" s="1475"/>
      <c r="F18" s="1476"/>
      <c r="G18" s="1410"/>
      <c r="H18" s="1411"/>
      <c r="I18" s="1411"/>
      <c r="J18" s="1411"/>
      <c r="K18" s="1411"/>
      <c r="L18" s="1411"/>
      <c r="M18" s="1411"/>
      <c r="N18" s="1411"/>
      <c r="O18" s="1411"/>
      <c r="P18" s="1412"/>
      <c r="Q18" s="543"/>
      <c r="R18" s="1146"/>
    </row>
    <row r="19" spans="1:18" ht="33" customHeight="1">
      <c r="A19" s="1481" t="s">
        <v>476</v>
      </c>
      <c r="B19" s="1482"/>
      <c r="C19" s="1482"/>
      <c r="D19" s="1482"/>
      <c r="E19" s="1482"/>
      <c r="F19" s="1482"/>
      <c r="G19" s="1482"/>
      <c r="H19" s="1482"/>
      <c r="I19" s="1482"/>
      <c r="J19" s="1482"/>
      <c r="K19" s="1482"/>
      <c r="L19" s="1482"/>
      <c r="M19" s="1482"/>
      <c r="N19" s="1482"/>
      <c r="O19" s="1482"/>
      <c r="P19" s="1483"/>
      <c r="Q19" s="545"/>
      <c r="R19" s="1146"/>
    </row>
    <row r="20" spans="1:18" ht="33.75" customHeight="1">
      <c r="A20" s="1419" t="s">
        <v>474</v>
      </c>
      <c r="B20" s="1420"/>
      <c r="C20" s="1420"/>
      <c r="D20" s="1420"/>
      <c r="E20" s="530"/>
      <c r="F20" s="1428" t="s">
        <v>477</v>
      </c>
      <c r="G20" s="1429"/>
      <c r="H20" s="1429"/>
      <c r="I20" s="1429"/>
      <c r="J20" s="1429"/>
      <c r="K20" s="1429"/>
      <c r="L20" s="1429"/>
      <c r="M20" s="1429"/>
      <c r="N20" s="1429"/>
      <c r="O20" s="1429"/>
      <c r="P20" s="1430"/>
      <c r="Q20" s="535"/>
      <c r="R20" s="1146" t="s">
        <v>633</v>
      </c>
    </row>
    <row r="21" spans="1:18" ht="22.5" customHeight="1">
      <c r="A21" s="1386"/>
      <c r="B21" s="1387"/>
      <c r="C21" s="1387"/>
      <c r="D21" s="1388"/>
      <c r="E21" s="1403" t="s">
        <v>478</v>
      </c>
      <c r="F21" s="1404"/>
      <c r="G21" s="1139"/>
      <c r="H21" s="1389"/>
      <c r="I21" s="1389"/>
      <c r="J21" s="1389"/>
      <c r="K21" s="1389"/>
      <c r="L21" s="1390"/>
      <c r="M21" s="1391" t="s">
        <v>479</v>
      </c>
      <c r="N21" s="1392"/>
      <c r="O21" s="1139"/>
      <c r="P21" s="1393"/>
      <c r="Q21" s="543"/>
      <c r="R21" s="1146"/>
    </row>
    <row r="22" spans="1:18" ht="22.5" customHeight="1">
      <c r="A22" s="1386"/>
      <c r="B22" s="1387"/>
      <c r="C22" s="1387"/>
      <c r="D22" s="1388"/>
      <c r="E22" s="1405" t="s">
        <v>480</v>
      </c>
      <c r="F22" s="1406"/>
      <c r="G22" s="1394"/>
      <c r="H22" s="1395"/>
      <c r="I22" s="1395"/>
      <c r="J22" s="1395"/>
      <c r="K22" s="1395"/>
      <c r="L22" s="1395"/>
      <c r="M22" s="1395"/>
      <c r="N22" s="1395"/>
      <c r="O22" s="1395"/>
      <c r="P22" s="1396"/>
      <c r="Q22" s="543"/>
      <c r="R22" s="1146"/>
    </row>
    <row r="23" spans="1:18" ht="22.5" customHeight="1">
      <c r="A23" s="1386"/>
      <c r="B23" s="1387"/>
      <c r="C23" s="1387"/>
      <c r="D23" s="1388"/>
      <c r="E23" s="1403" t="s">
        <v>478</v>
      </c>
      <c r="F23" s="1404"/>
      <c r="G23" s="1139"/>
      <c r="H23" s="1389"/>
      <c r="I23" s="1389"/>
      <c r="J23" s="1389"/>
      <c r="K23" s="1389"/>
      <c r="L23" s="1390"/>
      <c r="M23" s="1391" t="s">
        <v>479</v>
      </c>
      <c r="N23" s="1392"/>
      <c r="O23" s="1139"/>
      <c r="P23" s="1393"/>
      <c r="Q23" s="543"/>
      <c r="R23" s="1146"/>
    </row>
    <row r="24" spans="1:18" ht="22.5" customHeight="1">
      <c r="A24" s="1386"/>
      <c r="B24" s="1387"/>
      <c r="C24" s="1387"/>
      <c r="D24" s="1388"/>
      <c r="E24" s="1405" t="s">
        <v>480</v>
      </c>
      <c r="F24" s="1406"/>
      <c r="G24" s="1394"/>
      <c r="H24" s="1395"/>
      <c r="I24" s="1395"/>
      <c r="J24" s="1395"/>
      <c r="K24" s="1395"/>
      <c r="L24" s="1395"/>
      <c r="M24" s="1395"/>
      <c r="N24" s="1395"/>
      <c r="O24" s="1395"/>
      <c r="P24" s="1396"/>
      <c r="Q24" s="543"/>
      <c r="R24" s="1146"/>
    </row>
    <row r="25" spans="1:18" ht="22.5" customHeight="1">
      <c r="A25" s="1386"/>
      <c r="B25" s="1387"/>
      <c r="C25" s="1387"/>
      <c r="D25" s="1388"/>
      <c r="E25" s="1403" t="s">
        <v>478</v>
      </c>
      <c r="F25" s="1404"/>
      <c r="G25" s="1139"/>
      <c r="H25" s="1389"/>
      <c r="I25" s="1389"/>
      <c r="J25" s="1389"/>
      <c r="K25" s="1389"/>
      <c r="L25" s="1390"/>
      <c r="M25" s="1391" t="s">
        <v>479</v>
      </c>
      <c r="N25" s="1392"/>
      <c r="O25" s="1139"/>
      <c r="P25" s="1393"/>
      <c r="Q25" s="543"/>
      <c r="R25" s="1146"/>
    </row>
    <row r="26" spans="1:18" ht="22.5" customHeight="1">
      <c r="A26" s="1386"/>
      <c r="B26" s="1387"/>
      <c r="C26" s="1387"/>
      <c r="D26" s="1388"/>
      <c r="E26" s="1405" t="s">
        <v>480</v>
      </c>
      <c r="F26" s="1406"/>
      <c r="G26" s="1394"/>
      <c r="H26" s="1395"/>
      <c r="I26" s="1395"/>
      <c r="J26" s="1395"/>
      <c r="K26" s="1395"/>
      <c r="L26" s="1395"/>
      <c r="M26" s="1395"/>
      <c r="N26" s="1395"/>
      <c r="O26" s="1395"/>
      <c r="P26" s="1396"/>
      <c r="Q26" s="543"/>
      <c r="R26" s="1146"/>
    </row>
    <row r="27" spans="1:18" ht="22.5" customHeight="1">
      <c r="A27" s="1386"/>
      <c r="B27" s="1387"/>
      <c r="C27" s="1387"/>
      <c r="D27" s="1388"/>
      <c r="E27" s="1403" t="s">
        <v>478</v>
      </c>
      <c r="F27" s="1404"/>
      <c r="G27" s="1139"/>
      <c r="H27" s="1389"/>
      <c r="I27" s="1389"/>
      <c r="J27" s="1389"/>
      <c r="K27" s="1389"/>
      <c r="L27" s="1390"/>
      <c r="M27" s="1391" t="s">
        <v>479</v>
      </c>
      <c r="N27" s="1392"/>
      <c r="O27" s="1139"/>
      <c r="P27" s="1393"/>
      <c r="Q27" s="543"/>
      <c r="R27" s="1146"/>
    </row>
    <row r="28" spans="1:18" ht="22.5" customHeight="1">
      <c r="A28" s="1386"/>
      <c r="B28" s="1387"/>
      <c r="C28" s="1387"/>
      <c r="D28" s="1388"/>
      <c r="E28" s="1405" t="s">
        <v>480</v>
      </c>
      <c r="F28" s="1406"/>
      <c r="G28" s="1394"/>
      <c r="H28" s="1395"/>
      <c r="I28" s="1395"/>
      <c r="J28" s="1395"/>
      <c r="K28" s="1395"/>
      <c r="L28" s="1395"/>
      <c r="M28" s="1395"/>
      <c r="N28" s="1395"/>
      <c r="O28" s="1395"/>
      <c r="P28" s="1396"/>
      <c r="Q28" s="543"/>
      <c r="R28" s="1146"/>
    </row>
    <row r="29" spans="1:18" ht="22.5" customHeight="1">
      <c r="A29" s="1386"/>
      <c r="B29" s="1387"/>
      <c r="C29" s="1387"/>
      <c r="D29" s="1388"/>
      <c r="E29" s="1403" t="s">
        <v>478</v>
      </c>
      <c r="F29" s="1404"/>
      <c r="G29" s="1139"/>
      <c r="H29" s="1389"/>
      <c r="I29" s="1389"/>
      <c r="J29" s="1389"/>
      <c r="K29" s="1389"/>
      <c r="L29" s="1390"/>
      <c r="M29" s="1391" t="s">
        <v>479</v>
      </c>
      <c r="N29" s="1392"/>
      <c r="O29" s="1139"/>
      <c r="P29" s="1393"/>
      <c r="Q29" s="543"/>
      <c r="R29" s="1146"/>
    </row>
    <row r="30" spans="1:18" ht="22.5" customHeight="1">
      <c r="A30" s="1386"/>
      <c r="B30" s="1387"/>
      <c r="C30" s="1387"/>
      <c r="D30" s="1388"/>
      <c r="E30" s="1405" t="s">
        <v>480</v>
      </c>
      <c r="F30" s="1406"/>
      <c r="G30" s="1394"/>
      <c r="H30" s="1395"/>
      <c r="I30" s="1395"/>
      <c r="J30" s="1395"/>
      <c r="K30" s="1395"/>
      <c r="L30" s="1395"/>
      <c r="M30" s="1395"/>
      <c r="N30" s="1395"/>
      <c r="O30" s="1395"/>
      <c r="P30" s="1396"/>
      <c r="Q30" s="543"/>
      <c r="R30" s="1146"/>
    </row>
    <row r="31" spans="1:18" ht="22.5" customHeight="1">
      <c r="A31" s="1386"/>
      <c r="B31" s="1387"/>
      <c r="C31" s="1387"/>
      <c r="D31" s="1388"/>
      <c r="E31" s="1403" t="s">
        <v>478</v>
      </c>
      <c r="F31" s="1404"/>
      <c r="G31" s="1139"/>
      <c r="H31" s="1389"/>
      <c r="I31" s="1389"/>
      <c r="J31" s="1389"/>
      <c r="K31" s="1389"/>
      <c r="L31" s="1390"/>
      <c r="M31" s="1391" t="s">
        <v>479</v>
      </c>
      <c r="N31" s="1392"/>
      <c r="O31" s="1139"/>
      <c r="P31" s="1393"/>
      <c r="Q31" s="543"/>
      <c r="R31" s="1146"/>
    </row>
    <row r="32" spans="1:18" ht="22.5" customHeight="1">
      <c r="A32" s="1386"/>
      <c r="B32" s="1387"/>
      <c r="C32" s="1387"/>
      <c r="D32" s="1388"/>
      <c r="E32" s="1405" t="s">
        <v>480</v>
      </c>
      <c r="F32" s="1406"/>
      <c r="G32" s="1394"/>
      <c r="H32" s="1395"/>
      <c r="I32" s="1395"/>
      <c r="J32" s="1395"/>
      <c r="K32" s="1395"/>
      <c r="L32" s="1395"/>
      <c r="M32" s="1395"/>
      <c r="N32" s="1395"/>
      <c r="O32" s="1395"/>
      <c r="P32" s="1396"/>
      <c r="Q32" s="543"/>
      <c r="R32" s="1146"/>
    </row>
    <row r="33" spans="1:18" ht="22.5" customHeight="1">
      <c r="A33" s="1386"/>
      <c r="B33" s="1387"/>
      <c r="C33" s="1387"/>
      <c r="D33" s="1388"/>
      <c r="E33" s="1403" t="s">
        <v>478</v>
      </c>
      <c r="F33" s="1404"/>
      <c r="G33" s="1139"/>
      <c r="H33" s="1389"/>
      <c r="I33" s="1389"/>
      <c r="J33" s="1389"/>
      <c r="K33" s="1389"/>
      <c r="L33" s="1390"/>
      <c r="M33" s="1391" t="s">
        <v>479</v>
      </c>
      <c r="N33" s="1392"/>
      <c r="O33" s="1139"/>
      <c r="P33" s="1393"/>
      <c r="Q33" s="543"/>
      <c r="R33" s="1146"/>
    </row>
    <row r="34" spans="1:18" ht="22.5" customHeight="1">
      <c r="A34" s="1386"/>
      <c r="B34" s="1387"/>
      <c r="C34" s="1387"/>
      <c r="D34" s="1388"/>
      <c r="E34" s="1405" t="s">
        <v>480</v>
      </c>
      <c r="F34" s="1406"/>
      <c r="G34" s="1394"/>
      <c r="H34" s="1395"/>
      <c r="I34" s="1395"/>
      <c r="J34" s="1395"/>
      <c r="K34" s="1395"/>
      <c r="L34" s="1395"/>
      <c r="M34" s="1395"/>
      <c r="N34" s="1395"/>
      <c r="O34" s="1395"/>
      <c r="P34" s="1396"/>
      <c r="Q34" s="543"/>
      <c r="R34" s="1146"/>
    </row>
    <row r="35" spans="1:18" ht="22.5" customHeight="1">
      <c r="A35" s="1386"/>
      <c r="B35" s="1387"/>
      <c r="C35" s="1387"/>
      <c r="D35" s="1388"/>
      <c r="E35" s="1403" t="s">
        <v>478</v>
      </c>
      <c r="F35" s="1404"/>
      <c r="G35" s="1139"/>
      <c r="H35" s="1389"/>
      <c r="I35" s="1389"/>
      <c r="J35" s="1389"/>
      <c r="K35" s="1389"/>
      <c r="L35" s="1390"/>
      <c r="M35" s="1391" t="s">
        <v>479</v>
      </c>
      <c r="N35" s="1392"/>
      <c r="O35" s="1139"/>
      <c r="P35" s="1393"/>
      <c r="Q35" s="543"/>
      <c r="R35" s="1146"/>
    </row>
    <row r="36" spans="1:18" ht="22.5" customHeight="1">
      <c r="A36" s="1386"/>
      <c r="B36" s="1387"/>
      <c r="C36" s="1387"/>
      <c r="D36" s="1388"/>
      <c r="E36" s="1405" t="s">
        <v>480</v>
      </c>
      <c r="F36" s="1406"/>
      <c r="G36" s="1394"/>
      <c r="H36" s="1395"/>
      <c r="I36" s="1395"/>
      <c r="J36" s="1395"/>
      <c r="K36" s="1395"/>
      <c r="L36" s="1395"/>
      <c r="M36" s="1395"/>
      <c r="N36" s="1395"/>
      <c r="O36" s="1395"/>
      <c r="P36" s="1396"/>
      <c r="Q36" s="543"/>
      <c r="R36" s="1146"/>
    </row>
    <row r="37" spans="1:18" ht="22.5" customHeight="1">
      <c r="A37" s="1386"/>
      <c r="B37" s="1387"/>
      <c r="C37" s="1387"/>
      <c r="D37" s="1388"/>
      <c r="E37" s="1403" t="s">
        <v>478</v>
      </c>
      <c r="F37" s="1404"/>
      <c r="G37" s="1139"/>
      <c r="H37" s="1389"/>
      <c r="I37" s="1389"/>
      <c r="J37" s="1389"/>
      <c r="K37" s="1389"/>
      <c r="L37" s="1390"/>
      <c r="M37" s="1391" t="s">
        <v>479</v>
      </c>
      <c r="N37" s="1392"/>
      <c r="O37" s="1139"/>
      <c r="P37" s="1393"/>
      <c r="Q37" s="543"/>
      <c r="R37" s="1146"/>
    </row>
    <row r="38" spans="1:18" ht="22.5" customHeight="1">
      <c r="A38" s="1386"/>
      <c r="B38" s="1387"/>
      <c r="C38" s="1387"/>
      <c r="D38" s="1388"/>
      <c r="E38" s="1405" t="s">
        <v>480</v>
      </c>
      <c r="F38" s="1406"/>
      <c r="G38" s="1394"/>
      <c r="H38" s="1395"/>
      <c r="I38" s="1395"/>
      <c r="J38" s="1395"/>
      <c r="K38" s="1395"/>
      <c r="L38" s="1395"/>
      <c r="M38" s="1395"/>
      <c r="N38" s="1395"/>
      <c r="O38" s="1395"/>
      <c r="P38" s="1396"/>
      <c r="Q38" s="543"/>
      <c r="R38" s="1146"/>
    </row>
    <row r="39" spans="1:18" ht="22.5" customHeight="1">
      <c r="A39" s="1386"/>
      <c r="B39" s="1387"/>
      <c r="C39" s="1387"/>
      <c r="D39" s="1388"/>
      <c r="E39" s="1403" t="s">
        <v>478</v>
      </c>
      <c r="F39" s="1404"/>
      <c r="G39" s="1139"/>
      <c r="H39" s="1389"/>
      <c r="I39" s="1389"/>
      <c r="J39" s="1389"/>
      <c r="K39" s="1389"/>
      <c r="L39" s="1390"/>
      <c r="M39" s="1391" t="s">
        <v>479</v>
      </c>
      <c r="N39" s="1392"/>
      <c r="O39" s="1139"/>
      <c r="P39" s="1393"/>
      <c r="Q39" s="543"/>
      <c r="R39" s="1146"/>
    </row>
    <row r="40" spans="1:18" ht="22.5" customHeight="1">
      <c r="A40" s="1386"/>
      <c r="B40" s="1387"/>
      <c r="C40" s="1387"/>
      <c r="D40" s="1388"/>
      <c r="E40" s="1405" t="s">
        <v>480</v>
      </c>
      <c r="F40" s="1406"/>
      <c r="G40" s="1394"/>
      <c r="H40" s="1395"/>
      <c r="I40" s="1395"/>
      <c r="J40" s="1395"/>
      <c r="K40" s="1395"/>
      <c r="L40" s="1395"/>
      <c r="M40" s="1395"/>
      <c r="N40" s="1395"/>
      <c r="O40" s="1395"/>
      <c r="P40" s="1396"/>
      <c r="Q40" s="543"/>
      <c r="R40" s="1146"/>
    </row>
    <row r="41" spans="1:18" ht="22.5" customHeight="1">
      <c r="A41" s="1386"/>
      <c r="B41" s="1387"/>
      <c r="C41" s="1387"/>
      <c r="D41" s="1388"/>
      <c r="E41" s="1403" t="s">
        <v>478</v>
      </c>
      <c r="F41" s="1404"/>
      <c r="G41" s="1139"/>
      <c r="H41" s="1389"/>
      <c r="I41" s="1389"/>
      <c r="J41" s="1389"/>
      <c r="K41" s="1389"/>
      <c r="L41" s="1390"/>
      <c r="M41" s="1391" t="s">
        <v>479</v>
      </c>
      <c r="N41" s="1392"/>
      <c r="O41" s="1139"/>
      <c r="P41" s="1393"/>
      <c r="Q41" s="543"/>
      <c r="R41" s="1146"/>
    </row>
    <row r="42" spans="1:18" ht="22.5" customHeight="1">
      <c r="A42" s="1386"/>
      <c r="B42" s="1387"/>
      <c r="C42" s="1387"/>
      <c r="D42" s="1388"/>
      <c r="E42" s="1405" t="s">
        <v>480</v>
      </c>
      <c r="F42" s="1406"/>
      <c r="G42" s="1394"/>
      <c r="H42" s="1395"/>
      <c r="I42" s="1395"/>
      <c r="J42" s="1395"/>
      <c r="K42" s="1395"/>
      <c r="L42" s="1395"/>
      <c r="M42" s="1395"/>
      <c r="N42" s="1395"/>
      <c r="O42" s="1395"/>
      <c r="P42" s="1396"/>
      <c r="Q42" s="543"/>
      <c r="R42" s="1146"/>
    </row>
    <row r="43" spans="1:18" ht="22.5" customHeight="1">
      <c r="A43" s="1386"/>
      <c r="B43" s="1387"/>
      <c r="C43" s="1387"/>
      <c r="D43" s="1388"/>
      <c r="E43" s="1403" t="s">
        <v>478</v>
      </c>
      <c r="F43" s="1404"/>
      <c r="G43" s="1139"/>
      <c r="H43" s="1389"/>
      <c r="I43" s="1389"/>
      <c r="J43" s="1389"/>
      <c r="K43" s="1389"/>
      <c r="L43" s="1390"/>
      <c r="M43" s="1391" t="s">
        <v>479</v>
      </c>
      <c r="N43" s="1392"/>
      <c r="O43" s="1139"/>
      <c r="P43" s="1393"/>
      <c r="Q43" s="543"/>
      <c r="R43" s="1146"/>
    </row>
    <row r="44" spans="1:18" ht="22.5" customHeight="1">
      <c r="A44" s="1386"/>
      <c r="B44" s="1387"/>
      <c r="C44" s="1387"/>
      <c r="D44" s="1388"/>
      <c r="E44" s="1405" t="s">
        <v>480</v>
      </c>
      <c r="F44" s="1406"/>
      <c r="G44" s="1394"/>
      <c r="H44" s="1395"/>
      <c r="I44" s="1395"/>
      <c r="J44" s="1395"/>
      <c r="K44" s="1395"/>
      <c r="L44" s="1395"/>
      <c r="M44" s="1395"/>
      <c r="N44" s="1395"/>
      <c r="O44" s="1395"/>
      <c r="P44" s="1396"/>
      <c r="Q44" s="543"/>
      <c r="R44" s="1146"/>
    </row>
    <row r="45" spans="1:18" ht="22.5" customHeight="1">
      <c r="A45" s="1386"/>
      <c r="B45" s="1387"/>
      <c r="C45" s="1387"/>
      <c r="D45" s="1388"/>
      <c r="E45" s="1403" t="s">
        <v>478</v>
      </c>
      <c r="F45" s="1404"/>
      <c r="G45" s="1139"/>
      <c r="H45" s="1389"/>
      <c r="I45" s="1389"/>
      <c r="J45" s="1389"/>
      <c r="K45" s="1389"/>
      <c r="L45" s="1390"/>
      <c r="M45" s="1391" t="s">
        <v>479</v>
      </c>
      <c r="N45" s="1392"/>
      <c r="O45" s="1139"/>
      <c r="P45" s="1393"/>
      <c r="Q45" s="543"/>
      <c r="R45" s="1146"/>
    </row>
    <row r="46" spans="1:18" ht="22.5" customHeight="1">
      <c r="A46" s="1386"/>
      <c r="B46" s="1387"/>
      <c r="C46" s="1387"/>
      <c r="D46" s="1388"/>
      <c r="E46" s="1405" t="s">
        <v>480</v>
      </c>
      <c r="F46" s="1406"/>
      <c r="G46" s="1394"/>
      <c r="H46" s="1395"/>
      <c r="I46" s="1395"/>
      <c r="J46" s="1395"/>
      <c r="K46" s="1395"/>
      <c r="L46" s="1395"/>
      <c r="M46" s="1395"/>
      <c r="N46" s="1395"/>
      <c r="O46" s="1395"/>
      <c r="P46" s="1396"/>
      <c r="Q46" s="543"/>
      <c r="R46" s="1146"/>
    </row>
    <row r="47" spans="1:18" ht="22.5" customHeight="1">
      <c r="A47" s="1386"/>
      <c r="B47" s="1387"/>
      <c r="C47" s="1387"/>
      <c r="D47" s="1388"/>
      <c r="E47" s="1403" t="s">
        <v>478</v>
      </c>
      <c r="F47" s="1404"/>
      <c r="G47" s="1139"/>
      <c r="H47" s="1389"/>
      <c r="I47" s="1389"/>
      <c r="J47" s="1389"/>
      <c r="K47" s="1389"/>
      <c r="L47" s="1390"/>
      <c r="M47" s="1391" t="s">
        <v>479</v>
      </c>
      <c r="N47" s="1392"/>
      <c r="O47" s="1139"/>
      <c r="P47" s="1393"/>
      <c r="Q47" s="543"/>
      <c r="R47" s="1146"/>
    </row>
    <row r="48" spans="1:18" ht="22.5" customHeight="1">
      <c r="A48" s="1386"/>
      <c r="B48" s="1387"/>
      <c r="C48" s="1387"/>
      <c r="D48" s="1388"/>
      <c r="E48" s="1405" t="s">
        <v>480</v>
      </c>
      <c r="F48" s="1406"/>
      <c r="G48" s="1394"/>
      <c r="H48" s="1395"/>
      <c r="I48" s="1395"/>
      <c r="J48" s="1395"/>
      <c r="K48" s="1395"/>
      <c r="L48" s="1395"/>
      <c r="M48" s="1395"/>
      <c r="N48" s="1395"/>
      <c r="O48" s="1395"/>
      <c r="P48" s="1396"/>
      <c r="Q48" s="543"/>
      <c r="R48" s="1146"/>
    </row>
    <row r="49" spans="1:18" ht="22.5" customHeight="1">
      <c r="A49" s="1386"/>
      <c r="B49" s="1387"/>
      <c r="C49" s="1387"/>
      <c r="D49" s="1388"/>
      <c r="E49" s="1403" t="s">
        <v>478</v>
      </c>
      <c r="F49" s="1404"/>
      <c r="G49" s="1139"/>
      <c r="H49" s="1389"/>
      <c r="I49" s="1389"/>
      <c r="J49" s="1389"/>
      <c r="K49" s="1389"/>
      <c r="L49" s="1390"/>
      <c r="M49" s="1391" t="s">
        <v>479</v>
      </c>
      <c r="N49" s="1392"/>
      <c r="O49" s="1139"/>
      <c r="P49" s="1393"/>
      <c r="Q49" s="543"/>
      <c r="R49" s="1146"/>
    </row>
    <row r="50" spans="1:18" ht="22.5" customHeight="1" thickBot="1">
      <c r="A50" s="1397"/>
      <c r="B50" s="1398"/>
      <c r="C50" s="1398"/>
      <c r="D50" s="1399"/>
      <c r="E50" s="1405" t="s">
        <v>480</v>
      </c>
      <c r="F50" s="1406"/>
      <c r="G50" s="1400"/>
      <c r="H50" s="1401"/>
      <c r="I50" s="1401"/>
      <c r="J50" s="1401"/>
      <c r="K50" s="1401"/>
      <c r="L50" s="1401"/>
      <c r="M50" s="1401"/>
      <c r="N50" s="1401"/>
      <c r="O50" s="1401"/>
      <c r="P50" s="1402"/>
      <c r="Q50" s="543"/>
      <c r="R50" s="1160"/>
    </row>
    <row r="51" spans="1:18" ht="22.5" customHeight="1" thickBot="1">
      <c r="A51" s="1382" t="s">
        <v>481</v>
      </c>
      <c r="B51" s="1382"/>
      <c r="C51" s="1382"/>
      <c r="D51" s="1382"/>
      <c r="E51" s="1382"/>
      <c r="F51" s="1382"/>
      <c r="G51" s="1382"/>
      <c r="H51" s="1382"/>
      <c r="I51" s="1382"/>
      <c r="J51" s="1382"/>
      <c r="K51" s="1382"/>
      <c r="L51" s="1383" t="s">
        <v>482</v>
      </c>
      <c r="M51" s="1384"/>
      <c r="N51" s="1384">
        <f>総表!J49</f>
        <v>0</v>
      </c>
      <c r="O51" s="1384"/>
      <c r="P51" s="1385"/>
      <c r="Q51" s="544"/>
    </row>
    <row r="52" spans="1:18">
      <c r="A52" s="449"/>
      <c r="B52" s="449"/>
      <c r="C52" s="449"/>
    </row>
  </sheetData>
  <sheetProtection algorithmName="SHA-512" hashValue="ggT52LVLRlID608cEj9iHUZNbL+xZhh5SPzuEip5exujmPd6jnlXDaPGVOghaU/xrjv80Z1z+lz8mN3wrDG3ag==" saltValue="ECSQdKZTdaODrg9Rrhosyg==" spinCount="100000" sheet="1" objects="1" scenarios="1"/>
  <mergeCells count="162">
    <mergeCell ref="R20:R50"/>
    <mergeCell ref="M2:P2"/>
    <mergeCell ref="M3:P3"/>
    <mergeCell ref="R16:R19"/>
    <mergeCell ref="R6:R15"/>
    <mergeCell ref="R3:R5"/>
    <mergeCell ref="C11:F11"/>
    <mergeCell ref="C12:F12"/>
    <mergeCell ref="C13:F13"/>
    <mergeCell ref="C14:F14"/>
    <mergeCell ref="C15:F15"/>
    <mergeCell ref="C16:F16"/>
    <mergeCell ref="C17:F17"/>
    <mergeCell ref="C18:F18"/>
    <mergeCell ref="I5:J5"/>
    <mergeCell ref="I6:J6"/>
    <mergeCell ref="A19:P19"/>
    <mergeCell ref="A20:D20"/>
    <mergeCell ref="F20:P20"/>
    <mergeCell ref="A21:D22"/>
    <mergeCell ref="G21:L21"/>
    <mergeCell ref="M21:N21"/>
    <mergeCell ref="O21:P21"/>
    <mergeCell ref="G22:P22"/>
    <mergeCell ref="A1:B1"/>
    <mergeCell ref="N1:P1"/>
    <mergeCell ref="A5:B6"/>
    <mergeCell ref="K5:M5"/>
    <mergeCell ref="N5:N6"/>
    <mergeCell ref="O5:P6"/>
    <mergeCell ref="K6:M6"/>
    <mergeCell ref="A2:B4"/>
    <mergeCell ref="C5:D5"/>
    <mergeCell ref="C6:D6"/>
    <mergeCell ref="D3:E3"/>
    <mergeCell ref="D2:E2"/>
    <mergeCell ref="G2:H2"/>
    <mergeCell ref="D4:E4"/>
    <mergeCell ref="G3:J3"/>
    <mergeCell ref="G4:J4"/>
    <mergeCell ref="E5:H5"/>
    <mergeCell ref="E6:H6"/>
    <mergeCell ref="C8:F8"/>
    <mergeCell ref="C9:F9"/>
    <mergeCell ref="C10:F10"/>
    <mergeCell ref="G16:P16"/>
    <mergeCell ref="G7:P7"/>
    <mergeCell ref="G8:P8"/>
    <mergeCell ref="G9:P9"/>
    <mergeCell ref="G13:P13"/>
    <mergeCell ref="G14:P14"/>
    <mergeCell ref="G17:P17"/>
    <mergeCell ref="G18:P18"/>
    <mergeCell ref="A23:D24"/>
    <mergeCell ref="G23:L23"/>
    <mergeCell ref="M23:N23"/>
    <mergeCell ref="O23:P23"/>
    <mergeCell ref="G24:P24"/>
    <mergeCell ref="A25:D26"/>
    <mergeCell ref="G25:L25"/>
    <mergeCell ref="M25:N25"/>
    <mergeCell ref="O25:P25"/>
    <mergeCell ref="G26:P26"/>
    <mergeCell ref="E23:F23"/>
    <mergeCell ref="E24:F24"/>
    <mergeCell ref="E25:F25"/>
    <mergeCell ref="E26:F26"/>
    <mergeCell ref="E21:F21"/>
    <mergeCell ref="E22:F22"/>
    <mergeCell ref="A7:B18"/>
    <mergeCell ref="G15:P15"/>
    <mergeCell ref="G10:P10"/>
    <mergeCell ref="G11:P11"/>
    <mergeCell ref="G12:P12"/>
    <mergeCell ref="C7:F7"/>
    <mergeCell ref="A27:D28"/>
    <mergeCell ref="G27:L27"/>
    <mergeCell ref="M27:N27"/>
    <mergeCell ref="O27:P27"/>
    <mergeCell ref="G28:P28"/>
    <mergeCell ref="A29:D30"/>
    <mergeCell ref="G29:L29"/>
    <mergeCell ref="M29:N29"/>
    <mergeCell ref="O29:P29"/>
    <mergeCell ref="G30:P30"/>
    <mergeCell ref="E27:F27"/>
    <mergeCell ref="E28:F28"/>
    <mergeCell ref="E29:F29"/>
    <mergeCell ref="E30:F30"/>
    <mergeCell ref="A31:D32"/>
    <mergeCell ref="G31:L31"/>
    <mergeCell ref="M31:N31"/>
    <mergeCell ref="O31:P31"/>
    <mergeCell ref="G32:P32"/>
    <mergeCell ref="A33:D34"/>
    <mergeCell ref="G33:L33"/>
    <mergeCell ref="M33:N33"/>
    <mergeCell ref="O33:P33"/>
    <mergeCell ref="G34:P34"/>
    <mergeCell ref="E31:F31"/>
    <mergeCell ref="E32:F32"/>
    <mergeCell ref="E33:F33"/>
    <mergeCell ref="E34:F34"/>
    <mergeCell ref="A35:D36"/>
    <mergeCell ref="G35:L35"/>
    <mergeCell ref="M35:N35"/>
    <mergeCell ref="O35:P35"/>
    <mergeCell ref="G36:P36"/>
    <mergeCell ref="A37:D38"/>
    <mergeCell ref="G37:L37"/>
    <mergeCell ref="M37:N37"/>
    <mergeCell ref="O37:P37"/>
    <mergeCell ref="G38:P38"/>
    <mergeCell ref="E35:F35"/>
    <mergeCell ref="E36:F36"/>
    <mergeCell ref="E37:F37"/>
    <mergeCell ref="E38:F38"/>
    <mergeCell ref="A39:D40"/>
    <mergeCell ref="G39:L39"/>
    <mergeCell ref="M39:N39"/>
    <mergeCell ref="O39:P39"/>
    <mergeCell ref="G40:P40"/>
    <mergeCell ref="A41:D42"/>
    <mergeCell ref="G41:L41"/>
    <mergeCell ref="M41:N41"/>
    <mergeCell ref="O41:P41"/>
    <mergeCell ref="G42:P42"/>
    <mergeCell ref="E39:F39"/>
    <mergeCell ref="E40:F40"/>
    <mergeCell ref="E41:F41"/>
    <mergeCell ref="E42:F42"/>
    <mergeCell ref="A43:D44"/>
    <mergeCell ref="G43:L43"/>
    <mergeCell ref="M43:N43"/>
    <mergeCell ref="O43:P43"/>
    <mergeCell ref="G44:P44"/>
    <mergeCell ref="A45:D46"/>
    <mergeCell ref="G45:L45"/>
    <mergeCell ref="M45:N45"/>
    <mergeCell ref="O45:P45"/>
    <mergeCell ref="G46:P46"/>
    <mergeCell ref="E43:F43"/>
    <mergeCell ref="E44:F44"/>
    <mergeCell ref="E45:F45"/>
    <mergeCell ref="E46:F46"/>
    <mergeCell ref="A51:K51"/>
    <mergeCell ref="L51:M51"/>
    <mergeCell ref="N51:P51"/>
    <mergeCell ref="A47:D48"/>
    <mergeCell ref="G47:L47"/>
    <mergeCell ref="M47:N47"/>
    <mergeCell ref="O47:P47"/>
    <mergeCell ref="G48:P48"/>
    <mergeCell ref="A49:D50"/>
    <mergeCell ref="G49:L49"/>
    <mergeCell ref="M49:N49"/>
    <mergeCell ref="O49:P49"/>
    <mergeCell ref="G50:P50"/>
    <mergeCell ref="E47:F47"/>
    <mergeCell ref="E48:F48"/>
    <mergeCell ref="E49:F49"/>
    <mergeCell ref="E50:F50"/>
  </mergeCells>
  <phoneticPr fontId="41"/>
  <dataValidations count="1">
    <dataValidation type="list" allowBlank="1" showInputMessage="1" showErrorMessage="1" sqref="C2 C3 C4 F2:F4 I2" xr:uid="{111FA8A2-D1EA-44BD-807D-19FB0373E5A9}">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ED881-13D3-4CC1-96FD-9F9901545D5C}">
  <sheetPr>
    <tabColor rgb="FF00B0F0"/>
    <pageSetUpPr fitToPage="1"/>
  </sheetPr>
  <dimension ref="A1:R52"/>
  <sheetViews>
    <sheetView showGridLines="0" zoomScale="70" zoomScaleNormal="70" zoomScaleSheetLayoutView="100" workbookViewId="0">
      <selection activeCell="E5" sqref="E5:H5"/>
    </sheetView>
  </sheetViews>
  <sheetFormatPr defaultColWidth="9" defaultRowHeight="22.5"/>
  <cols>
    <col min="1" max="2" width="7.75" style="447" customWidth="1"/>
    <col min="3" max="3" width="3.83203125" style="447" customWidth="1"/>
    <col min="4" max="4" width="9.25" style="447" customWidth="1"/>
    <col min="5" max="5" width="7.5" style="447" customWidth="1"/>
    <col min="6" max="6" width="3.83203125" style="447" customWidth="1"/>
    <col min="7" max="7" width="9.25" style="450" customWidth="1"/>
    <col min="8" max="8" width="7.5" style="450" customWidth="1"/>
    <col min="9" max="9" width="3.83203125" style="447" customWidth="1"/>
    <col min="10" max="10" width="16.83203125" style="447" customWidth="1"/>
    <col min="11" max="11" width="8" style="447" customWidth="1"/>
    <col min="12" max="12" width="9.33203125" style="447" customWidth="1"/>
    <col min="13" max="13" width="10.75" style="447" customWidth="1"/>
    <col min="14" max="15" width="9.33203125" style="447" customWidth="1"/>
    <col min="16" max="16" width="17.33203125" style="447" customWidth="1"/>
    <col min="17" max="17" width="3.75" style="447" customWidth="1"/>
    <col min="18" max="18" width="59.25" style="317" customWidth="1"/>
    <col min="19" max="16384" width="9" style="448"/>
  </cols>
  <sheetData>
    <row r="1" spans="1:18" ht="22.5" customHeight="1" thickBot="1">
      <c r="A1" s="1434" t="s">
        <v>469</v>
      </c>
      <c r="B1" s="1434"/>
      <c r="C1" s="445"/>
      <c r="D1" s="446"/>
      <c r="E1" s="446"/>
      <c r="G1" s="445"/>
      <c r="H1" s="445"/>
      <c r="I1" s="446"/>
      <c r="J1" s="446"/>
      <c r="N1" s="1435"/>
      <c r="O1" s="1435"/>
      <c r="P1" s="1435"/>
      <c r="Q1" s="527"/>
    </row>
    <row r="2" spans="1:18" ht="23.25" customHeight="1" thickBot="1">
      <c r="A2" s="1448" t="s">
        <v>70</v>
      </c>
      <c r="B2" s="1449"/>
      <c r="C2" s="687"/>
      <c r="D2" s="1457" t="s">
        <v>580</v>
      </c>
      <c r="E2" s="1458"/>
      <c r="F2" s="539" t="s">
        <v>615</v>
      </c>
      <c r="G2" s="1457" t="s">
        <v>581</v>
      </c>
      <c r="H2" s="1458"/>
      <c r="I2" s="539"/>
      <c r="J2" s="537" t="s">
        <v>582</v>
      </c>
      <c r="K2" s="602"/>
      <c r="L2" s="603" t="s">
        <v>636</v>
      </c>
      <c r="M2" s="1469">
        <f>総表!C27</f>
        <v>0</v>
      </c>
      <c r="N2" s="1470"/>
      <c r="O2" s="1470"/>
      <c r="P2" s="1471"/>
      <c r="Q2" s="534"/>
      <c r="R2" s="546" t="s">
        <v>203</v>
      </c>
    </row>
    <row r="3" spans="1:18" ht="23.25" customHeight="1" thickBot="1">
      <c r="A3" s="1450"/>
      <c r="B3" s="1451"/>
      <c r="C3" s="688"/>
      <c r="D3" s="1455" t="s">
        <v>583</v>
      </c>
      <c r="E3" s="1456"/>
      <c r="F3" s="540"/>
      <c r="G3" s="1459" t="s">
        <v>584</v>
      </c>
      <c r="H3" s="1461"/>
      <c r="I3" s="1461"/>
      <c r="J3" s="1462"/>
      <c r="K3" s="536"/>
      <c r="L3" s="604" t="s">
        <v>637</v>
      </c>
      <c r="M3" s="1469">
        <f>総表!C15</f>
        <v>0</v>
      </c>
      <c r="N3" s="1470"/>
      <c r="O3" s="1470"/>
      <c r="P3" s="1471"/>
      <c r="Q3" s="534"/>
      <c r="R3" s="1472" t="s">
        <v>589</v>
      </c>
    </row>
    <row r="4" spans="1:18" ht="23.25" customHeight="1" thickBot="1">
      <c r="A4" s="1437"/>
      <c r="B4" s="1438"/>
      <c r="C4" s="689"/>
      <c r="D4" s="1459" t="s">
        <v>585</v>
      </c>
      <c r="E4" s="1460"/>
      <c r="F4" s="541"/>
      <c r="G4" s="1459" t="s">
        <v>586</v>
      </c>
      <c r="H4" s="1461"/>
      <c r="I4" s="1461"/>
      <c r="J4" s="1462"/>
      <c r="K4" s="528"/>
      <c r="L4" s="529"/>
      <c r="M4" s="529"/>
      <c r="N4" s="529"/>
      <c r="O4" s="529"/>
      <c r="P4" s="529"/>
      <c r="Q4" s="534"/>
      <c r="R4" s="1473"/>
    </row>
    <row r="5" spans="1:18" ht="24" customHeight="1">
      <c r="A5" s="1436" t="s">
        <v>470</v>
      </c>
      <c r="B5" s="1421"/>
      <c r="C5" s="1452" t="s">
        <v>471</v>
      </c>
      <c r="D5" s="1453"/>
      <c r="E5" s="1463"/>
      <c r="F5" s="1464"/>
      <c r="G5" s="1464"/>
      <c r="H5" s="1465"/>
      <c r="I5" s="1477" t="s">
        <v>471</v>
      </c>
      <c r="J5" s="1478"/>
      <c r="K5" s="1431"/>
      <c r="L5" s="1432"/>
      <c r="M5" s="1439"/>
      <c r="N5" s="1440" t="s">
        <v>638</v>
      </c>
      <c r="O5" s="1442"/>
      <c r="P5" s="1443"/>
      <c r="Q5" s="542"/>
      <c r="R5" s="1473"/>
    </row>
    <row r="6" spans="1:18" ht="39.75" customHeight="1">
      <c r="A6" s="1437"/>
      <c r="B6" s="1438"/>
      <c r="C6" s="1454" t="s">
        <v>472</v>
      </c>
      <c r="D6" s="1438"/>
      <c r="E6" s="1466"/>
      <c r="F6" s="1467"/>
      <c r="G6" s="1467"/>
      <c r="H6" s="1468"/>
      <c r="I6" s="1479" t="s">
        <v>473</v>
      </c>
      <c r="J6" s="1480"/>
      <c r="K6" s="1153"/>
      <c r="L6" s="1446"/>
      <c r="M6" s="1447"/>
      <c r="N6" s="1441"/>
      <c r="O6" s="1444"/>
      <c r="P6" s="1445"/>
      <c r="Q6" s="542"/>
      <c r="R6" s="1146" t="s">
        <v>635</v>
      </c>
    </row>
    <row r="7" spans="1:18" ht="27.75" customHeight="1">
      <c r="A7" s="1413" t="s">
        <v>528</v>
      </c>
      <c r="B7" s="1414"/>
      <c r="C7" s="1419" t="s">
        <v>474</v>
      </c>
      <c r="D7" s="1420"/>
      <c r="E7" s="1420"/>
      <c r="F7" s="1421"/>
      <c r="G7" s="1428" t="s">
        <v>475</v>
      </c>
      <c r="H7" s="1429"/>
      <c r="I7" s="1429"/>
      <c r="J7" s="1429"/>
      <c r="K7" s="1429"/>
      <c r="L7" s="1429"/>
      <c r="M7" s="1429"/>
      <c r="N7" s="1429"/>
      <c r="O7" s="1429"/>
      <c r="P7" s="1430"/>
      <c r="Q7" s="535"/>
      <c r="R7" s="1146"/>
    </row>
    <row r="8" spans="1:18" ht="33" customHeight="1">
      <c r="A8" s="1415"/>
      <c r="B8" s="1416"/>
      <c r="C8" s="1493"/>
      <c r="D8" s="1494"/>
      <c r="E8" s="1494"/>
      <c r="F8" s="1495"/>
      <c r="G8" s="1496"/>
      <c r="H8" s="1497"/>
      <c r="I8" s="1497"/>
      <c r="J8" s="1497"/>
      <c r="K8" s="1497"/>
      <c r="L8" s="1497"/>
      <c r="M8" s="1497"/>
      <c r="N8" s="1497"/>
      <c r="O8" s="1497"/>
      <c r="P8" s="1498"/>
      <c r="Q8" s="543"/>
      <c r="R8" s="1146"/>
    </row>
    <row r="9" spans="1:18" ht="33" customHeight="1">
      <c r="A9" s="1415"/>
      <c r="B9" s="1416"/>
      <c r="C9" s="1486"/>
      <c r="D9" s="1487"/>
      <c r="E9" s="1487"/>
      <c r="F9" s="1488"/>
      <c r="G9" s="1141"/>
      <c r="H9" s="1484"/>
      <c r="I9" s="1484"/>
      <c r="J9" s="1484"/>
      <c r="K9" s="1484"/>
      <c r="L9" s="1484"/>
      <c r="M9" s="1484"/>
      <c r="N9" s="1484"/>
      <c r="O9" s="1484"/>
      <c r="P9" s="1485"/>
      <c r="Q9" s="543"/>
      <c r="R9" s="1146"/>
    </row>
    <row r="10" spans="1:18" ht="33" customHeight="1">
      <c r="A10" s="1415"/>
      <c r="B10" s="1416"/>
      <c r="C10" s="1486"/>
      <c r="D10" s="1487"/>
      <c r="E10" s="1487"/>
      <c r="F10" s="1488"/>
      <c r="G10" s="1141"/>
      <c r="H10" s="1484"/>
      <c r="I10" s="1484"/>
      <c r="J10" s="1484"/>
      <c r="K10" s="1484"/>
      <c r="L10" s="1484"/>
      <c r="M10" s="1484"/>
      <c r="N10" s="1484"/>
      <c r="O10" s="1484"/>
      <c r="P10" s="1485"/>
      <c r="Q10" s="543"/>
      <c r="R10" s="1146"/>
    </row>
    <row r="11" spans="1:18" ht="33" customHeight="1">
      <c r="A11" s="1415"/>
      <c r="B11" s="1416"/>
      <c r="C11" s="1486"/>
      <c r="D11" s="1487"/>
      <c r="E11" s="1487"/>
      <c r="F11" s="1488"/>
      <c r="G11" s="1141"/>
      <c r="H11" s="1484"/>
      <c r="I11" s="1484"/>
      <c r="J11" s="1484"/>
      <c r="K11" s="1484"/>
      <c r="L11" s="1484"/>
      <c r="M11" s="1484"/>
      <c r="N11" s="1484"/>
      <c r="O11" s="1484"/>
      <c r="P11" s="1485"/>
      <c r="Q11" s="543"/>
      <c r="R11" s="1146"/>
    </row>
    <row r="12" spans="1:18" ht="33" customHeight="1">
      <c r="A12" s="1415"/>
      <c r="B12" s="1416"/>
      <c r="C12" s="1486"/>
      <c r="D12" s="1487"/>
      <c r="E12" s="1487"/>
      <c r="F12" s="1488"/>
      <c r="G12" s="1141"/>
      <c r="H12" s="1484"/>
      <c r="I12" s="1484"/>
      <c r="J12" s="1484"/>
      <c r="K12" s="1484"/>
      <c r="L12" s="1484"/>
      <c r="M12" s="1484"/>
      <c r="N12" s="1484"/>
      <c r="O12" s="1484"/>
      <c r="P12" s="1485"/>
      <c r="Q12" s="543"/>
      <c r="R12" s="1146"/>
    </row>
    <row r="13" spans="1:18" ht="33" customHeight="1">
      <c r="A13" s="1415"/>
      <c r="B13" s="1416"/>
      <c r="C13" s="1486"/>
      <c r="D13" s="1487"/>
      <c r="E13" s="1487"/>
      <c r="F13" s="1488"/>
      <c r="G13" s="1141"/>
      <c r="H13" s="1484"/>
      <c r="I13" s="1484"/>
      <c r="J13" s="1484"/>
      <c r="K13" s="1484"/>
      <c r="L13" s="1484"/>
      <c r="M13" s="1484"/>
      <c r="N13" s="1484"/>
      <c r="O13" s="1484"/>
      <c r="P13" s="1485"/>
      <c r="Q13" s="543"/>
      <c r="R13" s="1146"/>
    </row>
    <row r="14" spans="1:18" ht="33" customHeight="1">
      <c r="A14" s="1415"/>
      <c r="B14" s="1416"/>
      <c r="C14" s="1486"/>
      <c r="D14" s="1487"/>
      <c r="E14" s="1487"/>
      <c r="F14" s="1488"/>
      <c r="G14" s="1141"/>
      <c r="H14" s="1484"/>
      <c r="I14" s="1484"/>
      <c r="J14" s="1484"/>
      <c r="K14" s="1484"/>
      <c r="L14" s="1484"/>
      <c r="M14" s="1484"/>
      <c r="N14" s="1484"/>
      <c r="O14" s="1484"/>
      <c r="P14" s="1485"/>
      <c r="Q14" s="543"/>
      <c r="R14" s="1146"/>
    </row>
    <row r="15" spans="1:18" ht="33" customHeight="1">
      <c r="A15" s="1415"/>
      <c r="B15" s="1416"/>
      <c r="C15" s="1486"/>
      <c r="D15" s="1487"/>
      <c r="E15" s="1487"/>
      <c r="F15" s="1488"/>
      <c r="G15" s="1141"/>
      <c r="H15" s="1484"/>
      <c r="I15" s="1484"/>
      <c r="J15" s="1484"/>
      <c r="K15" s="1484"/>
      <c r="L15" s="1484"/>
      <c r="M15" s="1484"/>
      <c r="N15" s="1484"/>
      <c r="O15" s="1484"/>
      <c r="P15" s="1485"/>
      <c r="Q15" s="543"/>
      <c r="R15" s="1146"/>
    </row>
    <row r="16" spans="1:18" ht="33" customHeight="1">
      <c r="A16" s="1415"/>
      <c r="B16" s="1416"/>
      <c r="C16" s="1486"/>
      <c r="D16" s="1487"/>
      <c r="E16" s="1487"/>
      <c r="F16" s="1488"/>
      <c r="G16" s="1141"/>
      <c r="H16" s="1484"/>
      <c r="I16" s="1484"/>
      <c r="J16" s="1484"/>
      <c r="K16" s="1484"/>
      <c r="L16" s="1484"/>
      <c r="M16" s="1484"/>
      <c r="N16" s="1484"/>
      <c r="O16" s="1484"/>
      <c r="P16" s="1485"/>
      <c r="Q16" s="543"/>
      <c r="R16" s="1146" t="s">
        <v>634</v>
      </c>
    </row>
    <row r="17" spans="1:18" ht="33" customHeight="1">
      <c r="A17" s="1415"/>
      <c r="B17" s="1416"/>
      <c r="C17" s="1486"/>
      <c r="D17" s="1487"/>
      <c r="E17" s="1487"/>
      <c r="F17" s="1488"/>
      <c r="G17" s="1141"/>
      <c r="H17" s="1484"/>
      <c r="I17" s="1484"/>
      <c r="J17" s="1484"/>
      <c r="K17" s="1484"/>
      <c r="L17" s="1484"/>
      <c r="M17" s="1484"/>
      <c r="N17" s="1484"/>
      <c r="O17" s="1484"/>
      <c r="P17" s="1485"/>
      <c r="Q17" s="543"/>
      <c r="R17" s="1146"/>
    </row>
    <row r="18" spans="1:18" ht="33" customHeight="1">
      <c r="A18" s="1417"/>
      <c r="B18" s="1418"/>
      <c r="C18" s="1489"/>
      <c r="D18" s="1490"/>
      <c r="E18" s="1490"/>
      <c r="F18" s="1491"/>
      <c r="G18" s="1153"/>
      <c r="H18" s="1446"/>
      <c r="I18" s="1446"/>
      <c r="J18" s="1446"/>
      <c r="K18" s="1446"/>
      <c r="L18" s="1446"/>
      <c r="M18" s="1446"/>
      <c r="N18" s="1446"/>
      <c r="O18" s="1446"/>
      <c r="P18" s="1492"/>
      <c r="Q18" s="543"/>
      <c r="R18" s="1146"/>
    </row>
    <row r="19" spans="1:18" ht="33" customHeight="1">
      <c r="A19" s="1481" t="s">
        <v>476</v>
      </c>
      <c r="B19" s="1482"/>
      <c r="C19" s="1482"/>
      <c r="D19" s="1482"/>
      <c r="E19" s="1482"/>
      <c r="F19" s="1482"/>
      <c r="G19" s="1482"/>
      <c r="H19" s="1482"/>
      <c r="I19" s="1482"/>
      <c r="J19" s="1482"/>
      <c r="K19" s="1482"/>
      <c r="L19" s="1482"/>
      <c r="M19" s="1482"/>
      <c r="N19" s="1482"/>
      <c r="O19" s="1482"/>
      <c r="P19" s="1483"/>
      <c r="Q19" s="545"/>
      <c r="R19" s="1146"/>
    </row>
    <row r="20" spans="1:18" ht="33.75" customHeight="1">
      <c r="A20" s="1419" t="s">
        <v>474</v>
      </c>
      <c r="B20" s="1420"/>
      <c r="C20" s="1420"/>
      <c r="D20" s="1420"/>
      <c r="E20" s="530"/>
      <c r="F20" s="1428" t="s">
        <v>477</v>
      </c>
      <c r="G20" s="1429"/>
      <c r="H20" s="1429"/>
      <c r="I20" s="1429"/>
      <c r="J20" s="1429"/>
      <c r="K20" s="1429"/>
      <c r="L20" s="1429"/>
      <c r="M20" s="1429"/>
      <c r="N20" s="1429"/>
      <c r="O20" s="1429"/>
      <c r="P20" s="1430"/>
      <c r="Q20" s="535"/>
      <c r="R20" s="1146" t="s">
        <v>633</v>
      </c>
    </row>
    <row r="21" spans="1:18" ht="22.5" customHeight="1">
      <c r="A21" s="1386"/>
      <c r="B21" s="1387"/>
      <c r="C21" s="1387"/>
      <c r="D21" s="1388"/>
      <c r="E21" s="1403" t="s">
        <v>478</v>
      </c>
      <c r="F21" s="1404"/>
      <c r="G21" s="1139"/>
      <c r="H21" s="1389"/>
      <c r="I21" s="1389"/>
      <c r="J21" s="1389"/>
      <c r="K21" s="1389"/>
      <c r="L21" s="1390"/>
      <c r="M21" s="1391" t="s">
        <v>479</v>
      </c>
      <c r="N21" s="1392"/>
      <c r="O21" s="1139"/>
      <c r="P21" s="1393"/>
      <c r="Q21" s="543"/>
      <c r="R21" s="1146"/>
    </row>
    <row r="22" spans="1:18" ht="22.5" customHeight="1">
      <c r="A22" s="1386"/>
      <c r="B22" s="1387"/>
      <c r="C22" s="1387"/>
      <c r="D22" s="1388"/>
      <c r="E22" s="1405" t="s">
        <v>480</v>
      </c>
      <c r="F22" s="1406"/>
      <c r="G22" s="1394"/>
      <c r="H22" s="1395"/>
      <c r="I22" s="1395"/>
      <c r="J22" s="1395"/>
      <c r="K22" s="1395"/>
      <c r="L22" s="1395"/>
      <c r="M22" s="1395"/>
      <c r="N22" s="1395"/>
      <c r="O22" s="1395"/>
      <c r="P22" s="1396"/>
      <c r="Q22" s="543"/>
      <c r="R22" s="1146"/>
    </row>
    <row r="23" spans="1:18" ht="22.5" customHeight="1">
      <c r="A23" s="1386"/>
      <c r="B23" s="1387"/>
      <c r="C23" s="1387"/>
      <c r="D23" s="1388"/>
      <c r="E23" s="1403" t="s">
        <v>478</v>
      </c>
      <c r="F23" s="1404"/>
      <c r="G23" s="1139"/>
      <c r="H23" s="1389"/>
      <c r="I23" s="1389"/>
      <c r="J23" s="1389"/>
      <c r="K23" s="1389"/>
      <c r="L23" s="1390"/>
      <c r="M23" s="1391" t="s">
        <v>479</v>
      </c>
      <c r="N23" s="1392"/>
      <c r="O23" s="1139"/>
      <c r="P23" s="1393"/>
      <c r="Q23" s="543"/>
      <c r="R23" s="1146"/>
    </row>
    <row r="24" spans="1:18" ht="22.5" customHeight="1">
      <c r="A24" s="1386"/>
      <c r="B24" s="1387"/>
      <c r="C24" s="1387"/>
      <c r="D24" s="1388"/>
      <c r="E24" s="1405" t="s">
        <v>480</v>
      </c>
      <c r="F24" s="1406"/>
      <c r="G24" s="1394"/>
      <c r="H24" s="1395"/>
      <c r="I24" s="1395"/>
      <c r="J24" s="1395"/>
      <c r="K24" s="1395"/>
      <c r="L24" s="1395"/>
      <c r="M24" s="1395"/>
      <c r="N24" s="1395"/>
      <c r="O24" s="1395"/>
      <c r="P24" s="1396"/>
      <c r="Q24" s="543"/>
      <c r="R24" s="1146"/>
    </row>
    <row r="25" spans="1:18" ht="22.5" customHeight="1">
      <c r="A25" s="1386"/>
      <c r="B25" s="1387"/>
      <c r="C25" s="1387"/>
      <c r="D25" s="1388"/>
      <c r="E25" s="1403" t="s">
        <v>478</v>
      </c>
      <c r="F25" s="1404"/>
      <c r="G25" s="1139"/>
      <c r="H25" s="1389"/>
      <c r="I25" s="1389"/>
      <c r="J25" s="1389"/>
      <c r="K25" s="1389"/>
      <c r="L25" s="1390"/>
      <c r="M25" s="1391" t="s">
        <v>479</v>
      </c>
      <c r="N25" s="1392"/>
      <c r="O25" s="1139"/>
      <c r="P25" s="1393"/>
      <c r="Q25" s="543"/>
      <c r="R25" s="1146"/>
    </row>
    <row r="26" spans="1:18" ht="22.5" customHeight="1">
      <c r="A26" s="1386"/>
      <c r="B26" s="1387"/>
      <c r="C26" s="1387"/>
      <c r="D26" s="1388"/>
      <c r="E26" s="1405" t="s">
        <v>480</v>
      </c>
      <c r="F26" s="1406"/>
      <c r="G26" s="1394"/>
      <c r="H26" s="1395"/>
      <c r="I26" s="1395"/>
      <c r="J26" s="1395"/>
      <c r="K26" s="1395"/>
      <c r="L26" s="1395"/>
      <c r="M26" s="1395"/>
      <c r="N26" s="1395"/>
      <c r="O26" s="1395"/>
      <c r="P26" s="1396"/>
      <c r="Q26" s="543"/>
      <c r="R26" s="1146"/>
    </row>
    <row r="27" spans="1:18" ht="22.5" customHeight="1">
      <c r="A27" s="1386"/>
      <c r="B27" s="1387"/>
      <c r="C27" s="1387"/>
      <c r="D27" s="1388"/>
      <c r="E27" s="1403" t="s">
        <v>478</v>
      </c>
      <c r="F27" s="1404"/>
      <c r="G27" s="1139"/>
      <c r="H27" s="1389"/>
      <c r="I27" s="1389"/>
      <c r="J27" s="1389"/>
      <c r="K27" s="1389"/>
      <c r="L27" s="1390"/>
      <c r="M27" s="1391" t="s">
        <v>479</v>
      </c>
      <c r="N27" s="1392"/>
      <c r="O27" s="1139"/>
      <c r="P27" s="1393"/>
      <c r="Q27" s="543"/>
      <c r="R27" s="1146"/>
    </row>
    <row r="28" spans="1:18" ht="22.5" customHeight="1">
      <c r="A28" s="1386"/>
      <c r="B28" s="1387"/>
      <c r="C28" s="1387"/>
      <c r="D28" s="1388"/>
      <c r="E28" s="1405" t="s">
        <v>480</v>
      </c>
      <c r="F28" s="1406"/>
      <c r="G28" s="1394"/>
      <c r="H28" s="1395"/>
      <c r="I28" s="1395"/>
      <c r="J28" s="1395"/>
      <c r="K28" s="1395"/>
      <c r="L28" s="1395"/>
      <c r="M28" s="1395"/>
      <c r="N28" s="1395"/>
      <c r="O28" s="1395"/>
      <c r="P28" s="1396"/>
      <c r="Q28" s="543"/>
      <c r="R28" s="1146"/>
    </row>
    <row r="29" spans="1:18" ht="22.5" customHeight="1">
      <c r="A29" s="1386"/>
      <c r="B29" s="1387"/>
      <c r="C29" s="1387"/>
      <c r="D29" s="1388"/>
      <c r="E29" s="1403" t="s">
        <v>478</v>
      </c>
      <c r="F29" s="1404"/>
      <c r="G29" s="1139"/>
      <c r="H29" s="1389"/>
      <c r="I29" s="1389"/>
      <c r="J29" s="1389"/>
      <c r="K29" s="1389"/>
      <c r="L29" s="1390"/>
      <c r="M29" s="1391" t="s">
        <v>479</v>
      </c>
      <c r="N29" s="1392"/>
      <c r="O29" s="1139"/>
      <c r="P29" s="1393"/>
      <c r="Q29" s="543"/>
      <c r="R29" s="1146"/>
    </row>
    <row r="30" spans="1:18" ht="22.5" customHeight="1">
      <c r="A30" s="1386"/>
      <c r="B30" s="1387"/>
      <c r="C30" s="1387"/>
      <c r="D30" s="1388"/>
      <c r="E30" s="1405" t="s">
        <v>480</v>
      </c>
      <c r="F30" s="1406"/>
      <c r="G30" s="1394"/>
      <c r="H30" s="1395"/>
      <c r="I30" s="1395"/>
      <c r="J30" s="1395"/>
      <c r="K30" s="1395"/>
      <c r="L30" s="1395"/>
      <c r="M30" s="1395"/>
      <c r="N30" s="1395"/>
      <c r="O30" s="1395"/>
      <c r="P30" s="1396"/>
      <c r="Q30" s="543"/>
      <c r="R30" s="1146"/>
    </row>
    <row r="31" spans="1:18" ht="22.5" customHeight="1">
      <c r="A31" s="1386"/>
      <c r="B31" s="1387"/>
      <c r="C31" s="1387"/>
      <c r="D31" s="1388"/>
      <c r="E31" s="1403" t="s">
        <v>478</v>
      </c>
      <c r="F31" s="1404"/>
      <c r="G31" s="1139"/>
      <c r="H31" s="1389"/>
      <c r="I31" s="1389"/>
      <c r="J31" s="1389"/>
      <c r="K31" s="1389"/>
      <c r="L31" s="1390"/>
      <c r="M31" s="1391" t="s">
        <v>479</v>
      </c>
      <c r="N31" s="1392"/>
      <c r="O31" s="1139"/>
      <c r="P31" s="1393"/>
      <c r="Q31" s="543"/>
      <c r="R31" s="1146"/>
    </row>
    <row r="32" spans="1:18" ht="22.5" customHeight="1">
      <c r="A32" s="1386"/>
      <c r="B32" s="1387"/>
      <c r="C32" s="1387"/>
      <c r="D32" s="1388"/>
      <c r="E32" s="1405" t="s">
        <v>480</v>
      </c>
      <c r="F32" s="1406"/>
      <c r="G32" s="1394"/>
      <c r="H32" s="1395"/>
      <c r="I32" s="1395"/>
      <c r="J32" s="1395"/>
      <c r="K32" s="1395"/>
      <c r="L32" s="1395"/>
      <c r="M32" s="1395"/>
      <c r="N32" s="1395"/>
      <c r="O32" s="1395"/>
      <c r="P32" s="1396"/>
      <c r="Q32" s="543"/>
      <c r="R32" s="1146"/>
    </row>
    <row r="33" spans="1:18" ht="22.5" customHeight="1">
      <c r="A33" s="1386"/>
      <c r="B33" s="1387"/>
      <c r="C33" s="1387"/>
      <c r="D33" s="1388"/>
      <c r="E33" s="1403" t="s">
        <v>478</v>
      </c>
      <c r="F33" s="1404"/>
      <c r="G33" s="1139"/>
      <c r="H33" s="1389"/>
      <c r="I33" s="1389"/>
      <c r="J33" s="1389"/>
      <c r="K33" s="1389"/>
      <c r="L33" s="1390"/>
      <c r="M33" s="1391" t="s">
        <v>479</v>
      </c>
      <c r="N33" s="1392"/>
      <c r="O33" s="1139"/>
      <c r="P33" s="1393"/>
      <c r="Q33" s="543"/>
      <c r="R33" s="1146"/>
    </row>
    <row r="34" spans="1:18" ht="22.5" customHeight="1">
      <c r="A34" s="1386"/>
      <c r="B34" s="1387"/>
      <c r="C34" s="1387"/>
      <c r="D34" s="1388"/>
      <c r="E34" s="1405" t="s">
        <v>480</v>
      </c>
      <c r="F34" s="1406"/>
      <c r="G34" s="1394"/>
      <c r="H34" s="1395"/>
      <c r="I34" s="1395"/>
      <c r="J34" s="1395"/>
      <c r="K34" s="1395"/>
      <c r="L34" s="1395"/>
      <c r="M34" s="1395"/>
      <c r="N34" s="1395"/>
      <c r="O34" s="1395"/>
      <c r="P34" s="1396"/>
      <c r="Q34" s="543"/>
      <c r="R34" s="1146"/>
    </row>
    <row r="35" spans="1:18" ht="22.5" customHeight="1">
      <c r="A35" s="1386"/>
      <c r="B35" s="1387"/>
      <c r="C35" s="1387"/>
      <c r="D35" s="1388"/>
      <c r="E35" s="1403" t="s">
        <v>478</v>
      </c>
      <c r="F35" s="1404"/>
      <c r="G35" s="1139"/>
      <c r="H35" s="1389"/>
      <c r="I35" s="1389"/>
      <c r="J35" s="1389"/>
      <c r="K35" s="1389"/>
      <c r="L35" s="1390"/>
      <c r="M35" s="1391" t="s">
        <v>479</v>
      </c>
      <c r="N35" s="1392"/>
      <c r="O35" s="1139"/>
      <c r="P35" s="1393"/>
      <c r="Q35" s="543"/>
      <c r="R35" s="1146"/>
    </row>
    <row r="36" spans="1:18" ht="22.5" customHeight="1">
      <c r="A36" s="1386"/>
      <c r="B36" s="1387"/>
      <c r="C36" s="1387"/>
      <c r="D36" s="1388"/>
      <c r="E36" s="1405" t="s">
        <v>480</v>
      </c>
      <c r="F36" s="1406"/>
      <c r="G36" s="1394"/>
      <c r="H36" s="1395"/>
      <c r="I36" s="1395"/>
      <c r="J36" s="1395"/>
      <c r="K36" s="1395"/>
      <c r="L36" s="1395"/>
      <c r="M36" s="1395"/>
      <c r="N36" s="1395"/>
      <c r="O36" s="1395"/>
      <c r="P36" s="1396"/>
      <c r="Q36" s="543"/>
      <c r="R36" s="1146"/>
    </row>
    <row r="37" spans="1:18" ht="22.5" customHeight="1">
      <c r="A37" s="1386"/>
      <c r="B37" s="1387"/>
      <c r="C37" s="1387"/>
      <c r="D37" s="1388"/>
      <c r="E37" s="1403" t="s">
        <v>478</v>
      </c>
      <c r="F37" s="1404"/>
      <c r="G37" s="1139"/>
      <c r="H37" s="1389"/>
      <c r="I37" s="1389"/>
      <c r="J37" s="1389"/>
      <c r="K37" s="1389"/>
      <c r="L37" s="1390"/>
      <c r="M37" s="1391" t="s">
        <v>479</v>
      </c>
      <c r="N37" s="1392"/>
      <c r="O37" s="1139"/>
      <c r="P37" s="1393"/>
      <c r="Q37" s="543"/>
      <c r="R37" s="1146"/>
    </row>
    <row r="38" spans="1:18" ht="22.5" customHeight="1">
      <c r="A38" s="1386"/>
      <c r="B38" s="1387"/>
      <c r="C38" s="1387"/>
      <c r="D38" s="1388"/>
      <c r="E38" s="1405" t="s">
        <v>480</v>
      </c>
      <c r="F38" s="1406"/>
      <c r="G38" s="1394"/>
      <c r="H38" s="1395"/>
      <c r="I38" s="1395"/>
      <c r="J38" s="1395"/>
      <c r="K38" s="1395"/>
      <c r="L38" s="1395"/>
      <c r="M38" s="1395"/>
      <c r="N38" s="1395"/>
      <c r="O38" s="1395"/>
      <c r="P38" s="1396"/>
      <c r="Q38" s="543"/>
      <c r="R38" s="1146"/>
    </row>
    <row r="39" spans="1:18" ht="22.5" customHeight="1">
      <c r="A39" s="1386"/>
      <c r="B39" s="1387"/>
      <c r="C39" s="1387"/>
      <c r="D39" s="1388"/>
      <c r="E39" s="1403" t="s">
        <v>478</v>
      </c>
      <c r="F39" s="1404"/>
      <c r="G39" s="1139"/>
      <c r="H39" s="1389"/>
      <c r="I39" s="1389"/>
      <c r="J39" s="1389"/>
      <c r="K39" s="1389"/>
      <c r="L39" s="1390"/>
      <c r="M39" s="1391" t="s">
        <v>479</v>
      </c>
      <c r="N39" s="1392"/>
      <c r="O39" s="1139"/>
      <c r="P39" s="1393"/>
      <c r="Q39" s="543"/>
      <c r="R39" s="1146"/>
    </row>
    <row r="40" spans="1:18" ht="22.5" customHeight="1">
      <c r="A40" s="1386"/>
      <c r="B40" s="1387"/>
      <c r="C40" s="1387"/>
      <c r="D40" s="1388"/>
      <c r="E40" s="1405" t="s">
        <v>480</v>
      </c>
      <c r="F40" s="1406"/>
      <c r="G40" s="1394"/>
      <c r="H40" s="1395"/>
      <c r="I40" s="1395"/>
      <c r="J40" s="1395"/>
      <c r="K40" s="1395"/>
      <c r="L40" s="1395"/>
      <c r="M40" s="1395"/>
      <c r="N40" s="1395"/>
      <c r="O40" s="1395"/>
      <c r="P40" s="1396"/>
      <c r="Q40" s="543"/>
      <c r="R40" s="1146"/>
    </row>
    <row r="41" spans="1:18" ht="22.5" customHeight="1">
      <c r="A41" s="1386"/>
      <c r="B41" s="1387"/>
      <c r="C41" s="1387"/>
      <c r="D41" s="1388"/>
      <c r="E41" s="1403" t="s">
        <v>478</v>
      </c>
      <c r="F41" s="1404"/>
      <c r="G41" s="1139"/>
      <c r="H41" s="1389"/>
      <c r="I41" s="1389"/>
      <c r="J41" s="1389"/>
      <c r="K41" s="1389"/>
      <c r="L41" s="1390"/>
      <c r="M41" s="1391" t="s">
        <v>479</v>
      </c>
      <c r="N41" s="1392"/>
      <c r="O41" s="1139"/>
      <c r="P41" s="1393"/>
      <c r="Q41" s="543"/>
      <c r="R41" s="1146"/>
    </row>
    <row r="42" spans="1:18" ht="22.5" customHeight="1">
      <c r="A42" s="1386"/>
      <c r="B42" s="1387"/>
      <c r="C42" s="1387"/>
      <c r="D42" s="1388"/>
      <c r="E42" s="1405" t="s">
        <v>480</v>
      </c>
      <c r="F42" s="1406"/>
      <c r="G42" s="1394"/>
      <c r="H42" s="1395"/>
      <c r="I42" s="1395"/>
      <c r="J42" s="1395"/>
      <c r="K42" s="1395"/>
      <c r="L42" s="1395"/>
      <c r="M42" s="1395"/>
      <c r="N42" s="1395"/>
      <c r="O42" s="1395"/>
      <c r="P42" s="1396"/>
      <c r="Q42" s="543"/>
      <c r="R42" s="1146"/>
    </row>
    <row r="43" spans="1:18" ht="22.5" customHeight="1">
      <c r="A43" s="1386"/>
      <c r="B43" s="1387"/>
      <c r="C43" s="1387"/>
      <c r="D43" s="1388"/>
      <c r="E43" s="1403" t="s">
        <v>478</v>
      </c>
      <c r="F43" s="1404"/>
      <c r="G43" s="1139"/>
      <c r="H43" s="1389"/>
      <c r="I43" s="1389"/>
      <c r="J43" s="1389"/>
      <c r="K43" s="1389"/>
      <c r="L43" s="1390"/>
      <c r="M43" s="1391" t="s">
        <v>479</v>
      </c>
      <c r="N43" s="1392"/>
      <c r="O43" s="1139"/>
      <c r="P43" s="1393"/>
      <c r="Q43" s="543"/>
      <c r="R43" s="1146"/>
    </row>
    <row r="44" spans="1:18" ht="22.5" customHeight="1">
      <c r="A44" s="1386"/>
      <c r="B44" s="1387"/>
      <c r="C44" s="1387"/>
      <c r="D44" s="1388"/>
      <c r="E44" s="1405" t="s">
        <v>480</v>
      </c>
      <c r="F44" s="1406"/>
      <c r="G44" s="1394"/>
      <c r="H44" s="1395"/>
      <c r="I44" s="1395"/>
      <c r="J44" s="1395"/>
      <c r="K44" s="1395"/>
      <c r="L44" s="1395"/>
      <c r="M44" s="1395"/>
      <c r="N44" s="1395"/>
      <c r="O44" s="1395"/>
      <c r="P44" s="1396"/>
      <c r="Q44" s="543"/>
      <c r="R44" s="1146"/>
    </row>
    <row r="45" spans="1:18" ht="22.5" customHeight="1">
      <c r="A45" s="1386"/>
      <c r="B45" s="1387"/>
      <c r="C45" s="1387"/>
      <c r="D45" s="1388"/>
      <c r="E45" s="1403" t="s">
        <v>478</v>
      </c>
      <c r="F45" s="1404"/>
      <c r="G45" s="1139"/>
      <c r="H45" s="1389"/>
      <c r="I45" s="1389"/>
      <c r="J45" s="1389"/>
      <c r="K45" s="1389"/>
      <c r="L45" s="1390"/>
      <c r="M45" s="1391" t="s">
        <v>479</v>
      </c>
      <c r="N45" s="1392"/>
      <c r="O45" s="1139"/>
      <c r="P45" s="1393"/>
      <c r="Q45" s="543"/>
      <c r="R45" s="1146"/>
    </row>
    <row r="46" spans="1:18" ht="22.5" customHeight="1">
      <c r="A46" s="1386"/>
      <c r="B46" s="1387"/>
      <c r="C46" s="1387"/>
      <c r="D46" s="1388"/>
      <c r="E46" s="1405" t="s">
        <v>480</v>
      </c>
      <c r="F46" s="1406"/>
      <c r="G46" s="1394"/>
      <c r="H46" s="1395"/>
      <c r="I46" s="1395"/>
      <c r="J46" s="1395"/>
      <c r="K46" s="1395"/>
      <c r="L46" s="1395"/>
      <c r="M46" s="1395"/>
      <c r="N46" s="1395"/>
      <c r="O46" s="1395"/>
      <c r="P46" s="1396"/>
      <c r="Q46" s="543"/>
      <c r="R46" s="1146"/>
    </row>
    <row r="47" spans="1:18" ht="22.5" customHeight="1">
      <c r="A47" s="1386"/>
      <c r="B47" s="1387"/>
      <c r="C47" s="1387"/>
      <c r="D47" s="1388"/>
      <c r="E47" s="1403" t="s">
        <v>478</v>
      </c>
      <c r="F47" s="1404"/>
      <c r="G47" s="1139"/>
      <c r="H47" s="1389"/>
      <c r="I47" s="1389"/>
      <c r="J47" s="1389"/>
      <c r="K47" s="1389"/>
      <c r="L47" s="1390"/>
      <c r="M47" s="1391" t="s">
        <v>479</v>
      </c>
      <c r="N47" s="1392"/>
      <c r="O47" s="1139"/>
      <c r="P47" s="1393"/>
      <c r="Q47" s="543"/>
      <c r="R47" s="1146"/>
    </row>
    <row r="48" spans="1:18" ht="22.5" customHeight="1">
      <c r="A48" s="1386"/>
      <c r="B48" s="1387"/>
      <c r="C48" s="1387"/>
      <c r="D48" s="1388"/>
      <c r="E48" s="1405" t="s">
        <v>480</v>
      </c>
      <c r="F48" s="1406"/>
      <c r="G48" s="1394"/>
      <c r="H48" s="1395"/>
      <c r="I48" s="1395"/>
      <c r="J48" s="1395"/>
      <c r="K48" s="1395"/>
      <c r="L48" s="1395"/>
      <c r="M48" s="1395"/>
      <c r="N48" s="1395"/>
      <c r="O48" s="1395"/>
      <c r="P48" s="1396"/>
      <c r="Q48" s="543"/>
      <c r="R48" s="1146"/>
    </row>
    <row r="49" spans="1:18" ht="22.5" customHeight="1">
      <c r="A49" s="1386"/>
      <c r="B49" s="1387"/>
      <c r="C49" s="1387"/>
      <c r="D49" s="1388"/>
      <c r="E49" s="1403" t="s">
        <v>478</v>
      </c>
      <c r="F49" s="1404"/>
      <c r="G49" s="1139"/>
      <c r="H49" s="1389"/>
      <c r="I49" s="1389"/>
      <c r="J49" s="1389"/>
      <c r="K49" s="1389"/>
      <c r="L49" s="1390"/>
      <c r="M49" s="1391" t="s">
        <v>479</v>
      </c>
      <c r="N49" s="1392"/>
      <c r="O49" s="1139"/>
      <c r="P49" s="1393"/>
      <c r="Q49" s="543"/>
      <c r="R49" s="1146"/>
    </row>
    <row r="50" spans="1:18" ht="22.5" customHeight="1" thickBot="1">
      <c r="A50" s="1397"/>
      <c r="B50" s="1398"/>
      <c r="C50" s="1398"/>
      <c r="D50" s="1399"/>
      <c r="E50" s="1405" t="s">
        <v>480</v>
      </c>
      <c r="F50" s="1406"/>
      <c r="G50" s="1400"/>
      <c r="H50" s="1401"/>
      <c r="I50" s="1401"/>
      <c r="J50" s="1401"/>
      <c r="K50" s="1401"/>
      <c r="L50" s="1401"/>
      <c r="M50" s="1401"/>
      <c r="N50" s="1401"/>
      <c r="O50" s="1401"/>
      <c r="P50" s="1402"/>
      <c r="Q50" s="543"/>
      <c r="R50" s="1160"/>
    </row>
    <row r="51" spans="1:18" ht="22.5" customHeight="1" thickBot="1">
      <c r="A51" s="1382" t="s">
        <v>481</v>
      </c>
      <c r="B51" s="1382"/>
      <c r="C51" s="1382"/>
      <c r="D51" s="1382"/>
      <c r="E51" s="1382"/>
      <c r="F51" s="1382"/>
      <c r="G51" s="1382"/>
      <c r="H51" s="1382"/>
      <c r="I51" s="1382"/>
      <c r="J51" s="1382"/>
      <c r="K51" s="1382"/>
      <c r="L51" s="1383" t="s">
        <v>482</v>
      </c>
      <c r="M51" s="1384"/>
      <c r="N51" s="1384">
        <f>総表!J49</f>
        <v>0</v>
      </c>
      <c r="O51" s="1384"/>
      <c r="P51" s="1385"/>
      <c r="Q51" s="544"/>
    </row>
    <row r="52" spans="1:18">
      <c r="A52" s="449"/>
      <c r="B52" s="449"/>
      <c r="C52" s="449"/>
    </row>
  </sheetData>
  <sheetProtection algorithmName="SHA-512" hashValue="hRyOt8BZACMT00ae1ISCBC+HatWuFWziIJckWdHvMsLwlkku5FYx6v30CQiGIJqoIPNFHOoxRfe3O6d891g0Mw==" saltValue="2y3FgYWoFe/GjNk1ktGjNQ==" spinCount="100000" sheet="1" objects="1" scenarios="1"/>
  <mergeCells count="162">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1"/>
  <dataValidations count="1">
    <dataValidation type="list" allowBlank="1" showInputMessage="1" showErrorMessage="1" sqref="I2 C2:C4 F2:F4" xr:uid="{676CABA7-CE2B-43FA-8986-4AFD56E83FAE}">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1DDE8-B045-4D67-BCE2-E9B853AE234C}">
  <sheetPr>
    <tabColor rgb="FF00B0F0"/>
    <pageSetUpPr fitToPage="1"/>
  </sheetPr>
  <dimension ref="A1:R52"/>
  <sheetViews>
    <sheetView showGridLines="0" zoomScale="70" zoomScaleNormal="70" zoomScaleSheetLayoutView="100" workbookViewId="0">
      <selection activeCell="E5" sqref="E5:H5"/>
    </sheetView>
  </sheetViews>
  <sheetFormatPr defaultColWidth="9" defaultRowHeight="22.5"/>
  <cols>
    <col min="1" max="2" width="7.75" style="447" customWidth="1"/>
    <col min="3" max="3" width="3.83203125" style="447" customWidth="1"/>
    <col min="4" max="4" width="9.25" style="447" customWidth="1"/>
    <col min="5" max="5" width="7.5" style="447" customWidth="1"/>
    <col min="6" max="6" width="3.83203125" style="447" customWidth="1"/>
    <col min="7" max="7" width="9.25" style="450" customWidth="1"/>
    <col min="8" max="8" width="7.5" style="450" customWidth="1"/>
    <col min="9" max="9" width="3.83203125" style="447" customWidth="1"/>
    <col min="10" max="10" width="16.83203125" style="447" customWidth="1"/>
    <col min="11" max="11" width="8" style="447" customWidth="1"/>
    <col min="12" max="12" width="9.33203125" style="447" customWidth="1"/>
    <col min="13" max="13" width="10.75" style="447" customWidth="1"/>
    <col min="14" max="15" width="9.33203125" style="447" customWidth="1"/>
    <col min="16" max="16" width="17.33203125" style="447" customWidth="1"/>
    <col min="17" max="17" width="3.75" style="447" customWidth="1"/>
    <col min="18" max="18" width="59.25" style="317" customWidth="1"/>
    <col min="19" max="16384" width="9" style="448"/>
  </cols>
  <sheetData>
    <row r="1" spans="1:18" ht="22.5" customHeight="1" thickBot="1">
      <c r="A1" s="1434" t="s">
        <v>469</v>
      </c>
      <c r="B1" s="1434"/>
      <c r="C1" s="445"/>
      <c r="D1" s="446"/>
      <c r="E1" s="446"/>
      <c r="G1" s="445"/>
      <c r="H1" s="445"/>
      <c r="I1" s="446"/>
      <c r="J1" s="446"/>
      <c r="N1" s="1435"/>
      <c r="O1" s="1435"/>
      <c r="P1" s="1435"/>
      <c r="Q1" s="527"/>
    </row>
    <row r="2" spans="1:18" ht="23.25" customHeight="1" thickBot="1">
      <c r="A2" s="1448" t="s">
        <v>70</v>
      </c>
      <c r="B2" s="1449"/>
      <c r="C2" s="687"/>
      <c r="D2" s="1457" t="s">
        <v>580</v>
      </c>
      <c r="E2" s="1458"/>
      <c r="F2" s="539"/>
      <c r="G2" s="1457" t="s">
        <v>581</v>
      </c>
      <c r="H2" s="1458"/>
      <c r="I2" s="539" t="s">
        <v>615</v>
      </c>
      <c r="J2" s="537" t="s">
        <v>582</v>
      </c>
      <c r="K2" s="602"/>
      <c r="L2" s="603" t="s">
        <v>636</v>
      </c>
      <c r="M2" s="1469">
        <f>総表!C27</f>
        <v>0</v>
      </c>
      <c r="N2" s="1470"/>
      <c r="O2" s="1470"/>
      <c r="P2" s="1471"/>
      <c r="Q2" s="534"/>
      <c r="R2" s="546" t="s">
        <v>203</v>
      </c>
    </row>
    <row r="3" spans="1:18" ht="23.25" customHeight="1" thickBot="1">
      <c r="A3" s="1450"/>
      <c r="B3" s="1451"/>
      <c r="C3" s="688"/>
      <c r="D3" s="1455" t="s">
        <v>583</v>
      </c>
      <c r="E3" s="1456"/>
      <c r="F3" s="540"/>
      <c r="G3" s="1459" t="s">
        <v>584</v>
      </c>
      <c r="H3" s="1461"/>
      <c r="I3" s="1461"/>
      <c r="J3" s="1462"/>
      <c r="K3" s="536"/>
      <c r="L3" s="604" t="s">
        <v>637</v>
      </c>
      <c r="M3" s="1469">
        <f>総表!C15</f>
        <v>0</v>
      </c>
      <c r="N3" s="1470"/>
      <c r="O3" s="1470"/>
      <c r="P3" s="1471"/>
      <c r="Q3" s="534"/>
      <c r="R3" s="1472" t="s">
        <v>589</v>
      </c>
    </row>
    <row r="4" spans="1:18" ht="23.25" customHeight="1" thickBot="1">
      <c r="A4" s="1437"/>
      <c r="B4" s="1438"/>
      <c r="C4" s="689"/>
      <c r="D4" s="1459" t="s">
        <v>585</v>
      </c>
      <c r="E4" s="1460"/>
      <c r="F4" s="541"/>
      <c r="G4" s="1459" t="s">
        <v>586</v>
      </c>
      <c r="H4" s="1461"/>
      <c r="I4" s="1461"/>
      <c r="J4" s="1462"/>
      <c r="K4" s="528"/>
      <c r="L4" s="529"/>
      <c r="M4" s="529"/>
      <c r="N4" s="529"/>
      <c r="O4" s="529"/>
      <c r="P4" s="529"/>
      <c r="Q4" s="534"/>
      <c r="R4" s="1473"/>
    </row>
    <row r="5" spans="1:18" ht="24" customHeight="1">
      <c r="A5" s="1436" t="s">
        <v>470</v>
      </c>
      <c r="B5" s="1421"/>
      <c r="C5" s="1452" t="s">
        <v>471</v>
      </c>
      <c r="D5" s="1453"/>
      <c r="E5" s="1463"/>
      <c r="F5" s="1464"/>
      <c r="G5" s="1464"/>
      <c r="H5" s="1465"/>
      <c r="I5" s="1477" t="s">
        <v>471</v>
      </c>
      <c r="J5" s="1478"/>
      <c r="K5" s="1431"/>
      <c r="L5" s="1432"/>
      <c r="M5" s="1439"/>
      <c r="N5" s="1440" t="s">
        <v>638</v>
      </c>
      <c r="O5" s="1442"/>
      <c r="P5" s="1443"/>
      <c r="Q5" s="542"/>
      <c r="R5" s="1473"/>
    </row>
    <row r="6" spans="1:18" ht="39.75" customHeight="1">
      <c r="A6" s="1437"/>
      <c r="B6" s="1438"/>
      <c r="C6" s="1454" t="s">
        <v>472</v>
      </c>
      <c r="D6" s="1438"/>
      <c r="E6" s="1466"/>
      <c r="F6" s="1467"/>
      <c r="G6" s="1467"/>
      <c r="H6" s="1468"/>
      <c r="I6" s="1479" t="s">
        <v>473</v>
      </c>
      <c r="J6" s="1480"/>
      <c r="K6" s="1153"/>
      <c r="L6" s="1446"/>
      <c r="M6" s="1447"/>
      <c r="N6" s="1441"/>
      <c r="O6" s="1444"/>
      <c r="P6" s="1445"/>
      <c r="Q6" s="542"/>
      <c r="R6" s="1146" t="s">
        <v>635</v>
      </c>
    </row>
    <row r="7" spans="1:18" ht="27.75" customHeight="1">
      <c r="A7" s="1413" t="s">
        <v>528</v>
      </c>
      <c r="B7" s="1414"/>
      <c r="C7" s="1419" t="s">
        <v>474</v>
      </c>
      <c r="D7" s="1420"/>
      <c r="E7" s="1420"/>
      <c r="F7" s="1421"/>
      <c r="G7" s="1428" t="s">
        <v>475</v>
      </c>
      <c r="H7" s="1429"/>
      <c r="I7" s="1429"/>
      <c r="J7" s="1429"/>
      <c r="K7" s="1429"/>
      <c r="L7" s="1429"/>
      <c r="M7" s="1429"/>
      <c r="N7" s="1429"/>
      <c r="O7" s="1429"/>
      <c r="P7" s="1430"/>
      <c r="Q7" s="535"/>
      <c r="R7" s="1146"/>
    </row>
    <row r="8" spans="1:18" ht="33" customHeight="1">
      <c r="A8" s="1415"/>
      <c r="B8" s="1416"/>
      <c r="C8" s="1493"/>
      <c r="D8" s="1494"/>
      <c r="E8" s="1494"/>
      <c r="F8" s="1495"/>
      <c r="G8" s="1496"/>
      <c r="H8" s="1497"/>
      <c r="I8" s="1497"/>
      <c r="J8" s="1497"/>
      <c r="K8" s="1497"/>
      <c r="L8" s="1497"/>
      <c r="M8" s="1497"/>
      <c r="N8" s="1497"/>
      <c r="O8" s="1497"/>
      <c r="P8" s="1498"/>
      <c r="Q8" s="543"/>
      <c r="R8" s="1146"/>
    </row>
    <row r="9" spans="1:18" ht="33" customHeight="1">
      <c r="A9" s="1415"/>
      <c r="B9" s="1416"/>
      <c r="C9" s="1486"/>
      <c r="D9" s="1487"/>
      <c r="E9" s="1487"/>
      <c r="F9" s="1488"/>
      <c r="G9" s="1141"/>
      <c r="H9" s="1484"/>
      <c r="I9" s="1484"/>
      <c r="J9" s="1484"/>
      <c r="K9" s="1484"/>
      <c r="L9" s="1484"/>
      <c r="M9" s="1484"/>
      <c r="N9" s="1484"/>
      <c r="O9" s="1484"/>
      <c r="P9" s="1485"/>
      <c r="Q9" s="543"/>
      <c r="R9" s="1146"/>
    </row>
    <row r="10" spans="1:18" ht="33" customHeight="1">
      <c r="A10" s="1415"/>
      <c r="B10" s="1416"/>
      <c r="C10" s="1486"/>
      <c r="D10" s="1487"/>
      <c r="E10" s="1487"/>
      <c r="F10" s="1488"/>
      <c r="G10" s="1141"/>
      <c r="H10" s="1484"/>
      <c r="I10" s="1484"/>
      <c r="J10" s="1484"/>
      <c r="K10" s="1484"/>
      <c r="L10" s="1484"/>
      <c r="M10" s="1484"/>
      <c r="N10" s="1484"/>
      <c r="O10" s="1484"/>
      <c r="P10" s="1485"/>
      <c r="Q10" s="543"/>
      <c r="R10" s="1146"/>
    </row>
    <row r="11" spans="1:18" ht="33" customHeight="1">
      <c r="A11" s="1415"/>
      <c r="B11" s="1416"/>
      <c r="C11" s="1486"/>
      <c r="D11" s="1487"/>
      <c r="E11" s="1487"/>
      <c r="F11" s="1488"/>
      <c r="G11" s="1141"/>
      <c r="H11" s="1484"/>
      <c r="I11" s="1484"/>
      <c r="J11" s="1484"/>
      <c r="K11" s="1484"/>
      <c r="L11" s="1484"/>
      <c r="M11" s="1484"/>
      <c r="N11" s="1484"/>
      <c r="O11" s="1484"/>
      <c r="P11" s="1485"/>
      <c r="Q11" s="543"/>
      <c r="R11" s="1146"/>
    </row>
    <row r="12" spans="1:18" ht="33" customHeight="1">
      <c r="A12" s="1415"/>
      <c r="B12" s="1416"/>
      <c r="C12" s="1486"/>
      <c r="D12" s="1487"/>
      <c r="E12" s="1487"/>
      <c r="F12" s="1488"/>
      <c r="G12" s="1141"/>
      <c r="H12" s="1484"/>
      <c r="I12" s="1484"/>
      <c r="J12" s="1484"/>
      <c r="K12" s="1484"/>
      <c r="L12" s="1484"/>
      <c r="M12" s="1484"/>
      <c r="N12" s="1484"/>
      <c r="O12" s="1484"/>
      <c r="P12" s="1485"/>
      <c r="Q12" s="543"/>
      <c r="R12" s="1146"/>
    </row>
    <row r="13" spans="1:18" ht="33" customHeight="1">
      <c r="A13" s="1415"/>
      <c r="B13" s="1416"/>
      <c r="C13" s="1486"/>
      <c r="D13" s="1487"/>
      <c r="E13" s="1487"/>
      <c r="F13" s="1488"/>
      <c r="G13" s="1141"/>
      <c r="H13" s="1484"/>
      <c r="I13" s="1484"/>
      <c r="J13" s="1484"/>
      <c r="K13" s="1484"/>
      <c r="L13" s="1484"/>
      <c r="M13" s="1484"/>
      <c r="N13" s="1484"/>
      <c r="O13" s="1484"/>
      <c r="P13" s="1485"/>
      <c r="Q13" s="543"/>
      <c r="R13" s="1146"/>
    </row>
    <row r="14" spans="1:18" ht="33" customHeight="1">
      <c r="A14" s="1415"/>
      <c r="B14" s="1416"/>
      <c r="C14" s="1486"/>
      <c r="D14" s="1487"/>
      <c r="E14" s="1487"/>
      <c r="F14" s="1488"/>
      <c r="G14" s="1141"/>
      <c r="H14" s="1484"/>
      <c r="I14" s="1484"/>
      <c r="J14" s="1484"/>
      <c r="K14" s="1484"/>
      <c r="L14" s="1484"/>
      <c r="M14" s="1484"/>
      <c r="N14" s="1484"/>
      <c r="O14" s="1484"/>
      <c r="P14" s="1485"/>
      <c r="Q14" s="543"/>
      <c r="R14" s="1146"/>
    </row>
    <row r="15" spans="1:18" ht="33" customHeight="1">
      <c r="A15" s="1415"/>
      <c r="B15" s="1416"/>
      <c r="C15" s="1486"/>
      <c r="D15" s="1487"/>
      <c r="E15" s="1487"/>
      <c r="F15" s="1488"/>
      <c r="G15" s="1141"/>
      <c r="H15" s="1484"/>
      <c r="I15" s="1484"/>
      <c r="J15" s="1484"/>
      <c r="K15" s="1484"/>
      <c r="L15" s="1484"/>
      <c r="M15" s="1484"/>
      <c r="N15" s="1484"/>
      <c r="O15" s="1484"/>
      <c r="P15" s="1485"/>
      <c r="Q15" s="543"/>
      <c r="R15" s="1146"/>
    </row>
    <row r="16" spans="1:18" ht="33" customHeight="1">
      <c r="A16" s="1415"/>
      <c r="B16" s="1416"/>
      <c r="C16" s="1486"/>
      <c r="D16" s="1487"/>
      <c r="E16" s="1487"/>
      <c r="F16" s="1488"/>
      <c r="G16" s="1141"/>
      <c r="H16" s="1484"/>
      <c r="I16" s="1484"/>
      <c r="J16" s="1484"/>
      <c r="K16" s="1484"/>
      <c r="L16" s="1484"/>
      <c r="M16" s="1484"/>
      <c r="N16" s="1484"/>
      <c r="O16" s="1484"/>
      <c r="P16" s="1485"/>
      <c r="Q16" s="543"/>
      <c r="R16" s="1146" t="s">
        <v>634</v>
      </c>
    </row>
    <row r="17" spans="1:18" ht="33" customHeight="1">
      <c r="A17" s="1415"/>
      <c r="B17" s="1416"/>
      <c r="C17" s="1486"/>
      <c r="D17" s="1487"/>
      <c r="E17" s="1487"/>
      <c r="F17" s="1488"/>
      <c r="G17" s="1141"/>
      <c r="H17" s="1484"/>
      <c r="I17" s="1484"/>
      <c r="J17" s="1484"/>
      <c r="K17" s="1484"/>
      <c r="L17" s="1484"/>
      <c r="M17" s="1484"/>
      <c r="N17" s="1484"/>
      <c r="O17" s="1484"/>
      <c r="P17" s="1485"/>
      <c r="Q17" s="543"/>
      <c r="R17" s="1146"/>
    </row>
    <row r="18" spans="1:18" ht="33" customHeight="1">
      <c r="A18" s="1417"/>
      <c r="B18" s="1418"/>
      <c r="C18" s="1489"/>
      <c r="D18" s="1490"/>
      <c r="E18" s="1490"/>
      <c r="F18" s="1491"/>
      <c r="G18" s="1153"/>
      <c r="H18" s="1446"/>
      <c r="I18" s="1446"/>
      <c r="J18" s="1446"/>
      <c r="K18" s="1446"/>
      <c r="L18" s="1446"/>
      <c r="M18" s="1446"/>
      <c r="N18" s="1446"/>
      <c r="O18" s="1446"/>
      <c r="P18" s="1492"/>
      <c r="Q18" s="543"/>
      <c r="R18" s="1146"/>
    </row>
    <row r="19" spans="1:18" ht="33" customHeight="1">
      <c r="A19" s="1481" t="s">
        <v>476</v>
      </c>
      <c r="B19" s="1482"/>
      <c r="C19" s="1482"/>
      <c r="D19" s="1482"/>
      <c r="E19" s="1482"/>
      <c r="F19" s="1482"/>
      <c r="G19" s="1482"/>
      <c r="H19" s="1482"/>
      <c r="I19" s="1482"/>
      <c r="J19" s="1482"/>
      <c r="K19" s="1482"/>
      <c r="L19" s="1482"/>
      <c r="M19" s="1482"/>
      <c r="N19" s="1482"/>
      <c r="O19" s="1482"/>
      <c r="P19" s="1483"/>
      <c r="Q19" s="545"/>
      <c r="R19" s="1146"/>
    </row>
    <row r="20" spans="1:18" ht="33.75" customHeight="1">
      <c r="A20" s="1419" t="s">
        <v>474</v>
      </c>
      <c r="B20" s="1420"/>
      <c r="C20" s="1420"/>
      <c r="D20" s="1420"/>
      <c r="E20" s="530"/>
      <c r="F20" s="1428" t="s">
        <v>477</v>
      </c>
      <c r="G20" s="1429"/>
      <c r="H20" s="1429"/>
      <c r="I20" s="1429"/>
      <c r="J20" s="1429"/>
      <c r="K20" s="1429"/>
      <c r="L20" s="1429"/>
      <c r="M20" s="1429"/>
      <c r="N20" s="1429"/>
      <c r="O20" s="1429"/>
      <c r="P20" s="1430"/>
      <c r="Q20" s="535"/>
      <c r="R20" s="1146" t="s">
        <v>633</v>
      </c>
    </row>
    <row r="21" spans="1:18" ht="22.5" customHeight="1">
      <c r="A21" s="1386"/>
      <c r="B21" s="1387"/>
      <c r="C21" s="1387"/>
      <c r="D21" s="1388"/>
      <c r="E21" s="1403" t="s">
        <v>478</v>
      </c>
      <c r="F21" s="1404"/>
      <c r="G21" s="1139"/>
      <c r="H21" s="1389"/>
      <c r="I21" s="1389"/>
      <c r="J21" s="1389"/>
      <c r="K21" s="1389"/>
      <c r="L21" s="1390"/>
      <c r="M21" s="1391" t="s">
        <v>479</v>
      </c>
      <c r="N21" s="1392"/>
      <c r="O21" s="1139"/>
      <c r="P21" s="1393"/>
      <c r="Q21" s="543"/>
      <c r="R21" s="1146"/>
    </row>
    <row r="22" spans="1:18" ht="22.5" customHeight="1">
      <c r="A22" s="1386"/>
      <c r="B22" s="1387"/>
      <c r="C22" s="1387"/>
      <c r="D22" s="1388"/>
      <c r="E22" s="1405" t="s">
        <v>480</v>
      </c>
      <c r="F22" s="1406"/>
      <c r="G22" s="1394"/>
      <c r="H22" s="1395"/>
      <c r="I22" s="1395"/>
      <c r="J22" s="1395"/>
      <c r="K22" s="1395"/>
      <c r="L22" s="1395"/>
      <c r="M22" s="1395"/>
      <c r="N22" s="1395"/>
      <c r="O22" s="1395"/>
      <c r="P22" s="1396"/>
      <c r="Q22" s="543"/>
      <c r="R22" s="1146"/>
    </row>
    <row r="23" spans="1:18" ht="22.5" customHeight="1">
      <c r="A23" s="1386"/>
      <c r="B23" s="1387"/>
      <c r="C23" s="1387"/>
      <c r="D23" s="1388"/>
      <c r="E23" s="1403" t="s">
        <v>478</v>
      </c>
      <c r="F23" s="1404"/>
      <c r="G23" s="1139"/>
      <c r="H23" s="1389"/>
      <c r="I23" s="1389"/>
      <c r="J23" s="1389"/>
      <c r="K23" s="1389"/>
      <c r="L23" s="1390"/>
      <c r="M23" s="1391" t="s">
        <v>479</v>
      </c>
      <c r="N23" s="1392"/>
      <c r="O23" s="1139"/>
      <c r="P23" s="1393"/>
      <c r="Q23" s="543"/>
      <c r="R23" s="1146"/>
    </row>
    <row r="24" spans="1:18" ht="22.5" customHeight="1">
      <c r="A24" s="1386"/>
      <c r="B24" s="1387"/>
      <c r="C24" s="1387"/>
      <c r="D24" s="1388"/>
      <c r="E24" s="1405" t="s">
        <v>480</v>
      </c>
      <c r="F24" s="1406"/>
      <c r="G24" s="1394"/>
      <c r="H24" s="1395"/>
      <c r="I24" s="1395"/>
      <c r="J24" s="1395"/>
      <c r="K24" s="1395"/>
      <c r="L24" s="1395"/>
      <c r="M24" s="1395"/>
      <c r="N24" s="1395"/>
      <c r="O24" s="1395"/>
      <c r="P24" s="1396"/>
      <c r="Q24" s="543"/>
      <c r="R24" s="1146"/>
    </row>
    <row r="25" spans="1:18" ht="22.5" customHeight="1">
      <c r="A25" s="1386"/>
      <c r="B25" s="1387"/>
      <c r="C25" s="1387"/>
      <c r="D25" s="1388"/>
      <c r="E25" s="1403" t="s">
        <v>478</v>
      </c>
      <c r="F25" s="1404"/>
      <c r="G25" s="1139"/>
      <c r="H25" s="1389"/>
      <c r="I25" s="1389"/>
      <c r="J25" s="1389"/>
      <c r="K25" s="1389"/>
      <c r="L25" s="1390"/>
      <c r="M25" s="1391" t="s">
        <v>479</v>
      </c>
      <c r="N25" s="1392"/>
      <c r="O25" s="1139"/>
      <c r="P25" s="1393"/>
      <c r="Q25" s="543"/>
      <c r="R25" s="1146"/>
    </row>
    <row r="26" spans="1:18" ht="22.5" customHeight="1">
      <c r="A26" s="1386"/>
      <c r="B26" s="1387"/>
      <c r="C26" s="1387"/>
      <c r="D26" s="1388"/>
      <c r="E26" s="1405" t="s">
        <v>480</v>
      </c>
      <c r="F26" s="1406"/>
      <c r="G26" s="1394"/>
      <c r="H26" s="1395"/>
      <c r="I26" s="1395"/>
      <c r="J26" s="1395"/>
      <c r="K26" s="1395"/>
      <c r="L26" s="1395"/>
      <c r="M26" s="1395"/>
      <c r="N26" s="1395"/>
      <c r="O26" s="1395"/>
      <c r="P26" s="1396"/>
      <c r="Q26" s="543"/>
      <c r="R26" s="1146"/>
    </row>
    <row r="27" spans="1:18" ht="22.5" customHeight="1">
      <c r="A27" s="1386"/>
      <c r="B27" s="1387"/>
      <c r="C27" s="1387"/>
      <c r="D27" s="1388"/>
      <c r="E27" s="1403" t="s">
        <v>478</v>
      </c>
      <c r="F27" s="1404"/>
      <c r="G27" s="1139"/>
      <c r="H27" s="1389"/>
      <c r="I27" s="1389"/>
      <c r="J27" s="1389"/>
      <c r="K27" s="1389"/>
      <c r="L27" s="1390"/>
      <c r="M27" s="1391" t="s">
        <v>479</v>
      </c>
      <c r="N27" s="1392"/>
      <c r="O27" s="1139"/>
      <c r="P27" s="1393"/>
      <c r="Q27" s="543"/>
      <c r="R27" s="1146"/>
    </row>
    <row r="28" spans="1:18" ht="22.5" customHeight="1">
      <c r="A28" s="1386"/>
      <c r="B28" s="1387"/>
      <c r="C28" s="1387"/>
      <c r="D28" s="1388"/>
      <c r="E28" s="1405" t="s">
        <v>480</v>
      </c>
      <c r="F28" s="1406"/>
      <c r="G28" s="1394"/>
      <c r="H28" s="1395"/>
      <c r="I28" s="1395"/>
      <c r="J28" s="1395"/>
      <c r="K28" s="1395"/>
      <c r="L28" s="1395"/>
      <c r="M28" s="1395"/>
      <c r="N28" s="1395"/>
      <c r="O28" s="1395"/>
      <c r="P28" s="1396"/>
      <c r="Q28" s="543"/>
      <c r="R28" s="1146"/>
    </row>
    <row r="29" spans="1:18" ht="22.5" customHeight="1">
      <c r="A29" s="1386"/>
      <c r="B29" s="1387"/>
      <c r="C29" s="1387"/>
      <c r="D29" s="1388"/>
      <c r="E29" s="1403" t="s">
        <v>478</v>
      </c>
      <c r="F29" s="1404"/>
      <c r="G29" s="1139"/>
      <c r="H29" s="1389"/>
      <c r="I29" s="1389"/>
      <c r="J29" s="1389"/>
      <c r="K29" s="1389"/>
      <c r="L29" s="1390"/>
      <c r="M29" s="1391" t="s">
        <v>479</v>
      </c>
      <c r="N29" s="1392"/>
      <c r="O29" s="1139"/>
      <c r="P29" s="1393"/>
      <c r="Q29" s="543"/>
      <c r="R29" s="1146"/>
    </row>
    <row r="30" spans="1:18" ht="22.5" customHeight="1">
      <c r="A30" s="1386"/>
      <c r="B30" s="1387"/>
      <c r="C30" s="1387"/>
      <c r="D30" s="1388"/>
      <c r="E30" s="1405" t="s">
        <v>480</v>
      </c>
      <c r="F30" s="1406"/>
      <c r="G30" s="1394"/>
      <c r="H30" s="1395"/>
      <c r="I30" s="1395"/>
      <c r="J30" s="1395"/>
      <c r="K30" s="1395"/>
      <c r="L30" s="1395"/>
      <c r="M30" s="1395"/>
      <c r="N30" s="1395"/>
      <c r="O30" s="1395"/>
      <c r="P30" s="1396"/>
      <c r="Q30" s="543"/>
      <c r="R30" s="1146"/>
    </row>
    <row r="31" spans="1:18" ht="22.5" customHeight="1">
      <c r="A31" s="1386"/>
      <c r="B31" s="1387"/>
      <c r="C31" s="1387"/>
      <c r="D31" s="1388"/>
      <c r="E31" s="1403" t="s">
        <v>478</v>
      </c>
      <c r="F31" s="1404"/>
      <c r="G31" s="1139"/>
      <c r="H31" s="1389"/>
      <c r="I31" s="1389"/>
      <c r="J31" s="1389"/>
      <c r="K31" s="1389"/>
      <c r="L31" s="1390"/>
      <c r="M31" s="1391" t="s">
        <v>479</v>
      </c>
      <c r="N31" s="1392"/>
      <c r="O31" s="1139"/>
      <c r="P31" s="1393"/>
      <c r="Q31" s="543"/>
      <c r="R31" s="1146"/>
    </row>
    <row r="32" spans="1:18" ht="22.5" customHeight="1">
      <c r="A32" s="1386"/>
      <c r="B32" s="1387"/>
      <c r="C32" s="1387"/>
      <c r="D32" s="1388"/>
      <c r="E32" s="1405" t="s">
        <v>480</v>
      </c>
      <c r="F32" s="1406"/>
      <c r="G32" s="1394"/>
      <c r="H32" s="1395"/>
      <c r="I32" s="1395"/>
      <c r="J32" s="1395"/>
      <c r="K32" s="1395"/>
      <c r="L32" s="1395"/>
      <c r="M32" s="1395"/>
      <c r="N32" s="1395"/>
      <c r="O32" s="1395"/>
      <c r="P32" s="1396"/>
      <c r="Q32" s="543"/>
      <c r="R32" s="1146"/>
    </row>
    <row r="33" spans="1:18" ht="22.5" customHeight="1">
      <c r="A33" s="1386"/>
      <c r="B33" s="1387"/>
      <c r="C33" s="1387"/>
      <c r="D33" s="1388"/>
      <c r="E33" s="1403" t="s">
        <v>478</v>
      </c>
      <c r="F33" s="1404"/>
      <c r="G33" s="1139"/>
      <c r="H33" s="1389"/>
      <c r="I33" s="1389"/>
      <c r="J33" s="1389"/>
      <c r="K33" s="1389"/>
      <c r="L33" s="1390"/>
      <c r="M33" s="1391" t="s">
        <v>479</v>
      </c>
      <c r="N33" s="1392"/>
      <c r="O33" s="1139"/>
      <c r="P33" s="1393"/>
      <c r="Q33" s="543"/>
      <c r="R33" s="1146"/>
    </row>
    <row r="34" spans="1:18" ht="22.5" customHeight="1">
      <c r="A34" s="1386"/>
      <c r="B34" s="1387"/>
      <c r="C34" s="1387"/>
      <c r="D34" s="1388"/>
      <c r="E34" s="1405" t="s">
        <v>480</v>
      </c>
      <c r="F34" s="1406"/>
      <c r="G34" s="1394"/>
      <c r="H34" s="1395"/>
      <c r="I34" s="1395"/>
      <c r="J34" s="1395"/>
      <c r="K34" s="1395"/>
      <c r="L34" s="1395"/>
      <c r="M34" s="1395"/>
      <c r="N34" s="1395"/>
      <c r="O34" s="1395"/>
      <c r="P34" s="1396"/>
      <c r="Q34" s="543"/>
      <c r="R34" s="1146"/>
    </row>
    <row r="35" spans="1:18" ht="22.5" customHeight="1">
      <c r="A35" s="1386"/>
      <c r="B35" s="1387"/>
      <c r="C35" s="1387"/>
      <c r="D35" s="1388"/>
      <c r="E35" s="1403" t="s">
        <v>478</v>
      </c>
      <c r="F35" s="1404"/>
      <c r="G35" s="1139"/>
      <c r="H35" s="1389"/>
      <c r="I35" s="1389"/>
      <c r="J35" s="1389"/>
      <c r="K35" s="1389"/>
      <c r="L35" s="1390"/>
      <c r="M35" s="1391" t="s">
        <v>479</v>
      </c>
      <c r="N35" s="1392"/>
      <c r="O35" s="1139"/>
      <c r="P35" s="1393"/>
      <c r="Q35" s="543"/>
      <c r="R35" s="1146"/>
    </row>
    <row r="36" spans="1:18" ht="22.5" customHeight="1">
      <c r="A36" s="1386"/>
      <c r="B36" s="1387"/>
      <c r="C36" s="1387"/>
      <c r="D36" s="1388"/>
      <c r="E36" s="1405" t="s">
        <v>480</v>
      </c>
      <c r="F36" s="1406"/>
      <c r="G36" s="1394"/>
      <c r="H36" s="1395"/>
      <c r="I36" s="1395"/>
      <c r="J36" s="1395"/>
      <c r="K36" s="1395"/>
      <c r="L36" s="1395"/>
      <c r="M36" s="1395"/>
      <c r="N36" s="1395"/>
      <c r="O36" s="1395"/>
      <c r="P36" s="1396"/>
      <c r="Q36" s="543"/>
      <c r="R36" s="1146"/>
    </row>
    <row r="37" spans="1:18" ht="22.5" customHeight="1">
      <c r="A37" s="1386"/>
      <c r="B37" s="1387"/>
      <c r="C37" s="1387"/>
      <c r="D37" s="1388"/>
      <c r="E37" s="1403" t="s">
        <v>478</v>
      </c>
      <c r="F37" s="1404"/>
      <c r="G37" s="1139"/>
      <c r="H37" s="1389"/>
      <c r="I37" s="1389"/>
      <c r="J37" s="1389"/>
      <c r="K37" s="1389"/>
      <c r="L37" s="1390"/>
      <c r="M37" s="1391" t="s">
        <v>479</v>
      </c>
      <c r="N37" s="1392"/>
      <c r="O37" s="1139"/>
      <c r="P37" s="1393"/>
      <c r="Q37" s="543"/>
      <c r="R37" s="1146"/>
    </row>
    <row r="38" spans="1:18" ht="22.5" customHeight="1">
      <c r="A38" s="1386"/>
      <c r="B38" s="1387"/>
      <c r="C38" s="1387"/>
      <c r="D38" s="1388"/>
      <c r="E38" s="1405" t="s">
        <v>480</v>
      </c>
      <c r="F38" s="1406"/>
      <c r="G38" s="1394"/>
      <c r="H38" s="1395"/>
      <c r="I38" s="1395"/>
      <c r="J38" s="1395"/>
      <c r="K38" s="1395"/>
      <c r="L38" s="1395"/>
      <c r="M38" s="1395"/>
      <c r="N38" s="1395"/>
      <c r="O38" s="1395"/>
      <c r="P38" s="1396"/>
      <c r="Q38" s="543"/>
      <c r="R38" s="1146"/>
    </row>
    <row r="39" spans="1:18" ht="22.5" customHeight="1">
      <c r="A39" s="1386"/>
      <c r="B39" s="1387"/>
      <c r="C39" s="1387"/>
      <c r="D39" s="1388"/>
      <c r="E39" s="1403" t="s">
        <v>478</v>
      </c>
      <c r="F39" s="1404"/>
      <c r="G39" s="1139"/>
      <c r="H39" s="1389"/>
      <c r="I39" s="1389"/>
      <c r="J39" s="1389"/>
      <c r="K39" s="1389"/>
      <c r="L39" s="1390"/>
      <c r="M39" s="1391" t="s">
        <v>479</v>
      </c>
      <c r="N39" s="1392"/>
      <c r="O39" s="1139"/>
      <c r="P39" s="1393"/>
      <c r="Q39" s="543"/>
      <c r="R39" s="1146"/>
    </row>
    <row r="40" spans="1:18" ht="22.5" customHeight="1">
      <c r="A40" s="1386"/>
      <c r="B40" s="1387"/>
      <c r="C40" s="1387"/>
      <c r="D40" s="1388"/>
      <c r="E40" s="1405" t="s">
        <v>480</v>
      </c>
      <c r="F40" s="1406"/>
      <c r="G40" s="1394"/>
      <c r="H40" s="1395"/>
      <c r="I40" s="1395"/>
      <c r="J40" s="1395"/>
      <c r="K40" s="1395"/>
      <c r="L40" s="1395"/>
      <c r="M40" s="1395"/>
      <c r="N40" s="1395"/>
      <c r="O40" s="1395"/>
      <c r="P40" s="1396"/>
      <c r="Q40" s="543"/>
      <c r="R40" s="1146"/>
    </row>
    <row r="41" spans="1:18" ht="22.5" customHeight="1">
      <c r="A41" s="1386"/>
      <c r="B41" s="1387"/>
      <c r="C41" s="1387"/>
      <c r="D41" s="1388"/>
      <c r="E41" s="1403" t="s">
        <v>478</v>
      </c>
      <c r="F41" s="1404"/>
      <c r="G41" s="1139"/>
      <c r="H41" s="1389"/>
      <c r="I41" s="1389"/>
      <c r="J41" s="1389"/>
      <c r="K41" s="1389"/>
      <c r="L41" s="1390"/>
      <c r="M41" s="1391" t="s">
        <v>479</v>
      </c>
      <c r="N41" s="1392"/>
      <c r="O41" s="1139"/>
      <c r="P41" s="1393"/>
      <c r="Q41" s="543"/>
      <c r="R41" s="1146"/>
    </row>
    <row r="42" spans="1:18" ht="22.5" customHeight="1">
      <c r="A42" s="1386"/>
      <c r="B42" s="1387"/>
      <c r="C42" s="1387"/>
      <c r="D42" s="1388"/>
      <c r="E42" s="1405" t="s">
        <v>480</v>
      </c>
      <c r="F42" s="1406"/>
      <c r="G42" s="1394"/>
      <c r="H42" s="1395"/>
      <c r="I42" s="1395"/>
      <c r="J42" s="1395"/>
      <c r="K42" s="1395"/>
      <c r="L42" s="1395"/>
      <c r="M42" s="1395"/>
      <c r="N42" s="1395"/>
      <c r="O42" s="1395"/>
      <c r="P42" s="1396"/>
      <c r="Q42" s="543"/>
      <c r="R42" s="1146"/>
    </row>
    <row r="43" spans="1:18" ht="22.5" customHeight="1">
      <c r="A43" s="1386"/>
      <c r="B43" s="1387"/>
      <c r="C43" s="1387"/>
      <c r="D43" s="1388"/>
      <c r="E43" s="1403" t="s">
        <v>478</v>
      </c>
      <c r="F43" s="1404"/>
      <c r="G43" s="1139"/>
      <c r="H43" s="1389"/>
      <c r="I43" s="1389"/>
      <c r="J43" s="1389"/>
      <c r="K43" s="1389"/>
      <c r="L43" s="1390"/>
      <c r="M43" s="1391" t="s">
        <v>479</v>
      </c>
      <c r="N43" s="1392"/>
      <c r="O43" s="1139"/>
      <c r="P43" s="1393"/>
      <c r="Q43" s="543"/>
      <c r="R43" s="1146"/>
    </row>
    <row r="44" spans="1:18" ht="22.5" customHeight="1">
      <c r="A44" s="1386"/>
      <c r="B44" s="1387"/>
      <c r="C44" s="1387"/>
      <c r="D44" s="1388"/>
      <c r="E44" s="1405" t="s">
        <v>480</v>
      </c>
      <c r="F44" s="1406"/>
      <c r="G44" s="1394"/>
      <c r="H44" s="1395"/>
      <c r="I44" s="1395"/>
      <c r="J44" s="1395"/>
      <c r="K44" s="1395"/>
      <c r="L44" s="1395"/>
      <c r="M44" s="1395"/>
      <c r="N44" s="1395"/>
      <c r="O44" s="1395"/>
      <c r="P44" s="1396"/>
      <c r="Q44" s="543"/>
      <c r="R44" s="1146"/>
    </row>
    <row r="45" spans="1:18" ht="22.5" customHeight="1">
      <c r="A45" s="1386"/>
      <c r="B45" s="1387"/>
      <c r="C45" s="1387"/>
      <c r="D45" s="1388"/>
      <c r="E45" s="1403" t="s">
        <v>478</v>
      </c>
      <c r="F45" s="1404"/>
      <c r="G45" s="1139"/>
      <c r="H45" s="1389"/>
      <c r="I45" s="1389"/>
      <c r="J45" s="1389"/>
      <c r="K45" s="1389"/>
      <c r="L45" s="1390"/>
      <c r="M45" s="1391" t="s">
        <v>479</v>
      </c>
      <c r="N45" s="1392"/>
      <c r="O45" s="1139"/>
      <c r="P45" s="1393"/>
      <c r="Q45" s="543"/>
      <c r="R45" s="1146"/>
    </row>
    <row r="46" spans="1:18" ht="22.5" customHeight="1">
      <c r="A46" s="1386"/>
      <c r="B46" s="1387"/>
      <c r="C46" s="1387"/>
      <c r="D46" s="1388"/>
      <c r="E46" s="1405" t="s">
        <v>480</v>
      </c>
      <c r="F46" s="1406"/>
      <c r="G46" s="1394"/>
      <c r="H46" s="1395"/>
      <c r="I46" s="1395"/>
      <c r="J46" s="1395"/>
      <c r="K46" s="1395"/>
      <c r="L46" s="1395"/>
      <c r="M46" s="1395"/>
      <c r="N46" s="1395"/>
      <c r="O46" s="1395"/>
      <c r="P46" s="1396"/>
      <c r="Q46" s="543"/>
      <c r="R46" s="1146"/>
    </row>
    <row r="47" spans="1:18" ht="22.5" customHeight="1">
      <c r="A47" s="1386"/>
      <c r="B47" s="1387"/>
      <c r="C47" s="1387"/>
      <c r="D47" s="1388"/>
      <c r="E47" s="1403" t="s">
        <v>478</v>
      </c>
      <c r="F47" s="1404"/>
      <c r="G47" s="1139"/>
      <c r="H47" s="1389"/>
      <c r="I47" s="1389"/>
      <c r="J47" s="1389"/>
      <c r="K47" s="1389"/>
      <c r="L47" s="1390"/>
      <c r="M47" s="1391" t="s">
        <v>479</v>
      </c>
      <c r="N47" s="1392"/>
      <c r="O47" s="1139"/>
      <c r="P47" s="1393"/>
      <c r="Q47" s="543"/>
      <c r="R47" s="1146"/>
    </row>
    <row r="48" spans="1:18" ht="22.5" customHeight="1">
      <c r="A48" s="1386"/>
      <c r="B48" s="1387"/>
      <c r="C48" s="1387"/>
      <c r="D48" s="1388"/>
      <c r="E48" s="1405" t="s">
        <v>480</v>
      </c>
      <c r="F48" s="1406"/>
      <c r="G48" s="1394"/>
      <c r="H48" s="1395"/>
      <c r="I48" s="1395"/>
      <c r="J48" s="1395"/>
      <c r="K48" s="1395"/>
      <c r="L48" s="1395"/>
      <c r="M48" s="1395"/>
      <c r="N48" s="1395"/>
      <c r="O48" s="1395"/>
      <c r="P48" s="1396"/>
      <c r="Q48" s="543"/>
      <c r="R48" s="1146"/>
    </row>
    <row r="49" spans="1:18" ht="22.5" customHeight="1">
      <c r="A49" s="1386"/>
      <c r="B49" s="1387"/>
      <c r="C49" s="1387"/>
      <c r="D49" s="1388"/>
      <c r="E49" s="1403" t="s">
        <v>478</v>
      </c>
      <c r="F49" s="1404"/>
      <c r="G49" s="1139"/>
      <c r="H49" s="1389"/>
      <c r="I49" s="1389"/>
      <c r="J49" s="1389"/>
      <c r="K49" s="1389"/>
      <c r="L49" s="1390"/>
      <c r="M49" s="1391" t="s">
        <v>479</v>
      </c>
      <c r="N49" s="1392"/>
      <c r="O49" s="1139"/>
      <c r="P49" s="1393"/>
      <c r="Q49" s="543"/>
      <c r="R49" s="1146"/>
    </row>
    <row r="50" spans="1:18" ht="22.5" customHeight="1" thickBot="1">
      <c r="A50" s="1397"/>
      <c r="B50" s="1398"/>
      <c r="C50" s="1398"/>
      <c r="D50" s="1399"/>
      <c r="E50" s="1405" t="s">
        <v>480</v>
      </c>
      <c r="F50" s="1406"/>
      <c r="G50" s="1400"/>
      <c r="H50" s="1401"/>
      <c r="I50" s="1401"/>
      <c r="J50" s="1401"/>
      <c r="K50" s="1401"/>
      <c r="L50" s="1401"/>
      <c r="M50" s="1401"/>
      <c r="N50" s="1401"/>
      <c r="O50" s="1401"/>
      <c r="P50" s="1402"/>
      <c r="Q50" s="543"/>
      <c r="R50" s="1160"/>
    </row>
    <row r="51" spans="1:18" ht="22.5" customHeight="1" thickBot="1">
      <c r="A51" s="1382" t="s">
        <v>481</v>
      </c>
      <c r="B51" s="1382"/>
      <c r="C51" s="1382"/>
      <c r="D51" s="1382"/>
      <c r="E51" s="1382"/>
      <c r="F51" s="1382"/>
      <c r="G51" s="1382"/>
      <c r="H51" s="1382"/>
      <c r="I51" s="1382"/>
      <c r="J51" s="1382"/>
      <c r="K51" s="1382"/>
      <c r="L51" s="1383" t="s">
        <v>482</v>
      </c>
      <c r="M51" s="1384"/>
      <c r="N51" s="1384">
        <f>総表!J49</f>
        <v>0</v>
      </c>
      <c r="O51" s="1384"/>
      <c r="P51" s="1385"/>
      <c r="Q51" s="544"/>
    </row>
    <row r="52" spans="1:18">
      <c r="A52" s="449"/>
      <c r="B52" s="449"/>
      <c r="C52" s="449"/>
    </row>
  </sheetData>
  <sheetProtection algorithmName="SHA-512" hashValue="3VxJAE5hlKil6FItA8Q92rCKRjI9BLnXZuBbzz0dNsCPhCb+3Ray1KP2zEpoBs+suD5tpdCawQ9kEAe3j+rQyA==" saltValue="OnRl9QUCsuUH1JfqxOrUcw==" spinCount="100000" sheet="1" objects="1" scenarios="1"/>
  <mergeCells count="162">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1"/>
  <dataValidations count="1">
    <dataValidation type="list" allowBlank="1" showInputMessage="1" showErrorMessage="1" sqref="C2:C4 F2:F4 I2" xr:uid="{C5B54CF1-319F-4FDA-913D-74B45C15A8B0}">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99261-B422-4CC1-B368-3A070A16216D}">
  <sheetPr>
    <tabColor rgb="FF00B0F0"/>
    <pageSetUpPr fitToPage="1"/>
  </sheetPr>
  <dimension ref="A1:R52"/>
  <sheetViews>
    <sheetView showGridLines="0" zoomScale="70" zoomScaleNormal="70" zoomScaleSheetLayoutView="100" workbookViewId="0">
      <selection activeCell="E5" sqref="E5:H5"/>
    </sheetView>
  </sheetViews>
  <sheetFormatPr defaultColWidth="9" defaultRowHeight="22.5"/>
  <cols>
    <col min="1" max="2" width="7.75" style="447" customWidth="1"/>
    <col min="3" max="3" width="3.83203125" style="447" customWidth="1"/>
    <col min="4" max="4" width="9.25" style="447" customWidth="1"/>
    <col min="5" max="5" width="7.5" style="447" customWidth="1"/>
    <col min="6" max="6" width="3.83203125" style="447" customWidth="1"/>
    <col min="7" max="7" width="9.25" style="450" customWidth="1"/>
    <col min="8" max="8" width="7.5" style="450" customWidth="1"/>
    <col min="9" max="9" width="3.83203125" style="447" customWidth="1"/>
    <col min="10" max="10" width="16.83203125" style="447" customWidth="1"/>
    <col min="11" max="11" width="8" style="447" customWidth="1"/>
    <col min="12" max="12" width="9.33203125" style="447" customWidth="1"/>
    <col min="13" max="13" width="10.75" style="447" customWidth="1"/>
    <col min="14" max="15" width="9.33203125" style="447" customWidth="1"/>
    <col min="16" max="16" width="17.33203125" style="447" customWidth="1"/>
    <col min="17" max="17" width="3.75" style="447" customWidth="1"/>
    <col min="18" max="18" width="59.25" style="317" customWidth="1"/>
    <col min="19" max="16384" width="9" style="448"/>
  </cols>
  <sheetData>
    <row r="1" spans="1:18" ht="22.5" customHeight="1" thickBot="1">
      <c r="A1" s="1434" t="s">
        <v>469</v>
      </c>
      <c r="B1" s="1434"/>
      <c r="C1" s="445"/>
      <c r="D1" s="446"/>
      <c r="E1" s="446"/>
      <c r="G1" s="445"/>
      <c r="H1" s="445"/>
      <c r="I1" s="446"/>
      <c r="J1" s="446"/>
      <c r="N1" s="1435"/>
      <c r="O1" s="1435"/>
      <c r="P1" s="1435"/>
      <c r="Q1" s="527"/>
    </row>
    <row r="2" spans="1:18" ht="23.25" customHeight="1" thickBot="1">
      <c r="A2" s="1448" t="s">
        <v>70</v>
      </c>
      <c r="B2" s="1449"/>
      <c r="C2" s="687"/>
      <c r="D2" s="1457" t="s">
        <v>580</v>
      </c>
      <c r="E2" s="1458"/>
      <c r="F2" s="539"/>
      <c r="G2" s="1457" t="s">
        <v>581</v>
      </c>
      <c r="H2" s="1458"/>
      <c r="I2" s="539"/>
      <c r="J2" s="537" t="s">
        <v>582</v>
      </c>
      <c r="K2" s="602"/>
      <c r="L2" s="603" t="s">
        <v>636</v>
      </c>
      <c r="M2" s="1469">
        <f>総表!C27</f>
        <v>0</v>
      </c>
      <c r="N2" s="1470"/>
      <c r="O2" s="1470"/>
      <c r="P2" s="1471"/>
      <c r="Q2" s="534"/>
      <c r="R2" s="546" t="s">
        <v>203</v>
      </c>
    </row>
    <row r="3" spans="1:18" ht="23.25" customHeight="1" thickBot="1">
      <c r="A3" s="1450"/>
      <c r="B3" s="1451"/>
      <c r="C3" s="688" t="s">
        <v>615</v>
      </c>
      <c r="D3" s="1455" t="s">
        <v>583</v>
      </c>
      <c r="E3" s="1456"/>
      <c r="F3" s="540"/>
      <c r="G3" s="1459" t="s">
        <v>584</v>
      </c>
      <c r="H3" s="1461"/>
      <c r="I3" s="1461"/>
      <c r="J3" s="1462"/>
      <c r="K3" s="536"/>
      <c r="L3" s="604" t="s">
        <v>637</v>
      </c>
      <c r="M3" s="1469">
        <f>総表!C15</f>
        <v>0</v>
      </c>
      <c r="N3" s="1470"/>
      <c r="O3" s="1470"/>
      <c r="P3" s="1471"/>
      <c r="Q3" s="534"/>
      <c r="R3" s="1472" t="s">
        <v>589</v>
      </c>
    </row>
    <row r="4" spans="1:18" ht="23.25" customHeight="1" thickBot="1">
      <c r="A4" s="1437"/>
      <c r="B4" s="1438"/>
      <c r="C4" s="689"/>
      <c r="D4" s="1459" t="s">
        <v>585</v>
      </c>
      <c r="E4" s="1460"/>
      <c r="F4" s="541"/>
      <c r="G4" s="1459" t="s">
        <v>586</v>
      </c>
      <c r="H4" s="1461"/>
      <c r="I4" s="1461"/>
      <c r="J4" s="1462"/>
      <c r="K4" s="528"/>
      <c r="L4" s="529"/>
      <c r="M4" s="529"/>
      <c r="N4" s="529"/>
      <c r="O4" s="529"/>
      <c r="P4" s="529"/>
      <c r="Q4" s="534"/>
      <c r="R4" s="1473"/>
    </row>
    <row r="5" spans="1:18" ht="24" customHeight="1">
      <c r="A5" s="1436" t="s">
        <v>470</v>
      </c>
      <c r="B5" s="1421"/>
      <c r="C5" s="1452" t="s">
        <v>471</v>
      </c>
      <c r="D5" s="1453"/>
      <c r="E5" s="1463"/>
      <c r="F5" s="1464"/>
      <c r="G5" s="1464"/>
      <c r="H5" s="1465"/>
      <c r="I5" s="1477" t="s">
        <v>471</v>
      </c>
      <c r="J5" s="1478"/>
      <c r="K5" s="1431"/>
      <c r="L5" s="1432"/>
      <c r="M5" s="1439"/>
      <c r="N5" s="1440" t="s">
        <v>638</v>
      </c>
      <c r="O5" s="1442"/>
      <c r="P5" s="1443"/>
      <c r="Q5" s="542"/>
      <c r="R5" s="1473"/>
    </row>
    <row r="6" spans="1:18" ht="39.75" customHeight="1">
      <c r="A6" s="1437"/>
      <c r="B6" s="1438"/>
      <c r="C6" s="1454" t="s">
        <v>472</v>
      </c>
      <c r="D6" s="1438"/>
      <c r="E6" s="1466"/>
      <c r="F6" s="1467"/>
      <c r="G6" s="1467"/>
      <c r="H6" s="1468"/>
      <c r="I6" s="1479" t="s">
        <v>473</v>
      </c>
      <c r="J6" s="1480"/>
      <c r="K6" s="1153"/>
      <c r="L6" s="1446"/>
      <c r="M6" s="1447"/>
      <c r="N6" s="1441"/>
      <c r="O6" s="1444"/>
      <c r="P6" s="1445"/>
      <c r="Q6" s="542"/>
      <c r="R6" s="1146" t="s">
        <v>635</v>
      </c>
    </row>
    <row r="7" spans="1:18" ht="27.75" customHeight="1">
      <c r="A7" s="1413" t="s">
        <v>528</v>
      </c>
      <c r="B7" s="1414"/>
      <c r="C7" s="1419" t="s">
        <v>474</v>
      </c>
      <c r="D7" s="1420"/>
      <c r="E7" s="1420"/>
      <c r="F7" s="1421"/>
      <c r="G7" s="1428" t="s">
        <v>475</v>
      </c>
      <c r="H7" s="1429"/>
      <c r="I7" s="1429"/>
      <c r="J7" s="1429"/>
      <c r="K7" s="1429"/>
      <c r="L7" s="1429"/>
      <c r="M7" s="1429"/>
      <c r="N7" s="1429"/>
      <c r="O7" s="1429"/>
      <c r="P7" s="1430"/>
      <c r="Q7" s="535"/>
      <c r="R7" s="1146"/>
    </row>
    <row r="8" spans="1:18" ht="33" customHeight="1">
      <c r="A8" s="1415"/>
      <c r="B8" s="1416"/>
      <c r="C8" s="1493"/>
      <c r="D8" s="1494"/>
      <c r="E8" s="1494"/>
      <c r="F8" s="1495"/>
      <c r="G8" s="1496"/>
      <c r="H8" s="1497"/>
      <c r="I8" s="1497"/>
      <c r="J8" s="1497"/>
      <c r="K8" s="1497"/>
      <c r="L8" s="1497"/>
      <c r="M8" s="1497"/>
      <c r="N8" s="1497"/>
      <c r="O8" s="1497"/>
      <c r="P8" s="1498"/>
      <c r="Q8" s="543"/>
      <c r="R8" s="1146"/>
    </row>
    <row r="9" spans="1:18" ht="33" customHeight="1">
      <c r="A9" s="1415"/>
      <c r="B9" s="1416"/>
      <c r="C9" s="1486"/>
      <c r="D9" s="1487"/>
      <c r="E9" s="1487"/>
      <c r="F9" s="1488"/>
      <c r="G9" s="1141"/>
      <c r="H9" s="1484"/>
      <c r="I9" s="1484"/>
      <c r="J9" s="1484"/>
      <c r="K9" s="1484"/>
      <c r="L9" s="1484"/>
      <c r="M9" s="1484"/>
      <c r="N9" s="1484"/>
      <c r="O9" s="1484"/>
      <c r="P9" s="1485"/>
      <c r="Q9" s="543"/>
      <c r="R9" s="1146"/>
    </row>
    <row r="10" spans="1:18" ht="33" customHeight="1">
      <c r="A10" s="1415"/>
      <c r="B10" s="1416"/>
      <c r="C10" s="1486"/>
      <c r="D10" s="1487"/>
      <c r="E10" s="1487"/>
      <c r="F10" s="1488"/>
      <c r="G10" s="1141"/>
      <c r="H10" s="1484"/>
      <c r="I10" s="1484"/>
      <c r="J10" s="1484"/>
      <c r="K10" s="1484"/>
      <c r="L10" s="1484"/>
      <c r="M10" s="1484"/>
      <c r="N10" s="1484"/>
      <c r="O10" s="1484"/>
      <c r="P10" s="1485"/>
      <c r="Q10" s="543"/>
      <c r="R10" s="1146"/>
    </row>
    <row r="11" spans="1:18" ht="33" customHeight="1">
      <c r="A11" s="1415"/>
      <c r="B11" s="1416"/>
      <c r="C11" s="1486"/>
      <c r="D11" s="1487"/>
      <c r="E11" s="1487"/>
      <c r="F11" s="1488"/>
      <c r="G11" s="1141"/>
      <c r="H11" s="1484"/>
      <c r="I11" s="1484"/>
      <c r="J11" s="1484"/>
      <c r="K11" s="1484"/>
      <c r="L11" s="1484"/>
      <c r="M11" s="1484"/>
      <c r="N11" s="1484"/>
      <c r="O11" s="1484"/>
      <c r="P11" s="1485"/>
      <c r="Q11" s="543"/>
      <c r="R11" s="1146"/>
    </row>
    <row r="12" spans="1:18" ht="33" customHeight="1">
      <c r="A12" s="1415"/>
      <c r="B12" s="1416"/>
      <c r="C12" s="1486"/>
      <c r="D12" s="1487"/>
      <c r="E12" s="1487"/>
      <c r="F12" s="1488"/>
      <c r="G12" s="1141"/>
      <c r="H12" s="1484"/>
      <c r="I12" s="1484"/>
      <c r="J12" s="1484"/>
      <c r="K12" s="1484"/>
      <c r="L12" s="1484"/>
      <c r="M12" s="1484"/>
      <c r="N12" s="1484"/>
      <c r="O12" s="1484"/>
      <c r="P12" s="1485"/>
      <c r="Q12" s="543"/>
      <c r="R12" s="1146"/>
    </row>
    <row r="13" spans="1:18" ht="33" customHeight="1">
      <c r="A13" s="1415"/>
      <c r="B13" s="1416"/>
      <c r="C13" s="1486"/>
      <c r="D13" s="1487"/>
      <c r="E13" s="1487"/>
      <c r="F13" s="1488"/>
      <c r="G13" s="1141"/>
      <c r="H13" s="1484"/>
      <c r="I13" s="1484"/>
      <c r="J13" s="1484"/>
      <c r="K13" s="1484"/>
      <c r="L13" s="1484"/>
      <c r="M13" s="1484"/>
      <c r="N13" s="1484"/>
      <c r="O13" s="1484"/>
      <c r="P13" s="1485"/>
      <c r="Q13" s="543"/>
      <c r="R13" s="1146"/>
    </row>
    <row r="14" spans="1:18" ht="33" customHeight="1">
      <c r="A14" s="1415"/>
      <c r="B14" s="1416"/>
      <c r="C14" s="1486"/>
      <c r="D14" s="1487"/>
      <c r="E14" s="1487"/>
      <c r="F14" s="1488"/>
      <c r="G14" s="1141"/>
      <c r="H14" s="1484"/>
      <c r="I14" s="1484"/>
      <c r="J14" s="1484"/>
      <c r="K14" s="1484"/>
      <c r="L14" s="1484"/>
      <c r="M14" s="1484"/>
      <c r="N14" s="1484"/>
      <c r="O14" s="1484"/>
      <c r="P14" s="1485"/>
      <c r="Q14" s="543"/>
      <c r="R14" s="1146"/>
    </row>
    <row r="15" spans="1:18" ht="33" customHeight="1">
      <c r="A15" s="1415"/>
      <c r="B15" s="1416"/>
      <c r="C15" s="1486"/>
      <c r="D15" s="1487"/>
      <c r="E15" s="1487"/>
      <c r="F15" s="1488"/>
      <c r="G15" s="1141"/>
      <c r="H15" s="1484"/>
      <c r="I15" s="1484"/>
      <c r="J15" s="1484"/>
      <c r="K15" s="1484"/>
      <c r="L15" s="1484"/>
      <c r="M15" s="1484"/>
      <c r="N15" s="1484"/>
      <c r="O15" s="1484"/>
      <c r="P15" s="1485"/>
      <c r="Q15" s="543"/>
      <c r="R15" s="1146"/>
    </row>
    <row r="16" spans="1:18" ht="33" customHeight="1">
      <c r="A16" s="1415"/>
      <c r="B16" s="1416"/>
      <c r="C16" s="1486"/>
      <c r="D16" s="1487"/>
      <c r="E16" s="1487"/>
      <c r="F16" s="1488"/>
      <c r="G16" s="1141"/>
      <c r="H16" s="1484"/>
      <c r="I16" s="1484"/>
      <c r="J16" s="1484"/>
      <c r="K16" s="1484"/>
      <c r="L16" s="1484"/>
      <c r="M16" s="1484"/>
      <c r="N16" s="1484"/>
      <c r="O16" s="1484"/>
      <c r="P16" s="1485"/>
      <c r="Q16" s="543"/>
      <c r="R16" s="1146" t="s">
        <v>634</v>
      </c>
    </row>
    <row r="17" spans="1:18" ht="33" customHeight="1">
      <c r="A17" s="1415"/>
      <c r="B17" s="1416"/>
      <c r="C17" s="1486"/>
      <c r="D17" s="1487"/>
      <c r="E17" s="1487"/>
      <c r="F17" s="1488"/>
      <c r="G17" s="1141"/>
      <c r="H17" s="1484"/>
      <c r="I17" s="1484"/>
      <c r="J17" s="1484"/>
      <c r="K17" s="1484"/>
      <c r="L17" s="1484"/>
      <c r="M17" s="1484"/>
      <c r="N17" s="1484"/>
      <c r="O17" s="1484"/>
      <c r="P17" s="1485"/>
      <c r="Q17" s="543"/>
      <c r="R17" s="1146"/>
    </row>
    <row r="18" spans="1:18" ht="33" customHeight="1">
      <c r="A18" s="1417"/>
      <c r="B18" s="1418"/>
      <c r="C18" s="1489"/>
      <c r="D18" s="1490"/>
      <c r="E18" s="1490"/>
      <c r="F18" s="1491"/>
      <c r="G18" s="1153"/>
      <c r="H18" s="1446"/>
      <c r="I18" s="1446"/>
      <c r="J18" s="1446"/>
      <c r="K18" s="1446"/>
      <c r="L18" s="1446"/>
      <c r="M18" s="1446"/>
      <c r="N18" s="1446"/>
      <c r="O18" s="1446"/>
      <c r="P18" s="1492"/>
      <c r="Q18" s="543"/>
      <c r="R18" s="1146"/>
    </row>
    <row r="19" spans="1:18" ht="33" customHeight="1">
      <c r="A19" s="1481" t="s">
        <v>476</v>
      </c>
      <c r="B19" s="1482"/>
      <c r="C19" s="1482"/>
      <c r="D19" s="1482"/>
      <c r="E19" s="1482"/>
      <c r="F19" s="1482"/>
      <c r="G19" s="1482"/>
      <c r="H19" s="1482"/>
      <c r="I19" s="1482"/>
      <c r="J19" s="1482"/>
      <c r="K19" s="1482"/>
      <c r="L19" s="1482"/>
      <c r="M19" s="1482"/>
      <c r="N19" s="1482"/>
      <c r="O19" s="1482"/>
      <c r="P19" s="1483"/>
      <c r="Q19" s="545"/>
      <c r="R19" s="1146"/>
    </row>
    <row r="20" spans="1:18" ht="33.75" customHeight="1">
      <c r="A20" s="1419" t="s">
        <v>474</v>
      </c>
      <c r="B20" s="1420"/>
      <c r="C20" s="1420"/>
      <c r="D20" s="1420"/>
      <c r="E20" s="530"/>
      <c r="F20" s="1428" t="s">
        <v>477</v>
      </c>
      <c r="G20" s="1429"/>
      <c r="H20" s="1429"/>
      <c r="I20" s="1429"/>
      <c r="J20" s="1429"/>
      <c r="K20" s="1429"/>
      <c r="L20" s="1429"/>
      <c r="M20" s="1429"/>
      <c r="N20" s="1429"/>
      <c r="O20" s="1429"/>
      <c r="P20" s="1430"/>
      <c r="Q20" s="535"/>
      <c r="R20" s="1146" t="s">
        <v>633</v>
      </c>
    </row>
    <row r="21" spans="1:18" ht="22.5" customHeight="1">
      <c r="A21" s="1386"/>
      <c r="B21" s="1387"/>
      <c r="C21" s="1387"/>
      <c r="D21" s="1388"/>
      <c r="E21" s="1403" t="s">
        <v>478</v>
      </c>
      <c r="F21" s="1404"/>
      <c r="G21" s="1139"/>
      <c r="H21" s="1389"/>
      <c r="I21" s="1389"/>
      <c r="J21" s="1389"/>
      <c r="K21" s="1389"/>
      <c r="L21" s="1390"/>
      <c r="M21" s="1391" t="s">
        <v>479</v>
      </c>
      <c r="N21" s="1392"/>
      <c r="O21" s="1139"/>
      <c r="P21" s="1393"/>
      <c r="Q21" s="543"/>
      <c r="R21" s="1146"/>
    </row>
    <row r="22" spans="1:18" ht="22.5" customHeight="1">
      <c r="A22" s="1386"/>
      <c r="B22" s="1387"/>
      <c r="C22" s="1387"/>
      <c r="D22" s="1388"/>
      <c r="E22" s="1405" t="s">
        <v>480</v>
      </c>
      <c r="F22" s="1406"/>
      <c r="G22" s="1394"/>
      <c r="H22" s="1395"/>
      <c r="I22" s="1395"/>
      <c r="J22" s="1395"/>
      <c r="K22" s="1395"/>
      <c r="L22" s="1395"/>
      <c r="M22" s="1395"/>
      <c r="N22" s="1395"/>
      <c r="O22" s="1395"/>
      <c r="P22" s="1396"/>
      <c r="Q22" s="543"/>
      <c r="R22" s="1146"/>
    </row>
    <row r="23" spans="1:18" ht="22.5" customHeight="1">
      <c r="A23" s="1386"/>
      <c r="B23" s="1387"/>
      <c r="C23" s="1387"/>
      <c r="D23" s="1388"/>
      <c r="E23" s="1403" t="s">
        <v>478</v>
      </c>
      <c r="F23" s="1404"/>
      <c r="G23" s="1139"/>
      <c r="H23" s="1389"/>
      <c r="I23" s="1389"/>
      <c r="J23" s="1389"/>
      <c r="K23" s="1389"/>
      <c r="L23" s="1390"/>
      <c r="M23" s="1391" t="s">
        <v>479</v>
      </c>
      <c r="N23" s="1392"/>
      <c r="O23" s="1139"/>
      <c r="P23" s="1393"/>
      <c r="Q23" s="543"/>
      <c r="R23" s="1146"/>
    </row>
    <row r="24" spans="1:18" ht="22.5" customHeight="1">
      <c r="A24" s="1386"/>
      <c r="B24" s="1387"/>
      <c r="C24" s="1387"/>
      <c r="D24" s="1388"/>
      <c r="E24" s="1405" t="s">
        <v>480</v>
      </c>
      <c r="F24" s="1406"/>
      <c r="G24" s="1394"/>
      <c r="H24" s="1395"/>
      <c r="I24" s="1395"/>
      <c r="J24" s="1395"/>
      <c r="K24" s="1395"/>
      <c r="L24" s="1395"/>
      <c r="M24" s="1395"/>
      <c r="N24" s="1395"/>
      <c r="O24" s="1395"/>
      <c r="P24" s="1396"/>
      <c r="Q24" s="543"/>
      <c r="R24" s="1146"/>
    </row>
    <row r="25" spans="1:18" ht="22.5" customHeight="1">
      <c r="A25" s="1386"/>
      <c r="B25" s="1387"/>
      <c r="C25" s="1387"/>
      <c r="D25" s="1388"/>
      <c r="E25" s="1403" t="s">
        <v>478</v>
      </c>
      <c r="F25" s="1404"/>
      <c r="G25" s="1139"/>
      <c r="H25" s="1389"/>
      <c r="I25" s="1389"/>
      <c r="J25" s="1389"/>
      <c r="K25" s="1389"/>
      <c r="L25" s="1390"/>
      <c r="M25" s="1391" t="s">
        <v>479</v>
      </c>
      <c r="N25" s="1392"/>
      <c r="O25" s="1139"/>
      <c r="P25" s="1393"/>
      <c r="Q25" s="543"/>
      <c r="R25" s="1146"/>
    </row>
    <row r="26" spans="1:18" ht="22.5" customHeight="1">
      <c r="A26" s="1386"/>
      <c r="B26" s="1387"/>
      <c r="C26" s="1387"/>
      <c r="D26" s="1388"/>
      <c r="E26" s="1405" t="s">
        <v>480</v>
      </c>
      <c r="F26" s="1406"/>
      <c r="G26" s="1394"/>
      <c r="H26" s="1395"/>
      <c r="I26" s="1395"/>
      <c r="J26" s="1395"/>
      <c r="K26" s="1395"/>
      <c r="L26" s="1395"/>
      <c r="M26" s="1395"/>
      <c r="N26" s="1395"/>
      <c r="O26" s="1395"/>
      <c r="P26" s="1396"/>
      <c r="Q26" s="543"/>
      <c r="R26" s="1146"/>
    </row>
    <row r="27" spans="1:18" ht="22.5" customHeight="1">
      <c r="A27" s="1386"/>
      <c r="B27" s="1387"/>
      <c r="C27" s="1387"/>
      <c r="D27" s="1388"/>
      <c r="E27" s="1403" t="s">
        <v>478</v>
      </c>
      <c r="F27" s="1404"/>
      <c r="G27" s="1139"/>
      <c r="H27" s="1389"/>
      <c r="I27" s="1389"/>
      <c r="J27" s="1389"/>
      <c r="K27" s="1389"/>
      <c r="L27" s="1390"/>
      <c r="M27" s="1391" t="s">
        <v>479</v>
      </c>
      <c r="N27" s="1392"/>
      <c r="O27" s="1139"/>
      <c r="P27" s="1393"/>
      <c r="Q27" s="543"/>
      <c r="R27" s="1146"/>
    </row>
    <row r="28" spans="1:18" ht="22.5" customHeight="1">
      <c r="A28" s="1386"/>
      <c r="B28" s="1387"/>
      <c r="C28" s="1387"/>
      <c r="D28" s="1388"/>
      <c r="E28" s="1405" t="s">
        <v>480</v>
      </c>
      <c r="F28" s="1406"/>
      <c r="G28" s="1394"/>
      <c r="H28" s="1395"/>
      <c r="I28" s="1395"/>
      <c r="J28" s="1395"/>
      <c r="K28" s="1395"/>
      <c r="L28" s="1395"/>
      <c r="M28" s="1395"/>
      <c r="N28" s="1395"/>
      <c r="O28" s="1395"/>
      <c r="P28" s="1396"/>
      <c r="Q28" s="543"/>
      <c r="R28" s="1146"/>
    </row>
    <row r="29" spans="1:18" ht="22.5" customHeight="1">
      <c r="A29" s="1386"/>
      <c r="B29" s="1387"/>
      <c r="C29" s="1387"/>
      <c r="D29" s="1388"/>
      <c r="E29" s="1403" t="s">
        <v>478</v>
      </c>
      <c r="F29" s="1404"/>
      <c r="G29" s="1139"/>
      <c r="H29" s="1389"/>
      <c r="I29" s="1389"/>
      <c r="J29" s="1389"/>
      <c r="K29" s="1389"/>
      <c r="L29" s="1390"/>
      <c r="M29" s="1391" t="s">
        <v>479</v>
      </c>
      <c r="N29" s="1392"/>
      <c r="O29" s="1139"/>
      <c r="P29" s="1393"/>
      <c r="Q29" s="543"/>
      <c r="R29" s="1146"/>
    </row>
    <row r="30" spans="1:18" ht="22.5" customHeight="1">
      <c r="A30" s="1386"/>
      <c r="B30" s="1387"/>
      <c r="C30" s="1387"/>
      <c r="D30" s="1388"/>
      <c r="E30" s="1405" t="s">
        <v>480</v>
      </c>
      <c r="F30" s="1406"/>
      <c r="G30" s="1394"/>
      <c r="H30" s="1395"/>
      <c r="I30" s="1395"/>
      <c r="J30" s="1395"/>
      <c r="K30" s="1395"/>
      <c r="L30" s="1395"/>
      <c r="M30" s="1395"/>
      <c r="N30" s="1395"/>
      <c r="O30" s="1395"/>
      <c r="P30" s="1396"/>
      <c r="Q30" s="543"/>
      <c r="R30" s="1146"/>
    </row>
    <row r="31" spans="1:18" ht="22.5" customHeight="1">
      <c r="A31" s="1386"/>
      <c r="B31" s="1387"/>
      <c r="C31" s="1387"/>
      <c r="D31" s="1388"/>
      <c r="E31" s="1403" t="s">
        <v>478</v>
      </c>
      <c r="F31" s="1404"/>
      <c r="G31" s="1139"/>
      <c r="H31" s="1389"/>
      <c r="I31" s="1389"/>
      <c r="J31" s="1389"/>
      <c r="K31" s="1389"/>
      <c r="L31" s="1390"/>
      <c r="M31" s="1391" t="s">
        <v>479</v>
      </c>
      <c r="N31" s="1392"/>
      <c r="O31" s="1139"/>
      <c r="P31" s="1393"/>
      <c r="Q31" s="543"/>
      <c r="R31" s="1146"/>
    </row>
    <row r="32" spans="1:18" ht="22.5" customHeight="1">
      <c r="A32" s="1386"/>
      <c r="B32" s="1387"/>
      <c r="C32" s="1387"/>
      <c r="D32" s="1388"/>
      <c r="E32" s="1405" t="s">
        <v>480</v>
      </c>
      <c r="F32" s="1406"/>
      <c r="G32" s="1394"/>
      <c r="H32" s="1395"/>
      <c r="I32" s="1395"/>
      <c r="J32" s="1395"/>
      <c r="K32" s="1395"/>
      <c r="L32" s="1395"/>
      <c r="M32" s="1395"/>
      <c r="N32" s="1395"/>
      <c r="O32" s="1395"/>
      <c r="P32" s="1396"/>
      <c r="Q32" s="543"/>
      <c r="R32" s="1146"/>
    </row>
    <row r="33" spans="1:18" ht="22.5" customHeight="1">
      <c r="A33" s="1386"/>
      <c r="B33" s="1387"/>
      <c r="C33" s="1387"/>
      <c r="D33" s="1388"/>
      <c r="E33" s="1403" t="s">
        <v>478</v>
      </c>
      <c r="F33" s="1404"/>
      <c r="G33" s="1139"/>
      <c r="H33" s="1389"/>
      <c r="I33" s="1389"/>
      <c r="J33" s="1389"/>
      <c r="K33" s="1389"/>
      <c r="L33" s="1390"/>
      <c r="M33" s="1391" t="s">
        <v>479</v>
      </c>
      <c r="N33" s="1392"/>
      <c r="O33" s="1139"/>
      <c r="P33" s="1393"/>
      <c r="Q33" s="543"/>
      <c r="R33" s="1146"/>
    </row>
    <row r="34" spans="1:18" ht="22.5" customHeight="1">
      <c r="A34" s="1386"/>
      <c r="B34" s="1387"/>
      <c r="C34" s="1387"/>
      <c r="D34" s="1388"/>
      <c r="E34" s="1405" t="s">
        <v>480</v>
      </c>
      <c r="F34" s="1406"/>
      <c r="G34" s="1394"/>
      <c r="H34" s="1395"/>
      <c r="I34" s="1395"/>
      <c r="J34" s="1395"/>
      <c r="K34" s="1395"/>
      <c r="L34" s="1395"/>
      <c r="M34" s="1395"/>
      <c r="N34" s="1395"/>
      <c r="O34" s="1395"/>
      <c r="P34" s="1396"/>
      <c r="Q34" s="543"/>
      <c r="R34" s="1146"/>
    </row>
    <row r="35" spans="1:18" ht="22.5" customHeight="1">
      <c r="A35" s="1386"/>
      <c r="B35" s="1387"/>
      <c r="C35" s="1387"/>
      <c r="D35" s="1388"/>
      <c r="E35" s="1403" t="s">
        <v>478</v>
      </c>
      <c r="F35" s="1404"/>
      <c r="G35" s="1139"/>
      <c r="H35" s="1389"/>
      <c r="I35" s="1389"/>
      <c r="J35" s="1389"/>
      <c r="K35" s="1389"/>
      <c r="L35" s="1390"/>
      <c r="M35" s="1391" t="s">
        <v>479</v>
      </c>
      <c r="N35" s="1392"/>
      <c r="O35" s="1139"/>
      <c r="P35" s="1393"/>
      <c r="Q35" s="543"/>
      <c r="R35" s="1146"/>
    </row>
    <row r="36" spans="1:18" ht="22.5" customHeight="1">
      <c r="A36" s="1386"/>
      <c r="B36" s="1387"/>
      <c r="C36" s="1387"/>
      <c r="D36" s="1388"/>
      <c r="E36" s="1405" t="s">
        <v>480</v>
      </c>
      <c r="F36" s="1406"/>
      <c r="G36" s="1394"/>
      <c r="H36" s="1395"/>
      <c r="I36" s="1395"/>
      <c r="J36" s="1395"/>
      <c r="K36" s="1395"/>
      <c r="L36" s="1395"/>
      <c r="M36" s="1395"/>
      <c r="N36" s="1395"/>
      <c r="O36" s="1395"/>
      <c r="P36" s="1396"/>
      <c r="Q36" s="543"/>
      <c r="R36" s="1146"/>
    </row>
    <row r="37" spans="1:18" ht="22.5" customHeight="1">
      <c r="A37" s="1386"/>
      <c r="B37" s="1387"/>
      <c r="C37" s="1387"/>
      <c r="D37" s="1388"/>
      <c r="E37" s="1403" t="s">
        <v>478</v>
      </c>
      <c r="F37" s="1404"/>
      <c r="G37" s="1139"/>
      <c r="H37" s="1389"/>
      <c r="I37" s="1389"/>
      <c r="J37" s="1389"/>
      <c r="K37" s="1389"/>
      <c r="L37" s="1390"/>
      <c r="M37" s="1391" t="s">
        <v>479</v>
      </c>
      <c r="N37" s="1392"/>
      <c r="O37" s="1139"/>
      <c r="P37" s="1393"/>
      <c r="Q37" s="543"/>
      <c r="R37" s="1146"/>
    </row>
    <row r="38" spans="1:18" ht="22.5" customHeight="1">
      <c r="A38" s="1386"/>
      <c r="B38" s="1387"/>
      <c r="C38" s="1387"/>
      <c r="D38" s="1388"/>
      <c r="E38" s="1405" t="s">
        <v>480</v>
      </c>
      <c r="F38" s="1406"/>
      <c r="G38" s="1394"/>
      <c r="H38" s="1395"/>
      <c r="I38" s="1395"/>
      <c r="J38" s="1395"/>
      <c r="K38" s="1395"/>
      <c r="L38" s="1395"/>
      <c r="M38" s="1395"/>
      <c r="N38" s="1395"/>
      <c r="O38" s="1395"/>
      <c r="P38" s="1396"/>
      <c r="Q38" s="543"/>
      <c r="R38" s="1146"/>
    </row>
    <row r="39" spans="1:18" ht="22.5" customHeight="1">
      <c r="A39" s="1386"/>
      <c r="B39" s="1387"/>
      <c r="C39" s="1387"/>
      <c r="D39" s="1388"/>
      <c r="E39" s="1403" t="s">
        <v>478</v>
      </c>
      <c r="F39" s="1404"/>
      <c r="G39" s="1139"/>
      <c r="H39" s="1389"/>
      <c r="I39" s="1389"/>
      <c r="J39" s="1389"/>
      <c r="K39" s="1389"/>
      <c r="L39" s="1390"/>
      <c r="M39" s="1391" t="s">
        <v>479</v>
      </c>
      <c r="N39" s="1392"/>
      <c r="O39" s="1139"/>
      <c r="P39" s="1393"/>
      <c r="Q39" s="543"/>
      <c r="R39" s="1146"/>
    </row>
    <row r="40" spans="1:18" ht="22.5" customHeight="1">
      <c r="A40" s="1386"/>
      <c r="B40" s="1387"/>
      <c r="C40" s="1387"/>
      <c r="D40" s="1388"/>
      <c r="E40" s="1405" t="s">
        <v>480</v>
      </c>
      <c r="F40" s="1406"/>
      <c r="G40" s="1394"/>
      <c r="H40" s="1395"/>
      <c r="I40" s="1395"/>
      <c r="J40" s="1395"/>
      <c r="K40" s="1395"/>
      <c r="L40" s="1395"/>
      <c r="M40" s="1395"/>
      <c r="N40" s="1395"/>
      <c r="O40" s="1395"/>
      <c r="P40" s="1396"/>
      <c r="Q40" s="543"/>
      <c r="R40" s="1146"/>
    </row>
    <row r="41" spans="1:18" ht="22.5" customHeight="1">
      <c r="A41" s="1386"/>
      <c r="B41" s="1387"/>
      <c r="C41" s="1387"/>
      <c r="D41" s="1388"/>
      <c r="E41" s="1403" t="s">
        <v>478</v>
      </c>
      <c r="F41" s="1404"/>
      <c r="G41" s="1139"/>
      <c r="H41" s="1389"/>
      <c r="I41" s="1389"/>
      <c r="J41" s="1389"/>
      <c r="K41" s="1389"/>
      <c r="L41" s="1390"/>
      <c r="M41" s="1391" t="s">
        <v>479</v>
      </c>
      <c r="N41" s="1392"/>
      <c r="O41" s="1139"/>
      <c r="P41" s="1393"/>
      <c r="Q41" s="543"/>
      <c r="R41" s="1146"/>
    </row>
    <row r="42" spans="1:18" ht="22.5" customHeight="1">
      <c r="A42" s="1386"/>
      <c r="B42" s="1387"/>
      <c r="C42" s="1387"/>
      <c r="D42" s="1388"/>
      <c r="E42" s="1405" t="s">
        <v>480</v>
      </c>
      <c r="F42" s="1406"/>
      <c r="G42" s="1394"/>
      <c r="H42" s="1395"/>
      <c r="I42" s="1395"/>
      <c r="J42" s="1395"/>
      <c r="K42" s="1395"/>
      <c r="L42" s="1395"/>
      <c r="M42" s="1395"/>
      <c r="N42" s="1395"/>
      <c r="O42" s="1395"/>
      <c r="P42" s="1396"/>
      <c r="Q42" s="543"/>
      <c r="R42" s="1146"/>
    </row>
    <row r="43" spans="1:18" ht="22.5" customHeight="1">
      <c r="A43" s="1386"/>
      <c r="B43" s="1387"/>
      <c r="C43" s="1387"/>
      <c r="D43" s="1388"/>
      <c r="E43" s="1403" t="s">
        <v>478</v>
      </c>
      <c r="F43" s="1404"/>
      <c r="G43" s="1139"/>
      <c r="H43" s="1389"/>
      <c r="I43" s="1389"/>
      <c r="J43" s="1389"/>
      <c r="K43" s="1389"/>
      <c r="L43" s="1390"/>
      <c r="M43" s="1391" t="s">
        <v>479</v>
      </c>
      <c r="N43" s="1392"/>
      <c r="O43" s="1139"/>
      <c r="P43" s="1393"/>
      <c r="Q43" s="543"/>
      <c r="R43" s="1146"/>
    </row>
    <row r="44" spans="1:18" ht="22.5" customHeight="1">
      <c r="A44" s="1386"/>
      <c r="B44" s="1387"/>
      <c r="C44" s="1387"/>
      <c r="D44" s="1388"/>
      <c r="E44" s="1405" t="s">
        <v>480</v>
      </c>
      <c r="F44" s="1406"/>
      <c r="G44" s="1394"/>
      <c r="H44" s="1395"/>
      <c r="I44" s="1395"/>
      <c r="J44" s="1395"/>
      <c r="K44" s="1395"/>
      <c r="L44" s="1395"/>
      <c r="M44" s="1395"/>
      <c r="N44" s="1395"/>
      <c r="O44" s="1395"/>
      <c r="P44" s="1396"/>
      <c r="Q44" s="543"/>
      <c r="R44" s="1146"/>
    </row>
    <row r="45" spans="1:18" ht="22.5" customHeight="1">
      <c r="A45" s="1386"/>
      <c r="B45" s="1387"/>
      <c r="C45" s="1387"/>
      <c r="D45" s="1388"/>
      <c r="E45" s="1403" t="s">
        <v>478</v>
      </c>
      <c r="F45" s="1404"/>
      <c r="G45" s="1139"/>
      <c r="H45" s="1389"/>
      <c r="I45" s="1389"/>
      <c r="J45" s="1389"/>
      <c r="K45" s="1389"/>
      <c r="L45" s="1390"/>
      <c r="M45" s="1391" t="s">
        <v>479</v>
      </c>
      <c r="N45" s="1392"/>
      <c r="O45" s="1139"/>
      <c r="P45" s="1393"/>
      <c r="Q45" s="543"/>
      <c r="R45" s="1146"/>
    </row>
    <row r="46" spans="1:18" ht="22.5" customHeight="1">
      <c r="A46" s="1386"/>
      <c r="B46" s="1387"/>
      <c r="C46" s="1387"/>
      <c r="D46" s="1388"/>
      <c r="E46" s="1405" t="s">
        <v>480</v>
      </c>
      <c r="F46" s="1406"/>
      <c r="G46" s="1394"/>
      <c r="H46" s="1395"/>
      <c r="I46" s="1395"/>
      <c r="J46" s="1395"/>
      <c r="K46" s="1395"/>
      <c r="L46" s="1395"/>
      <c r="M46" s="1395"/>
      <c r="N46" s="1395"/>
      <c r="O46" s="1395"/>
      <c r="P46" s="1396"/>
      <c r="Q46" s="543"/>
      <c r="R46" s="1146"/>
    </row>
    <row r="47" spans="1:18" ht="22.5" customHeight="1">
      <c r="A47" s="1386"/>
      <c r="B47" s="1387"/>
      <c r="C47" s="1387"/>
      <c r="D47" s="1388"/>
      <c r="E47" s="1403" t="s">
        <v>478</v>
      </c>
      <c r="F47" s="1404"/>
      <c r="G47" s="1139"/>
      <c r="H47" s="1389"/>
      <c r="I47" s="1389"/>
      <c r="J47" s="1389"/>
      <c r="K47" s="1389"/>
      <c r="L47" s="1390"/>
      <c r="M47" s="1391" t="s">
        <v>479</v>
      </c>
      <c r="N47" s="1392"/>
      <c r="O47" s="1139"/>
      <c r="P47" s="1393"/>
      <c r="Q47" s="543"/>
      <c r="R47" s="1146"/>
    </row>
    <row r="48" spans="1:18" ht="22.5" customHeight="1">
      <c r="A48" s="1386"/>
      <c r="B48" s="1387"/>
      <c r="C48" s="1387"/>
      <c r="D48" s="1388"/>
      <c r="E48" s="1405" t="s">
        <v>480</v>
      </c>
      <c r="F48" s="1406"/>
      <c r="G48" s="1394"/>
      <c r="H48" s="1395"/>
      <c r="I48" s="1395"/>
      <c r="J48" s="1395"/>
      <c r="K48" s="1395"/>
      <c r="L48" s="1395"/>
      <c r="M48" s="1395"/>
      <c r="N48" s="1395"/>
      <c r="O48" s="1395"/>
      <c r="P48" s="1396"/>
      <c r="Q48" s="543"/>
      <c r="R48" s="1146"/>
    </row>
    <row r="49" spans="1:18" ht="22.5" customHeight="1">
      <c r="A49" s="1386"/>
      <c r="B49" s="1387"/>
      <c r="C49" s="1387"/>
      <c r="D49" s="1388"/>
      <c r="E49" s="1403" t="s">
        <v>478</v>
      </c>
      <c r="F49" s="1404"/>
      <c r="G49" s="1139"/>
      <c r="H49" s="1389"/>
      <c r="I49" s="1389"/>
      <c r="J49" s="1389"/>
      <c r="K49" s="1389"/>
      <c r="L49" s="1390"/>
      <c r="M49" s="1391" t="s">
        <v>479</v>
      </c>
      <c r="N49" s="1392"/>
      <c r="O49" s="1139"/>
      <c r="P49" s="1393"/>
      <c r="Q49" s="543"/>
      <c r="R49" s="1146"/>
    </row>
    <row r="50" spans="1:18" ht="22.5" customHeight="1" thickBot="1">
      <c r="A50" s="1397"/>
      <c r="B50" s="1398"/>
      <c r="C50" s="1398"/>
      <c r="D50" s="1399"/>
      <c r="E50" s="1405" t="s">
        <v>480</v>
      </c>
      <c r="F50" s="1406"/>
      <c r="G50" s="1400"/>
      <c r="H50" s="1401"/>
      <c r="I50" s="1401"/>
      <c r="J50" s="1401"/>
      <c r="K50" s="1401"/>
      <c r="L50" s="1401"/>
      <c r="M50" s="1401"/>
      <c r="N50" s="1401"/>
      <c r="O50" s="1401"/>
      <c r="P50" s="1402"/>
      <c r="Q50" s="543"/>
      <c r="R50" s="1160"/>
    </row>
    <row r="51" spans="1:18" ht="22.5" customHeight="1" thickBot="1">
      <c r="A51" s="1382" t="s">
        <v>481</v>
      </c>
      <c r="B51" s="1382"/>
      <c r="C51" s="1382"/>
      <c r="D51" s="1382"/>
      <c r="E51" s="1382"/>
      <c r="F51" s="1382"/>
      <c r="G51" s="1382"/>
      <c r="H51" s="1382"/>
      <c r="I51" s="1382"/>
      <c r="J51" s="1382"/>
      <c r="K51" s="1382"/>
      <c r="L51" s="1383" t="s">
        <v>482</v>
      </c>
      <c r="M51" s="1384"/>
      <c r="N51" s="1384">
        <f>総表!J49</f>
        <v>0</v>
      </c>
      <c r="O51" s="1384"/>
      <c r="P51" s="1385"/>
      <c r="Q51" s="544"/>
    </row>
    <row r="52" spans="1:18">
      <c r="A52" s="449"/>
      <c r="B52" s="449"/>
      <c r="C52" s="449"/>
    </row>
  </sheetData>
  <sheetProtection algorithmName="SHA-512" hashValue="jVQTSo6hTw3785DFFaVwQE2htpXCWCBEwcVq1xLoJPE/KObOCtmneDTA0JJ7SnDB9SPXmIwaZU3F1U48/0SDNw==" saltValue="bLOSbZt04zQAW7pySt2NwA==" spinCount="100000" sheet="1" objects="1" scenarios="1"/>
  <mergeCells count="162">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1"/>
  <dataValidations count="1">
    <dataValidation type="list" allowBlank="1" showInputMessage="1" showErrorMessage="1" sqref="C2:C4 F2:F4 I2" xr:uid="{26389CB4-80E7-4E22-8618-2EFBB88474F7}">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E9F3E-02E9-43BF-BF3C-90BB303ACB83}">
  <sheetPr>
    <tabColor rgb="FF00B0F0"/>
    <pageSetUpPr fitToPage="1"/>
  </sheetPr>
  <dimension ref="A1:R52"/>
  <sheetViews>
    <sheetView showGridLines="0" zoomScale="70" zoomScaleNormal="70" zoomScaleSheetLayoutView="100" workbookViewId="0">
      <selection activeCell="E5" sqref="E5:H5"/>
    </sheetView>
  </sheetViews>
  <sheetFormatPr defaultColWidth="9" defaultRowHeight="22.5"/>
  <cols>
    <col min="1" max="2" width="7.75" style="447" customWidth="1"/>
    <col min="3" max="3" width="3.83203125" style="447" customWidth="1"/>
    <col min="4" max="4" width="9.25" style="447" customWidth="1"/>
    <col min="5" max="5" width="7.5" style="447" customWidth="1"/>
    <col min="6" max="6" width="3.83203125" style="447" customWidth="1"/>
    <col min="7" max="7" width="9.25" style="450" customWidth="1"/>
    <col min="8" max="8" width="7.5" style="450" customWidth="1"/>
    <col min="9" max="9" width="3.83203125" style="447" customWidth="1"/>
    <col min="10" max="10" width="16.83203125" style="447" customWidth="1"/>
    <col min="11" max="11" width="8" style="447" customWidth="1"/>
    <col min="12" max="12" width="9.33203125" style="447" customWidth="1"/>
    <col min="13" max="13" width="10.75" style="447" customWidth="1"/>
    <col min="14" max="15" width="9.33203125" style="447" customWidth="1"/>
    <col min="16" max="16" width="17.33203125" style="447" customWidth="1"/>
    <col min="17" max="17" width="3.75" style="447" customWidth="1"/>
    <col min="18" max="18" width="59.25" style="317" customWidth="1"/>
    <col min="19" max="16384" width="9" style="448"/>
  </cols>
  <sheetData>
    <row r="1" spans="1:18" ht="22.5" customHeight="1" thickBot="1">
      <c r="A1" s="1434" t="s">
        <v>469</v>
      </c>
      <c r="B1" s="1434"/>
      <c r="C1" s="445"/>
      <c r="D1" s="446"/>
      <c r="E1" s="446"/>
      <c r="G1" s="445"/>
      <c r="H1" s="445"/>
      <c r="I1" s="446"/>
      <c r="J1" s="446"/>
      <c r="N1" s="1435"/>
      <c r="O1" s="1435"/>
      <c r="P1" s="1435"/>
      <c r="Q1" s="527"/>
    </row>
    <row r="2" spans="1:18" ht="23.25" customHeight="1" thickBot="1">
      <c r="A2" s="1448" t="s">
        <v>70</v>
      </c>
      <c r="B2" s="1449"/>
      <c r="C2" s="687"/>
      <c r="D2" s="1457" t="s">
        <v>580</v>
      </c>
      <c r="E2" s="1458"/>
      <c r="F2" s="539"/>
      <c r="G2" s="1457" t="s">
        <v>581</v>
      </c>
      <c r="H2" s="1458"/>
      <c r="I2" s="539"/>
      <c r="J2" s="537" t="s">
        <v>582</v>
      </c>
      <c r="K2" s="602"/>
      <c r="L2" s="603" t="s">
        <v>636</v>
      </c>
      <c r="M2" s="1469">
        <f>総表!C27</f>
        <v>0</v>
      </c>
      <c r="N2" s="1470"/>
      <c r="O2" s="1470"/>
      <c r="P2" s="1471"/>
      <c r="Q2" s="534"/>
      <c r="R2" s="546" t="s">
        <v>203</v>
      </c>
    </row>
    <row r="3" spans="1:18" ht="23.25" customHeight="1" thickBot="1">
      <c r="A3" s="1450"/>
      <c r="B3" s="1451"/>
      <c r="C3" s="688"/>
      <c r="D3" s="1455" t="s">
        <v>583</v>
      </c>
      <c r="E3" s="1456"/>
      <c r="F3" s="540" t="s">
        <v>615</v>
      </c>
      <c r="G3" s="1459" t="s">
        <v>584</v>
      </c>
      <c r="H3" s="1461"/>
      <c r="I3" s="1461"/>
      <c r="J3" s="1462"/>
      <c r="K3" s="536"/>
      <c r="L3" s="604" t="s">
        <v>637</v>
      </c>
      <c r="M3" s="1469">
        <f>総表!C15</f>
        <v>0</v>
      </c>
      <c r="N3" s="1470"/>
      <c r="O3" s="1470"/>
      <c r="P3" s="1471"/>
      <c r="Q3" s="534"/>
      <c r="R3" s="1472" t="s">
        <v>589</v>
      </c>
    </row>
    <row r="4" spans="1:18" ht="23.25" customHeight="1" thickBot="1">
      <c r="A4" s="1437"/>
      <c r="B4" s="1438"/>
      <c r="C4" s="689"/>
      <c r="D4" s="1459" t="s">
        <v>585</v>
      </c>
      <c r="E4" s="1460"/>
      <c r="F4" s="541"/>
      <c r="G4" s="1459" t="s">
        <v>586</v>
      </c>
      <c r="H4" s="1461"/>
      <c r="I4" s="1461"/>
      <c r="J4" s="1462"/>
      <c r="K4" s="528"/>
      <c r="L4" s="529"/>
      <c r="M4" s="529"/>
      <c r="N4" s="529"/>
      <c r="O4" s="529"/>
      <c r="P4" s="529"/>
      <c r="Q4" s="534"/>
      <c r="R4" s="1473"/>
    </row>
    <row r="5" spans="1:18" ht="24" customHeight="1">
      <c r="A5" s="1436" t="s">
        <v>470</v>
      </c>
      <c r="B5" s="1421"/>
      <c r="C5" s="1452" t="s">
        <v>471</v>
      </c>
      <c r="D5" s="1453"/>
      <c r="E5" s="1463"/>
      <c r="F5" s="1464"/>
      <c r="G5" s="1464"/>
      <c r="H5" s="1465"/>
      <c r="I5" s="1477" t="s">
        <v>471</v>
      </c>
      <c r="J5" s="1478"/>
      <c r="K5" s="1431"/>
      <c r="L5" s="1432"/>
      <c r="M5" s="1439"/>
      <c r="N5" s="1440" t="s">
        <v>638</v>
      </c>
      <c r="O5" s="1442"/>
      <c r="P5" s="1443"/>
      <c r="Q5" s="542"/>
      <c r="R5" s="1473"/>
    </row>
    <row r="6" spans="1:18" ht="39.75" customHeight="1">
      <c r="A6" s="1437"/>
      <c r="B6" s="1438"/>
      <c r="C6" s="1454" t="s">
        <v>472</v>
      </c>
      <c r="D6" s="1438"/>
      <c r="E6" s="1466"/>
      <c r="F6" s="1467"/>
      <c r="G6" s="1467"/>
      <c r="H6" s="1468"/>
      <c r="I6" s="1479" t="s">
        <v>473</v>
      </c>
      <c r="J6" s="1480"/>
      <c r="K6" s="1153"/>
      <c r="L6" s="1446"/>
      <c r="M6" s="1447"/>
      <c r="N6" s="1441"/>
      <c r="O6" s="1444"/>
      <c r="P6" s="1445"/>
      <c r="Q6" s="542"/>
      <c r="R6" s="1146" t="s">
        <v>635</v>
      </c>
    </row>
    <row r="7" spans="1:18" ht="27.75" customHeight="1">
      <c r="A7" s="1413" t="s">
        <v>528</v>
      </c>
      <c r="B7" s="1414"/>
      <c r="C7" s="1419" t="s">
        <v>474</v>
      </c>
      <c r="D7" s="1420"/>
      <c r="E7" s="1420"/>
      <c r="F7" s="1421"/>
      <c r="G7" s="1428" t="s">
        <v>475</v>
      </c>
      <c r="H7" s="1429"/>
      <c r="I7" s="1429"/>
      <c r="J7" s="1429"/>
      <c r="K7" s="1429"/>
      <c r="L7" s="1429"/>
      <c r="M7" s="1429"/>
      <c r="N7" s="1429"/>
      <c r="O7" s="1429"/>
      <c r="P7" s="1430"/>
      <c r="Q7" s="535"/>
      <c r="R7" s="1146"/>
    </row>
    <row r="8" spans="1:18" ht="33" customHeight="1">
      <c r="A8" s="1415"/>
      <c r="B8" s="1416"/>
      <c r="C8" s="1493"/>
      <c r="D8" s="1494"/>
      <c r="E8" s="1494"/>
      <c r="F8" s="1495"/>
      <c r="G8" s="1496"/>
      <c r="H8" s="1497"/>
      <c r="I8" s="1497"/>
      <c r="J8" s="1497"/>
      <c r="K8" s="1497"/>
      <c r="L8" s="1497"/>
      <c r="M8" s="1497"/>
      <c r="N8" s="1497"/>
      <c r="O8" s="1497"/>
      <c r="P8" s="1498"/>
      <c r="Q8" s="543"/>
      <c r="R8" s="1146"/>
    </row>
    <row r="9" spans="1:18" ht="33" customHeight="1">
      <c r="A9" s="1415"/>
      <c r="B9" s="1416"/>
      <c r="C9" s="1486"/>
      <c r="D9" s="1487"/>
      <c r="E9" s="1487"/>
      <c r="F9" s="1488"/>
      <c r="G9" s="1141"/>
      <c r="H9" s="1484"/>
      <c r="I9" s="1484"/>
      <c r="J9" s="1484"/>
      <c r="K9" s="1484"/>
      <c r="L9" s="1484"/>
      <c r="M9" s="1484"/>
      <c r="N9" s="1484"/>
      <c r="O9" s="1484"/>
      <c r="P9" s="1485"/>
      <c r="Q9" s="543"/>
      <c r="R9" s="1146"/>
    </row>
    <row r="10" spans="1:18" ht="33" customHeight="1">
      <c r="A10" s="1415"/>
      <c r="B10" s="1416"/>
      <c r="C10" s="1486"/>
      <c r="D10" s="1487"/>
      <c r="E10" s="1487"/>
      <c r="F10" s="1488"/>
      <c r="G10" s="1141"/>
      <c r="H10" s="1484"/>
      <c r="I10" s="1484"/>
      <c r="J10" s="1484"/>
      <c r="K10" s="1484"/>
      <c r="L10" s="1484"/>
      <c r="M10" s="1484"/>
      <c r="N10" s="1484"/>
      <c r="O10" s="1484"/>
      <c r="P10" s="1485"/>
      <c r="Q10" s="543"/>
      <c r="R10" s="1146"/>
    </row>
    <row r="11" spans="1:18" ht="33" customHeight="1">
      <c r="A11" s="1415"/>
      <c r="B11" s="1416"/>
      <c r="C11" s="1486"/>
      <c r="D11" s="1487"/>
      <c r="E11" s="1487"/>
      <c r="F11" s="1488"/>
      <c r="G11" s="1141"/>
      <c r="H11" s="1484"/>
      <c r="I11" s="1484"/>
      <c r="J11" s="1484"/>
      <c r="K11" s="1484"/>
      <c r="L11" s="1484"/>
      <c r="M11" s="1484"/>
      <c r="N11" s="1484"/>
      <c r="O11" s="1484"/>
      <c r="P11" s="1485"/>
      <c r="Q11" s="543"/>
      <c r="R11" s="1146"/>
    </row>
    <row r="12" spans="1:18" ht="33" customHeight="1">
      <c r="A12" s="1415"/>
      <c r="B12" s="1416"/>
      <c r="C12" s="1486"/>
      <c r="D12" s="1487"/>
      <c r="E12" s="1487"/>
      <c r="F12" s="1488"/>
      <c r="G12" s="1141"/>
      <c r="H12" s="1484"/>
      <c r="I12" s="1484"/>
      <c r="J12" s="1484"/>
      <c r="K12" s="1484"/>
      <c r="L12" s="1484"/>
      <c r="M12" s="1484"/>
      <c r="N12" s="1484"/>
      <c r="O12" s="1484"/>
      <c r="P12" s="1485"/>
      <c r="Q12" s="543"/>
      <c r="R12" s="1146"/>
    </row>
    <row r="13" spans="1:18" ht="33" customHeight="1">
      <c r="A13" s="1415"/>
      <c r="B13" s="1416"/>
      <c r="C13" s="1486"/>
      <c r="D13" s="1487"/>
      <c r="E13" s="1487"/>
      <c r="F13" s="1488"/>
      <c r="G13" s="1141"/>
      <c r="H13" s="1484"/>
      <c r="I13" s="1484"/>
      <c r="J13" s="1484"/>
      <c r="K13" s="1484"/>
      <c r="L13" s="1484"/>
      <c r="M13" s="1484"/>
      <c r="N13" s="1484"/>
      <c r="O13" s="1484"/>
      <c r="P13" s="1485"/>
      <c r="Q13" s="543"/>
      <c r="R13" s="1146"/>
    </row>
    <row r="14" spans="1:18" ht="33" customHeight="1">
      <c r="A14" s="1415"/>
      <c r="B14" s="1416"/>
      <c r="C14" s="1486"/>
      <c r="D14" s="1487"/>
      <c r="E14" s="1487"/>
      <c r="F14" s="1488"/>
      <c r="G14" s="1141"/>
      <c r="H14" s="1484"/>
      <c r="I14" s="1484"/>
      <c r="J14" s="1484"/>
      <c r="K14" s="1484"/>
      <c r="L14" s="1484"/>
      <c r="M14" s="1484"/>
      <c r="N14" s="1484"/>
      <c r="O14" s="1484"/>
      <c r="P14" s="1485"/>
      <c r="Q14" s="543"/>
      <c r="R14" s="1146"/>
    </row>
    <row r="15" spans="1:18" ht="33" customHeight="1">
      <c r="A15" s="1415"/>
      <c r="B15" s="1416"/>
      <c r="C15" s="1486"/>
      <c r="D15" s="1487"/>
      <c r="E15" s="1487"/>
      <c r="F15" s="1488"/>
      <c r="G15" s="1141"/>
      <c r="H15" s="1484"/>
      <c r="I15" s="1484"/>
      <c r="J15" s="1484"/>
      <c r="K15" s="1484"/>
      <c r="L15" s="1484"/>
      <c r="M15" s="1484"/>
      <c r="N15" s="1484"/>
      <c r="O15" s="1484"/>
      <c r="P15" s="1485"/>
      <c r="Q15" s="543"/>
      <c r="R15" s="1146"/>
    </row>
    <row r="16" spans="1:18" ht="33" customHeight="1">
      <c r="A16" s="1415"/>
      <c r="B16" s="1416"/>
      <c r="C16" s="1486"/>
      <c r="D16" s="1487"/>
      <c r="E16" s="1487"/>
      <c r="F16" s="1488"/>
      <c r="G16" s="1141"/>
      <c r="H16" s="1484"/>
      <c r="I16" s="1484"/>
      <c r="J16" s="1484"/>
      <c r="K16" s="1484"/>
      <c r="L16" s="1484"/>
      <c r="M16" s="1484"/>
      <c r="N16" s="1484"/>
      <c r="O16" s="1484"/>
      <c r="P16" s="1485"/>
      <c r="Q16" s="543"/>
      <c r="R16" s="1146" t="s">
        <v>634</v>
      </c>
    </row>
    <row r="17" spans="1:18" ht="33" customHeight="1">
      <c r="A17" s="1415"/>
      <c r="B17" s="1416"/>
      <c r="C17" s="1486"/>
      <c r="D17" s="1487"/>
      <c r="E17" s="1487"/>
      <c r="F17" s="1488"/>
      <c r="G17" s="1141"/>
      <c r="H17" s="1484"/>
      <c r="I17" s="1484"/>
      <c r="J17" s="1484"/>
      <c r="K17" s="1484"/>
      <c r="L17" s="1484"/>
      <c r="M17" s="1484"/>
      <c r="N17" s="1484"/>
      <c r="O17" s="1484"/>
      <c r="P17" s="1485"/>
      <c r="Q17" s="543"/>
      <c r="R17" s="1146"/>
    </row>
    <row r="18" spans="1:18" ht="33" customHeight="1">
      <c r="A18" s="1417"/>
      <c r="B18" s="1418"/>
      <c r="C18" s="1489"/>
      <c r="D18" s="1490"/>
      <c r="E18" s="1490"/>
      <c r="F18" s="1491"/>
      <c r="G18" s="1153"/>
      <c r="H18" s="1446"/>
      <c r="I18" s="1446"/>
      <c r="J18" s="1446"/>
      <c r="K18" s="1446"/>
      <c r="L18" s="1446"/>
      <c r="M18" s="1446"/>
      <c r="N18" s="1446"/>
      <c r="O18" s="1446"/>
      <c r="P18" s="1492"/>
      <c r="Q18" s="543"/>
      <c r="R18" s="1146"/>
    </row>
    <row r="19" spans="1:18" ht="33" customHeight="1">
      <c r="A19" s="1481" t="s">
        <v>476</v>
      </c>
      <c r="B19" s="1482"/>
      <c r="C19" s="1482"/>
      <c r="D19" s="1482"/>
      <c r="E19" s="1482"/>
      <c r="F19" s="1482"/>
      <c r="G19" s="1482"/>
      <c r="H19" s="1482"/>
      <c r="I19" s="1482"/>
      <c r="J19" s="1482"/>
      <c r="K19" s="1482"/>
      <c r="L19" s="1482"/>
      <c r="M19" s="1482"/>
      <c r="N19" s="1482"/>
      <c r="O19" s="1482"/>
      <c r="P19" s="1483"/>
      <c r="Q19" s="545"/>
      <c r="R19" s="1146"/>
    </row>
    <row r="20" spans="1:18" ht="33.75" customHeight="1">
      <c r="A20" s="1428" t="s">
        <v>474</v>
      </c>
      <c r="B20" s="1429"/>
      <c r="C20" s="1429"/>
      <c r="D20" s="1499"/>
      <c r="E20" s="1429" t="s">
        <v>477</v>
      </c>
      <c r="F20" s="1429"/>
      <c r="G20" s="1429"/>
      <c r="H20" s="1429"/>
      <c r="I20" s="1429"/>
      <c r="J20" s="1429"/>
      <c r="K20" s="1429"/>
      <c r="L20" s="1429"/>
      <c r="M20" s="1429"/>
      <c r="N20" s="1429"/>
      <c r="O20" s="1429"/>
      <c r="P20" s="1430"/>
      <c r="Q20" s="535"/>
      <c r="R20" s="1146" t="s">
        <v>633</v>
      </c>
    </row>
    <row r="21" spans="1:18" ht="22.5" customHeight="1">
      <c r="A21" s="1386"/>
      <c r="B21" s="1387"/>
      <c r="C21" s="1387"/>
      <c r="D21" s="1388"/>
      <c r="E21" s="1403" t="s">
        <v>478</v>
      </c>
      <c r="F21" s="1404"/>
      <c r="G21" s="1139"/>
      <c r="H21" s="1389"/>
      <c r="I21" s="1389"/>
      <c r="J21" s="1389"/>
      <c r="K21" s="1389"/>
      <c r="L21" s="1390"/>
      <c r="M21" s="1391" t="s">
        <v>479</v>
      </c>
      <c r="N21" s="1392"/>
      <c r="O21" s="1139"/>
      <c r="P21" s="1393"/>
      <c r="Q21" s="543"/>
      <c r="R21" s="1146"/>
    </row>
    <row r="22" spans="1:18" ht="22.5" customHeight="1">
      <c r="A22" s="1386"/>
      <c r="B22" s="1387"/>
      <c r="C22" s="1387"/>
      <c r="D22" s="1388"/>
      <c r="E22" s="1405" t="s">
        <v>480</v>
      </c>
      <c r="F22" s="1406"/>
      <c r="G22" s="1394"/>
      <c r="H22" s="1395"/>
      <c r="I22" s="1395"/>
      <c r="J22" s="1395"/>
      <c r="K22" s="1395"/>
      <c r="L22" s="1395"/>
      <c r="M22" s="1395"/>
      <c r="N22" s="1395"/>
      <c r="O22" s="1395"/>
      <c r="P22" s="1396"/>
      <c r="Q22" s="543"/>
      <c r="R22" s="1146"/>
    </row>
    <row r="23" spans="1:18" ht="22.5" customHeight="1">
      <c r="A23" s="1386"/>
      <c r="B23" s="1387"/>
      <c r="C23" s="1387"/>
      <c r="D23" s="1388"/>
      <c r="E23" s="1403" t="s">
        <v>478</v>
      </c>
      <c r="F23" s="1404"/>
      <c r="G23" s="1139"/>
      <c r="H23" s="1389"/>
      <c r="I23" s="1389"/>
      <c r="J23" s="1389"/>
      <c r="K23" s="1389"/>
      <c r="L23" s="1390"/>
      <c r="M23" s="1391" t="s">
        <v>479</v>
      </c>
      <c r="N23" s="1392"/>
      <c r="O23" s="1139"/>
      <c r="P23" s="1393"/>
      <c r="Q23" s="543"/>
      <c r="R23" s="1146"/>
    </row>
    <row r="24" spans="1:18" ht="22.5" customHeight="1">
      <c r="A24" s="1386"/>
      <c r="B24" s="1387"/>
      <c r="C24" s="1387"/>
      <c r="D24" s="1388"/>
      <c r="E24" s="1405" t="s">
        <v>480</v>
      </c>
      <c r="F24" s="1406"/>
      <c r="G24" s="1394"/>
      <c r="H24" s="1395"/>
      <c r="I24" s="1395"/>
      <c r="J24" s="1395"/>
      <c r="K24" s="1395"/>
      <c r="L24" s="1395"/>
      <c r="M24" s="1395"/>
      <c r="N24" s="1395"/>
      <c r="O24" s="1395"/>
      <c r="P24" s="1396"/>
      <c r="Q24" s="543"/>
      <c r="R24" s="1146"/>
    </row>
    <row r="25" spans="1:18" ht="22.5" customHeight="1">
      <c r="A25" s="1386"/>
      <c r="B25" s="1387"/>
      <c r="C25" s="1387"/>
      <c r="D25" s="1388"/>
      <c r="E25" s="1403" t="s">
        <v>478</v>
      </c>
      <c r="F25" s="1404"/>
      <c r="G25" s="1139"/>
      <c r="H25" s="1389"/>
      <c r="I25" s="1389"/>
      <c r="J25" s="1389"/>
      <c r="K25" s="1389"/>
      <c r="L25" s="1390"/>
      <c r="M25" s="1391" t="s">
        <v>479</v>
      </c>
      <c r="N25" s="1392"/>
      <c r="O25" s="1139"/>
      <c r="P25" s="1393"/>
      <c r="Q25" s="543"/>
      <c r="R25" s="1146"/>
    </row>
    <row r="26" spans="1:18" ht="22.5" customHeight="1">
      <c r="A26" s="1386"/>
      <c r="B26" s="1387"/>
      <c r="C26" s="1387"/>
      <c r="D26" s="1388"/>
      <c r="E26" s="1405" t="s">
        <v>480</v>
      </c>
      <c r="F26" s="1406"/>
      <c r="G26" s="1394"/>
      <c r="H26" s="1395"/>
      <c r="I26" s="1395"/>
      <c r="J26" s="1395"/>
      <c r="K26" s="1395"/>
      <c r="L26" s="1395"/>
      <c r="M26" s="1395"/>
      <c r="N26" s="1395"/>
      <c r="O26" s="1395"/>
      <c r="P26" s="1396"/>
      <c r="Q26" s="543"/>
      <c r="R26" s="1146"/>
    </row>
    <row r="27" spans="1:18" ht="22.5" customHeight="1">
      <c r="A27" s="1386"/>
      <c r="B27" s="1387"/>
      <c r="C27" s="1387"/>
      <c r="D27" s="1388"/>
      <c r="E27" s="1403" t="s">
        <v>478</v>
      </c>
      <c r="F27" s="1404"/>
      <c r="G27" s="1139"/>
      <c r="H27" s="1389"/>
      <c r="I27" s="1389"/>
      <c r="J27" s="1389"/>
      <c r="K27" s="1389"/>
      <c r="L27" s="1390"/>
      <c r="M27" s="1391" t="s">
        <v>479</v>
      </c>
      <c r="N27" s="1392"/>
      <c r="O27" s="1139"/>
      <c r="P27" s="1393"/>
      <c r="Q27" s="543"/>
      <c r="R27" s="1146"/>
    </row>
    <row r="28" spans="1:18" ht="22.5" customHeight="1">
      <c r="A28" s="1386"/>
      <c r="B28" s="1387"/>
      <c r="C28" s="1387"/>
      <c r="D28" s="1388"/>
      <c r="E28" s="1405" t="s">
        <v>480</v>
      </c>
      <c r="F28" s="1406"/>
      <c r="G28" s="1394"/>
      <c r="H28" s="1395"/>
      <c r="I28" s="1395"/>
      <c r="J28" s="1395"/>
      <c r="K28" s="1395"/>
      <c r="L28" s="1395"/>
      <c r="M28" s="1395"/>
      <c r="N28" s="1395"/>
      <c r="O28" s="1395"/>
      <c r="P28" s="1396"/>
      <c r="Q28" s="543"/>
      <c r="R28" s="1146"/>
    </row>
    <row r="29" spans="1:18" ht="22.5" customHeight="1">
      <c r="A29" s="1386"/>
      <c r="B29" s="1387"/>
      <c r="C29" s="1387"/>
      <c r="D29" s="1388"/>
      <c r="E29" s="1403" t="s">
        <v>478</v>
      </c>
      <c r="F29" s="1404"/>
      <c r="G29" s="1139"/>
      <c r="H29" s="1389"/>
      <c r="I29" s="1389"/>
      <c r="J29" s="1389"/>
      <c r="K29" s="1389"/>
      <c r="L29" s="1390"/>
      <c r="M29" s="1391" t="s">
        <v>479</v>
      </c>
      <c r="N29" s="1392"/>
      <c r="O29" s="1139"/>
      <c r="P29" s="1393"/>
      <c r="Q29" s="543"/>
      <c r="R29" s="1146"/>
    </row>
    <row r="30" spans="1:18" ht="22.5" customHeight="1">
      <c r="A30" s="1386"/>
      <c r="B30" s="1387"/>
      <c r="C30" s="1387"/>
      <c r="D30" s="1388"/>
      <c r="E30" s="1405" t="s">
        <v>480</v>
      </c>
      <c r="F30" s="1406"/>
      <c r="G30" s="1394"/>
      <c r="H30" s="1395"/>
      <c r="I30" s="1395"/>
      <c r="J30" s="1395"/>
      <c r="K30" s="1395"/>
      <c r="L30" s="1395"/>
      <c r="M30" s="1395"/>
      <c r="N30" s="1395"/>
      <c r="O30" s="1395"/>
      <c r="P30" s="1396"/>
      <c r="Q30" s="543"/>
      <c r="R30" s="1146"/>
    </row>
    <row r="31" spans="1:18" ht="22.5" customHeight="1">
      <c r="A31" s="1386"/>
      <c r="B31" s="1387"/>
      <c r="C31" s="1387"/>
      <c r="D31" s="1388"/>
      <c r="E31" s="1403" t="s">
        <v>478</v>
      </c>
      <c r="F31" s="1404"/>
      <c r="G31" s="1139"/>
      <c r="H31" s="1389"/>
      <c r="I31" s="1389"/>
      <c r="J31" s="1389"/>
      <c r="K31" s="1389"/>
      <c r="L31" s="1390"/>
      <c r="M31" s="1391" t="s">
        <v>479</v>
      </c>
      <c r="N31" s="1392"/>
      <c r="O31" s="1139"/>
      <c r="P31" s="1393"/>
      <c r="Q31" s="543"/>
      <c r="R31" s="1146"/>
    </row>
    <row r="32" spans="1:18" ht="22.5" customHeight="1">
      <c r="A32" s="1386"/>
      <c r="B32" s="1387"/>
      <c r="C32" s="1387"/>
      <c r="D32" s="1388"/>
      <c r="E32" s="1405" t="s">
        <v>480</v>
      </c>
      <c r="F32" s="1406"/>
      <c r="G32" s="1394"/>
      <c r="H32" s="1395"/>
      <c r="I32" s="1395"/>
      <c r="J32" s="1395"/>
      <c r="K32" s="1395"/>
      <c r="L32" s="1395"/>
      <c r="M32" s="1395"/>
      <c r="N32" s="1395"/>
      <c r="O32" s="1395"/>
      <c r="P32" s="1396"/>
      <c r="Q32" s="543"/>
      <c r="R32" s="1146"/>
    </row>
    <row r="33" spans="1:18" ht="22.5" customHeight="1">
      <c r="A33" s="1386"/>
      <c r="B33" s="1387"/>
      <c r="C33" s="1387"/>
      <c r="D33" s="1388"/>
      <c r="E33" s="1403" t="s">
        <v>478</v>
      </c>
      <c r="F33" s="1404"/>
      <c r="G33" s="1139"/>
      <c r="H33" s="1389"/>
      <c r="I33" s="1389"/>
      <c r="J33" s="1389"/>
      <c r="K33" s="1389"/>
      <c r="L33" s="1390"/>
      <c r="M33" s="1391" t="s">
        <v>479</v>
      </c>
      <c r="N33" s="1392"/>
      <c r="O33" s="1139"/>
      <c r="P33" s="1393"/>
      <c r="Q33" s="543"/>
      <c r="R33" s="1146"/>
    </row>
    <row r="34" spans="1:18" ht="22.5" customHeight="1">
      <c r="A34" s="1386"/>
      <c r="B34" s="1387"/>
      <c r="C34" s="1387"/>
      <c r="D34" s="1388"/>
      <c r="E34" s="1405" t="s">
        <v>480</v>
      </c>
      <c r="F34" s="1406"/>
      <c r="G34" s="1394"/>
      <c r="H34" s="1395"/>
      <c r="I34" s="1395"/>
      <c r="J34" s="1395"/>
      <c r="K34" s="1395"/>
      <c r="L34" s="1395"/>
      <c r="M34" s="1395"/>
      <c r="N34" s="1395"/>
      <c r="O34" s="1395"/>
      <c r="P34" s="1396"/>
      <c r="Q34" s="543"/>
      <c r="R34" s="1146"/>
    </row>
    <row r="35" spans="1:18" ht="22.5" customHeight="1">
      <c r="A35" s="1386"/>
      <c r="B35" s="1387"/>
      <c r="C35" s="1387"/>
      <c r="D35" s="1388"/>
      <c r="E35" s="1403" t="s">
        <v>478</v>
      </c>
      <c r="F35" s="1404"/>
      <c r="G35" s="1139"/>
      <c r="H35" s="1389"/>
      <c r="I35" s="1389"/>
      <c r="J35" s="1389"/>
      <c r="K35" s="1389"/>
      <c r="L35" s="1390"/>
      <c r="M35" s="1391" t="s">
        <v>479</v>
      </c>
      <c r="N35" s="1392"/>
      <c r="O35" s="1139"/>
      <c r="P35" s="1393"/>
      <c r="Q35" s="543"/>
      <c r="R35" s="1146"/>
    </row>
    <row r="36" spans="1:18" ht="22.5" customHeight="1">
      <c r="A36" s="1386"/>
      <c r="B36" s="1387"/>
      <c r="C36" s="1387"/>
      <c r="D36" s="1388"/>
      <c r="E36" s="1405" t="s">
        <v>480</v>
      </c>
      <c r="F36" s="1406"/>
      <c r="G36" s="1394"/>
      <c r="H36" s="1395"/>
      <c r="I36" s="1395"/>
      <c r="J36" s="1395"/>
      <c r="K36" s="1395"/>
      <c r="L36" s="1395"/>
      <c r="M36" s="1395"/>
      <c r="N36" s="1395"/>
      <c r="O36" s="1395"/>
      <c r="P36" s="1396"/>
      <c r="Q36" s="543"/>
      <c r="R36" s="1146"/>
    </row>
    <row r="37" spans="1:18" ht="22.5" customHeight="1">
      <c r="A37" s="1386"/>
      <c r="B37" s="1387"/>
      <c r="C37" s="1387"/>
      <c r="D37" s="1388"/>
      <c r="E37" s="1403" t="s">
        <v>478</v>
      </c>
      <c r="F37" s="1404"/>
      <c r="G37" s="1139"/>
      <c r="H37" s="1389"/>
      <c r="I37" s="1389"/>
      <c r="J37" s="1389"/>
      <c r="K37" s="1389"/>
      <c r="L37" s="1390"/>
      <c r="M37" s="1391" t="s">
        <v>479</v>
      </c>
      <c r="N37" s="1392"/>
      <c r="O37" s="1139"/>
      <c r="P37" s="1393"/>
      <c r="Q37" s="543"/>
      <c r="R37" s="1146"/>
    </row>
    <row r="38" spans="1:18" ht="22.5" customHeight="1">
      <c r="A38" s="1386"/>
      <c r="B38" s="1387"/>
      <c r="C38" s="1387"/>
      <c r="D38" s="1388"/>
      <c r="E38" s="1405" t="s">
        <v>480</v>
      </c>
      <c r="F38" s="1406"/>
      <c r="G38" s="1394"/>
      <c r="H38" s="1395"/>
      <c r="I38" s="1395"/>
      <c r="J38" s="1395"/>
      <c r="K38" s="1395"/>
      <c r="L38" s="1395"/>
      <c r="M38" s="1395"/>
      <c r="N38" s="1395"/>
      <c r="O38" s="1395"/>
      <c r="P38" s="1396"/>
      <c r="Q38" s="543"/>
      <c r="R38" s="1146"/>
    </row>
    <row r="39" spans="1:18" ht="22.5" customHeight="1">
      <c r="A39" s="1386"/>
      <c r="B39" s="1387"/>
      <c r="C39" s="1387"/>
      <c r="D39" s="1388"/>
      <c r="E39" s="1403" t="s">
        <v>478</v>
      </c>
      <c r="F39" s="1404"/>
      <c r="G39" s="1139"/>
      <c r="H39" s="1389"/>
      <c r="I39" s="1389"/>
      <c r="J39" s="1389"/>
      <c r="K39" s="1389"/>
      <c r="L39" s="1390"/>
      <c r="M39" s="1391" t="s">
        <v>479</v>
      </c>
      <c r="N39" s="1392"/>
      <c r="O39" s="1139"/>
      <c r="P39" s="1393"/>
      <c r="Q39" s="543"/>
      <c r="R39" s="1146"/>
    </row>
    <row r="40" spans="1:18" ht="22.5" customHeight="1">
      <c r="A40" s="1386"/>
      <c r="B40" s="1387"/>
      <c r="C40" s="1387"/>
      <c r="D40" s="1388"/>
      <c r="E40" s="1405" t="s">
        <v>480</v>
      </c>
      <c r="F40" s="1406"/>
      <c r="G40" s="1394"/>
      <c r="H40" s="1395"/>
      <c r="I40" s="1395"/>
      <c r="J40" s="1395"/>
      <c r="K40" s="1395"/>
      <c r="L40" s="1395"/>
      <c r="M40" s="1395"/>
      <c r="N40" s="1395"/>
      <c r="O40" s="1395"/>
      <c r="P40" s="1396"/>
      <c r="Q40" s="543"/>
      <c r="R40" s="1146"/>
    </row>
    <row r="41" spans="1:18" ht="22.5" customHeight="1">
      <c r="A41" s="1386"/>
      <c r="B41" s="1387"/>
      <c r="C41" s="1387"/>
      <c r="D41" s="1388"/>
      <c r="E41" s="1403" t="s">
        <v>478</v>
      </c>
      <c r="F41" s="1404"/>
      <c r="G41" s="1139"/>
      <c r="H41" s="1389"/>
      <c r="I41" s="1389"/>
      <c r="J41" s="1389"/>
      <c r="K41" s="1389"/>
      <c r="L41" s="1390"/>
      <c r="M41" s="1391" t="s">
        <v>479</v>
      </c>
      <c r="N41" s="1392"/>
      <c r="O41" s="1139"/>
      <c r="P41" s="1393"/>
      <c r="Q41" s="543"/>
      <c r="R41" s="1146"/>
    </row>
    <row r="42" spans="1:18" ht="22.5" customHeight="1">
      <c r="A42" s="1386"/>
      <c r="B42" s="1387"/>
      <c r="C42" s="1387"/>
      <c r="D42" s="1388"/>
      <c r="E42" s="1405" t="s">
        <v>480</v>
      </c>
      <c r="F42" s="1406"/>
      <c r="G42" s="1394"/>
      <c r="H42" s="1395"/>
      <c r="I42" s="1395"/>
      <c r="J42" s="1395"/>
      <c r="K42" s="1395"/>
      <c r="L42" s="1395"/>
      <c r="M42" s="1395"/>
      <c r="N42" s="1395"/>
      <c r="O42" s="1395"/>
      <c r="P42" s="1396"/>
      <c r="Q42" s="543"/>
      <c r="R42" s="1146"/>
    </row>
    <row r="43" spans="1:18" ht="22.5" customHeight="1">
      <c r="A43" s="1386"/>
      <c r="B43" s="1387"/>
      <c r="C43" s="1387"/>
      <c r="D43" s="1388"/>
      <c r="E43" s="1403" t="s">
        <v>478</v>
      </c>
      <c r="F43" s="1404"/>
      <c r="G43" s="1139"/>
      <c r="H43" s="1389"/>
      <c r="I43" s="1389"/>
      <c r="J43" s="1389"/>
      <c r="K43" s="1389"/>
      <c r="L43" s="1390"/>
      <c r="M43" s="1391" t="s">
        <v>479</v>
      </c>
      <c r="N43" s="1392"/>
      <c r="O43" s="1139"/>
      <c r="P43" s="1393"/>
      <c r="Q43" s="543"/>
      <c r="R43" s="1146"/>
    </row>
    <row r="44" spans="1:18" ht="22.5" customHeight="1">
      <c r="A44" s="1386"/>
      <c r="B44" s="1387"/>
      <c r="C44" s="1387"/>
      <c r="D44" s="1388"/>
      <c r="E44" s="1405" t="s">
        <v>480</v>
      </c>
      <c r="F44" s="1406"/>
      <c r="G44" s="1394"/>
      <c r="H44" s="1395"/>
      <c r="I44" s="1395"/>
      <c r="J44" s="1395"/>
      <c r="K44" s="1395"/>
      <c r="L44" s="1395"/>
      <c r="M44" s="1395"/>
      <c r="N44" s="1395"/>
      <c r="O44" s="1395"/>
      <c r="P44" s="1396"/>
      <c r="Q44" s="543"/>
      <c r="R44" s="1146"/>
    </row>
    <row r="45" spans="1:18" ht="22.5" customHeight="1">
      <c r="A45" s="1386"/>
      <c r="B45" s="1387"/>
      <c r="C45" s="1387"/>
      <c r="D45" s="1388"/>
      <c r="E45" s="1403" t="s">
        <v>478</v>
      </c>
      <c r="F45" s="1404"/>
      <c r="G45" s="1139"/>
      <c r="H45" s="1389"/>
      <c r="I45" s="1389"/>
      <c r="J45" s="1389"/>
      <c r="K45" s="1389"/>
      <c r="L45" s="1390"/>
      <c r="M45" s="1391" t="s">
        <v>479</v>
      </c>
      <c r="N45" s="1392"/>
      <c r="O45" s="1139"/>
      <c r="P45" s="1393"/>
      <c r="Q45" s="543"/>
      <c r="R45" s="1146"/>
    </row>
    <row r="46" spans="1:18" ht="22.5" customHeight="1">
      <c r="A46" s="1386"/>
      <c r="B46" s="1387"/>
      <c r="C46" s="1387"/>
      <c r="D46" s="1388"/>
      <c r="E46" s="1405" t="s">
        <v>480</v>
      </c>
      <c r="F46" s="1406"/>
      <c r="G46" s="1394"/>
      <c r="H46" s="1395"/>
      <c r="I46" s="1395"/>
      <c r="J46" s="1395"/>
      <c r="K46" s="1395"/>
      <c r="L46" s="1395"/>
      <c r="M46" s="1395"/>
      <c r="N46" s="1395"/>
      <c r="O46" s="1395"/>
      <c r="P46" s="1396"/>
      <c r="Q46" s="543"/>
      <c r="R46" s="1146"/>
    </row>
    <row r="47" spans="1:18" ht="22.5" customHeight="1">
      <c r="A47" s="1386"/>
      <c r="B47" s="1387"/>
      <c r="C47" s="1387"/>
      <c r="D47" s="1388"/>
      <c r="E47" s="1403" t="s">
        <v>478</v>
      </c>
      <c r="F47" s="1404"/>
      <c r="G47" s="1139"/>
      <c r="H47" s="1389"/>
      <c r="I47" s="1389"/>
      <c r="J47" s="1389"/>
      <c r="K47" s="1389"/>
      <c r="L47" s="1390"/>
      <c r="M47" s="1391" t="s">
        <v>479</v>
      </c>
      <c r="N47" s="1392"/>
      <c r="O47" s="1139"/>
      <c r="P47" s="1393"/>
      <c r="Q47" s="543"/>
      <c r="R47" s="1146"/>
    </row>
    <row r="48" spans="1:18" ht="22.5" customHeight="1">
      <c r="A48" s="1386"/>
      <c r="B48" s="1387"/>
      <c r="C48" s="1387"/>
      <c r="D48" s="1388"/>
      <c r="E48" s="1405" t="s">
        <v>480</v>
      </c>
      <c r="F48" s="1406"/>
      <c r="G48" s="1394"/>
      <c r="H48" s="1395"/>
      <c r="I48" s="1395"/>
      <c r="J48" s="1395"/>
      <c r="K48" s="1395"/>
      <c r="L48" s="1395"/>
      <c r="M48" s="1395"/>
      <c r="N48" s="1395"/>
      <c r="O48" s="1395"/>
      <c r="P48" s="1396"/>
      <c r="Q48" s="543"/>
      <c r="R48" s="1146"/>
    </row>
    <row r="49" spans="1:18" ht="22.5" customHeight="1">
      <c r="A49" s="1386"/>
      <c r="B49" s="1387"/>
      <c r="C49" s="1387"/>
      <c r="D49" s="1388"/>
      <c r="E49" s="1403" t="s">
        <v>478</v>
      </c>
      <c r="F49" s="1404"/>
      <c r="G49" s="1139"/>
      <c r="H49" s="1389"/>
      <c r="I49" s="1389"/>
      <c r="J49" s="1389"/>
      <c r="K49" s="1389"/>
      <c r="L49" s="1390"/>
      <c r="M49" s="1391" t="s">
        <v>479</v>
      </c>
      <c r="N49" s="1392"/>
      <c r="O49" s="1139"/>
      <c r="P49" s="1393"/>
      <c r="Q49" s="543"/>
      <c r="R49" s="1146"/>
    </row>
    <row r="50" spans="1:18" ht="22.5" customHeight="1" thickBot="1">
      <c r="A50" s="1397"/>
      <c r="B50" s="1398"/>
      <c r="C50" s="1398"/>
      <c r="D50" s="1399"/>
      <c r="E50" s="1405" t="s">
        <v>480</v>
      </c>
      <c r="F50" s="1406"/>
      <c r="G50" s="1400"/>
      <c r="H50" s="1401"/>
      <c r="I50" s="1401"/>
      <c r="J50" s="1401"/>
      <c r="K50" s="1401"/>
      <c r="L50" s="1401"/>
      <c r="M50" s="1401"/>
      <c r="N50" s="1401"/>
      <c r="O50" s="1401"/>
      <c r="P50" s="1402"/>
      <c r="Q50" s="543"/>
      <c r="R50" s="1160"/>
    </row>
    <row r="51" spans="1:18" ht="22.5" customHeight="1" thickBot="1">
      <c r="A51" s="1382" t="s">
        <v>481</v>
      </c>
      <c r="B51" s="1382"/>
      <c r="C51" s="1382"/>
      <c r="D51" s="1382"/>
      <c r="E51" s="1382"/>
      <c r="F51" s="1382"/>
      <c r="G51" s="1382"/>
      <c r="H51" s="1382"/>
      <c r="I51" s="1382"/>
      <c r="J51" s="1382"/>
      <c r="K51" s="1382"/>
      <c r="L51" s="1383" t="s">
        <v>482</v>
      </c>
      <c r="M51" s="1384"/>
      <c r="N51" s="1384">
        <f>総表!J49</f>
        <v>0</v>
      </c>
      <c r="O51" s="1384"/>
      <c r="P51" s="1385"/>
      <c r="Q51" s="544"/>
    </row>
    <row r="52" spans="1:18">
      <c r="A52" s="449"/>
      <c r="B52" s="449"/>
      <c r="C52" s="449"/>
    </row>
  </sheetData>
  <sheetProtection algorithmName="SHA-512" hashValue="wA//JjNlIC07Nm/NxPRHsPtujOYt1WbuhG2dKqj/a7DcQYgx73YnwJUQXqHSyOg1X97ocMS7C5WEK7ocOqusHw==" saltValue="9t1WI/s4si3HBtLTspbMjg==" spinCount="100000" sheet="1" objects="1" scenarios="1"/>
  <mergeCells count="162">
    <mergeCell ref="R3:R5"/>
    <mergeCell ref="R6:R15"/>
    <mergeCell ref="R16:R19"/>
    <mergeCell ref="R20:R50"/>
    <mergeCell ref="M2:P2"/>
    <mergeCell ref="M3:P3"/>
    <mergeCell ref="A51:K51"/>
    <mergeCell ref="L51:M51"/>
    <mergeCell ref="N51:P51"/>
    <mergeCell ref="E20:P20"/>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1"/>
  <dataValidations count="1">
    <dataValidation type="list" allowBlank="1" showInputMessage="1" showErrorMessage="1" sqref="C2:C4 F2:F4 I2" xr:uid="{24241584-3F30-4EF1-ADB1-CC20EEE56D47}">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F2938-3A5E-452A-9317-4C2E560D1028}">
  <sheetPr>
    <tabColor rgb="FF0070C0"/>
  </sheetPr>
  <dimension ref="A1:I72"/>
  <sheetViews>
    <sheetView view="pageBreakPreview" zoomScale="90" zoomScaleNormal="90" zoomScaleSheetLayoutView="90" workbookViewId="0">
      <selection activeCell="A13" sqref="A13"/>
    </sheetView>
  </sheetViews>
  <sheetFormatPr defaultColWidth="9" defaultRowHeight="18"/>
  <cols>
    <col min="1" max="2" width="5.5" style="440" customWidth="1"/>
    <col min="3" max="3" width="9.08203125" style="440" customWidth="1"/>
    <col min="4" max="4" width="5" style="440" customWidth="1"/>
    <col min="5" max="5" width="70.33203125" style="440" customWidth="1"/>
    <col min="6" max="6" width="8.08203125" style="440" customWidth="1"/>
    <col min="7" max="7" width="9.58203125" style="440" hidden="1" customWidth="1"/>
    <col min="8" max="8" width="9" style="440"/>
    <col min="9" max="9" width="88.33203125" style="440" hidden="1" customWidth="1"/>
    <col min="10" max="16384" width="9" style="440"/>
  </cols>
  <sheetData>
    <row r="1" spans="1:7" ht="21">
      <c r="A1" s="1540" t="s">
        <v>495</v>
      </c>
      <c r="B1" s="1540"/>
      <c r="C1" s="1540"/>
      <c r="D1" s="1540"/>
      <c r="E1" s="1540"/>
      <c r="F1" s="1540"/>
      <c r="G1" s="508"/>
    </row>
    <row r="2" spans="1:7" ht="7.5" customHeight="1" thickBot="1">
      <c r="A2" s="441"/>
      <c r="B2" s="441"/>
      <c r="C2" s="441"/>
      <c r="D2" s="441"/>
      <c r="E2" s="442"/>
      <c r="F2" s="442"/>
      <c r="G2" s="442"/>
    </row>
    <row r="3" spans="1:7" ht="27" customHeight="1">
      <c r="A3" s="504" t="s">
        <v>523</v>
      </c>
      <c r="B3" s="505"/>
      <c r="C3" s="1541">
        <f>総表!C15</f>
        <v>0</v>
      </c>
      <c r="D3" s="1542"/>
      <c r="E3" s="1542"/>
      <c r="F3" s="1543"/>
      <c r="G3" s="511"/>
    </row>
    <row r="4" spans="1:7" ht="27" customHeight="1" thickBot="1">
      <c r="A4" s="506" t="s">
        <v>524</v>
      </c>
      <c r="B4" s="507"/>
      <c r="C4" s="1544">
        <f>総表!C17</f>
        <v>0</v>
      </c>
      <c r="D4" s="1545"/>
      <c r="E4" s="1545"/>
      <c r="F4" s="1546"/>
      <c r="G4" s="511"/>
    </row>
    <row r="5" spans="1:7" ht="7.5" customHeight="1">
      <c r="A5" s="441"/>
      <c r="B5" s="441"/>
      <c r="C5" s="441"/>
      <c r="D5" s="441"/>
      <c r="E5" s="442"/>
      <c r="F5" s="442"/>
      <c r="G5" s="442"/>
    </row>
    <row r="6" spans="1:7" ht="18.75" customHeight="1">
      <c r="A6" s="1517" t="s">
        <v>575</v>
      </c>
      <c r="B6" s="1517"/>
      <c r="C6" s="1517"/>
      <c r="D6" s="1517"/>
      <c r="E6" s="1517"/>
      <c r="F6" s="1517"/>
      <c r="G6" s="451"/>
    </row>
    <row r="7" spans="1:7" ht="7.5" customHeight="1">
      <c r="A7" s="441"/>
      <c r="B7" s="441"/>
      <c r="C7" s="441"/>
      <c r="D7" s="441"/>
      <c r="E7" s="442"/>
      <c r="F7" s="442"/>
      <c r="G7" s="442"/>
    </row>
    <row r="8" spans="1:7" ht="18.75" customHeight="1">
      <c r="A8" s="478" t="s">
        <v>507</v>
      </c>
      <c r="B8" s="478"/>
      <c r="C8" s="441"/>
      <c r="D8" s="441"/>
      <c r="E8" s="442"/>
      <c r="F8" s="442"/>
      <c r="G8" s="442"/>
    </row>
    <row r="9" spans="1:7" ht="7.5" customHeight="1">
      <c r="A9" s="441"/>
      <c r="B9" s="441"/>
      <c r="C9" s="441"/>
      <c r="D9" s="441"/>
      <c r="E9" s="442"/>
      <c r="F9" s="442"/>
      <c r="G9" s="442"/>
    </row>
    <row r="10" spans="1:7" ht="18.75" customHeight="1">
      <c r="A10" s="1517" t="s">
        <v>781</v>
      </c>
      <c r="B10" s="1517"/>
      <c r="C10" s="1517"/>
      <c r="D10" s="1517"/>
      <c r="E10" s="1517"/>
      <c r="F10" s="451"/>
      <c r="G10" s="451"/>
    </row>
    <row r="11" spans="1:7" ht="18.75" customHeight="1" thickBot="1">
      <c r="A11" s="1550" t="s">
        <v>591</v>
      </c>
      <c r="B11" s="1550"/>
      <c r="C11" s="1550"/>
      <c r="D11" s="1550"/>
      <c r="E11" s="1550"/>
      <c r="F11" s="443"/>
      <c r="G11" s="443"/>
    </row>
    <row r="12" spans="1:7" ht="30" customHeight="1">
      <c r="A12" s="444"/>
      <c r="B12" s="1554" t="s">
        <v>493</v>
      </c>
      <c r="C12" s="1555"/>
      <c r="D12" s="1555"/>
      <c r="E12" s="1556"/>
      <c r="F12" s="510" t="s">
        <v>510</v>
      </c>
      <c r="G12" s="510" t="s">
        <v>577</v>
      </c>
    </row>
    <row r="13" spans="1:7" ht="30" customHeight="1">
      <c r="A13" s="525"/>
      <c r="B13" s="1551" t="s">
        <v>509</v>
      </c>
      <c r="C13" s="1552"/>
      <c r="D13" s="1552"/>
      <c r="E13" s="1553"/>
      <c r="F13" s="522" t="s">
        <v>782</v>
      </c>
      <c r="G13" s="512"/>
    </row>
    <row r="14" spans="1:7" ht="30" customHeight="1">
      <c r="A14" s="525"/>
      <c r="B14" s="1526" t="s">
        <v>763</v>
      </c>
      <c r="C14" s="1527"/>
      <c r="D14" s="1527"/>
      <c r="E14" s="1528"/>
      <c r="F14" s="522" t="s">
        <v>782</v>
      </c>
      <c r="G14" s="513"/>
    </row>
    <row r="15" spans="1:7" ht="30" customHeight="1">
      <c r="A15" s="525"/>
      <c r="B15" s="1526" t="s">
        <v>764</v>
      </c>
      <c r="C15" s="1527"/>
      <c r="D15" s="1527"/>
      <c r="E15" s="1528"/>
      <c r="F15" s="522" t="s">
        <v>782</v>
      </c>
      <c r="G15" s="694"/>
    </row>
    <row r="16" spans="1:7" ht="30" customHeight="1">
      <c r="A16" s="525"/>
      <c r="B16" s="1526" t="s">
        <v>765</v>
      </c>
      <c r="C16" s="1527"/>
      <c r="D16" s="1527"/>
      <c r="E16" s="1528"/>
      <c r="F16" s="522" t="s">
        <v>782</v>
      </c>
      <c r="G16" s="513"/>
    </row>
    <row r="17" spans="1:9" ht="30" customHeight="1">
      <c r="A17" s="525"/>
      <c r="B17" s="1526" t="s">
        <v>766</v>
      </c>
      <c r="C17" s="1527"/>
      <c r="D17" s="1527"/>
      <c r="E17" s="1528"/>
      <c r="F17" s="522" t="s">
        <v>782</v>
      </c>
      <c r="G17" s="513"/>
    </row>
    <row r="18" spans="1:9" ht="111.5" customHeight="1">
      <c r="A18" s="525"/>
      <c r="B18" s="1526" t="s">
        <v>767</v>
      </c>
      <c r="C18" s="1527"/>
      <c r="D18" s="1527"/>
      <c r="E18" s="1528"/>
      <c r="F18" s="522" t="s">
        <v>782</v>
      </c>
      <c r="G18" s="513"/>
    </row>
    <row r="19" spans="1:9" ht="30" customHeight="1">
      <c r="A19" s="525"/>
      <c r="B19" s="1526" t="s">
        <v>513</v>
      </c>
      <c r="C19" s="1527"/>
      <c r="D19" s="1527"/>
      <c r="E19" s="1528"/>
      <c r="F19" s="522" t="s">
        <v>783</v>
      </c>
      <c r="G19" s="513"/>
    </row>
    <row r="20" spans="1:9" ht="30" customHeight="1" thickBot="1">
      <c r="A20" s="526"/>
      <c r="B20" s="1567" t="s">
        <v>574</v>
      </c>
      <c r="C20" s="1568"/>
      <c r="D20" s="1568"/>
      <c r="E20" s="1569"/>
      <c r="F20" s="523" t="s">
        <v>784</v>
      </c>
      <c r="G20" s="514"/>
    </row>
    <row r="21" spans="1:9" ht="14.5" customHeight="1">
      <c r="A21" s="496"/>
      <c r="B21" s="496"/>
      <c r="C21" s="496"/>
      <c r="D21" s="496"/>
      <c r="E21" s="497"/>
    </row>
    <row r="22" spans="1:9" ht="18.75" customHeight="1">
      <c r="A22" s="478" t="s">
        <v>508</v>
      </c>
      <c r="B22" s="478"/>
      <c r="C22" s="441"/>
      <c r="D22" s="441"/>
      <c r="E22" s="442"/>
      <c r="F22" s="442"/>
      <c r="G22" s="442"/>
    </row>
    <row r="23" spans="1:9" ht="7.5" customHeight="1">
      <c r="A23" s="441"/>
      <c r="B23" s="441"/>
      <c r="C23" s="441"/>
      <c r="D23" s="441"/>
      <c r="E23" s="442"/>
      <c r="F23" s="442"/>
      <c r="G23" s="442"/>
    </row>
    <row r="24" spans="1:9" ht="18.5" thickBot="1">
      <c r="A24" s="1517" t="s">
        <v>785</v>
      </c>
      <c r="B24" s="1517"/>
      <c r="C24" s="1517"/>
      <c r="D24" s="1517"/>
      <c r="E24" s="1517"/>
      <c r="F24" s="451"/>
      <c r="G24" s="451"/>
    </row>
    <row r="25" spans="1:9" ht="22.5" customHeight="1" thickBot="1">
      <c r="A25" s="1550" t="s">
        <v>519</v>
      </c>
      <c r="B25" s="1550"/>
      <c r="C25" s="1550"/>
      <c r="D25" s="1550"/>
      <c r="E25" s="1550"/>
      <c r="F25" s="443"/>
      <c r="G25" s="520" t="s">
        <v>577</v>
      </c>
      <c r="I25" s="538" t="s">
        <v>588</v>
      </c>
    </row>
    <row r="26" spans="1:9" ht="60" customHeight="1" thickBot="1">
      <c r="A26" s="1529" t="s">
        <v>588</v>
      </c>
      <c r="B26" s="1530"/>
      <c r="C26" s="1530"/>
      <c r="D26" s="1530"/>
      <c r="E26" s="1530"/>
      <c r="F26" s="1531"/>
      <c r="G26" s="516"/>
      <c r="I26" s="484" t="s">
        <v>497</v>
      </c>
    </row>
    <row r="27" spans="1:9" ht="29.25" customHeight="1">
      <c r="A27" s="1532" t="s">
        <v>506</v>
      </c>
      <c r="B27" s="1532"/>
      <c r="C27" s="1532"/>
      <c r="D27" s="1532"/>
      <c r="E27" s="1532"/>
      <c r="F27" s="1532"/>
      <c r="G27" s="509"/>
      <c r="I27" s="485" t="s">
        <v>496</v>
      </c>
    </row>
    <row r="28" spans="1:9" ht="7.5" customHeight="1" thickBot="1">
      <c r="A28" s="441"/>
      <c r="B28" s="441"/>
      <c r="C28" s="441"/>
      <c r="D28" s="441"/>
      <c r="E28" s="442"/>
      <c r="F28" s="442"/>
      <c r="G28" s="442"/>
      <c r="I28" s="538" t="s">
        <v>680</v>
      </c>
    </row>
    <row r="29" spans="1:9" ht="22.5" customHeight="1" thickBot="1">
      <c r="A29" s="1517" t="s">
        <v>466</v>
      </c>
      <c r="B29" s="1517"/>
      <c r="C29" s="1517"/>
      <c r="D29" s="1517"/>
      <c r="E29" s="1517"/>
      <c r="F29" s="451"/>
      <c r="G29" s="520" t="s">
        <v>577</v>
      </c>
      <c r="I29" s="484" t="s">
        <v>498</v>
      </c>
    </row>
    <row r="30" spans="1:9" ht="30" customHeight="1">
      <c r="A30" s="1561" t="s">
        <v>456</v>
      </c>
      <c r="B30" s="1562"/>
      <c r="C30" s="1563"/>
      <c r="D30" s="1533"/>
      <c r="E30" s="1533"/>
      <c r="F30" s="1534"/>
      <c r="G30" s="517"/>
    </row>
    <row r="31" spans="1:9" ht="30" customHeight="1">
      <c r="A31" s="1547" t="s">
        <v>457</v>
      </c>
      <c r="B31" s="1548"/>
      <c r="C31" s="1549"/>
      <c r="D31" s="1535"/>
      <c r="E31" s="1535"/>
      <c r="F31" s="1536"/>
      <c r="G31" s="518"/>
    </row>
    <row r="32" spans="1:9" ht="30" customHeight="1">
      <c r="A32" s="1564" t="s">
        <v>458</v>
      </c>
      <c r="B32" s="1565"/>
      <c r="C32" s="1566"/>
      <c r="D32" s="1535"/>
      <c r="E32" s="1535"/>
      <c r="F32" s="1536"/>
      <c r="G32" s="518"/>
    </row>
    <row r="33" spans="1:9" ht="30" customHeight="1">
      <c r="A33" s="1547" t="s">
        <v>459</v>
      </c>
      <c r="B33" s="1548"/>
      <c r="C33" s="1549"/>
      <c r="D33" s="1535"/>
      <c r="E33" s="1535"/>
      <c r="F33" s="1536"/>
      <c r="G33" s="518"/>
    </row>
    <row r="34" spans="1:9" ht="30" customHeight="1" thickBot="1">
      <c r="A34" s="1509" t="s">
        <v>460</v>
      </c>
      <c r="B34" s="1510"/>
      <c r="C34" s="1511"/>
      <c r="D34" s="1538" t="s">
        <v>494</v>
      </c>
      <c r="E34" s="1538"/>
      <c r="F34" s="1539"/>
      <c r="G34" s="519"/>
    </row>
    <row r="35" spans="1:9" ht="7.5" customHeight="1">
      <c r="A35" s="441"/>
      <c r="B35" s="441"/>
      <c r="C35" s="441"/>
      <c r="D35" s="441"/>
      <c r="E35" s="442"/>
      <c r="F35" s="442"/>
      <c r="G35" s="442"/>
    </row>
    <row r="36" spans="1:9" ht="22.5" customHeight="1" thickBot="1">
      <c r="A36" s="1517" t="s">
        <v>467</v>
      </c>
      <c r="B36" s="1517"/>
      <c r="C36" s="1517"/>
      <c r="D36" s="1517"/>
      <c r="E36" s="1517"/>
      <c r="F36" s="451"/>
      <c r="G36" s="451"/>
    </row>
    <row r="37" spans="1:9" ht="22.5" customHeight="1" thickBot="1">
      <c r="A37" s="443" t="s">
        <v>587</v>
      </c>
      <c r="B37" s="443"/>
      <c r="C37" s="443"/>
      <c r="D37" s="443"/>
      <c r="E37" s="443"/>
      <c r="F37" s="443"/>
      <c r="G37" s="520" t="s">
        <v>577</v>
      </c>
      <c r="I37" s="538" t="s">
        <v>588</v>
      </c>
    </row>
    <row r="38" spans="1:9" ht="37.5" customHeight="1" thickBot="1">
      <c r="A38" s="1529" t="s">
        <v>588</v>
      </c>
      <c r="B38" s="1530"/>
      <c r="C38" s="1530"/>
      <c r="D38" s="1530"/>
      <c r="E38" s="1530"/>
      <c r="F38" s="1531"/>
      <c r="G38" s="516"/>
      <c r="I38" s="483" t="s">
        <v>686</v>
      </c>
    </row>
    <row r="39" spans="1:9" ht="30" customHeight="1" thickBot="1">
      <c r="A39" s="1515" t="s">
        <v>503</v>
      </c>
      <c r="B39" s="1500" t="s">
        <v>685</v>
      </c>
      <c r="C39" s="1501"/>
      <c r="D39" s="1502"/>
      <c r="E39" s="1522"/>
      <c r="F39" s="1523"/>
      <c r="G39" s="517"/>
      <c r="I39" s="483" t="s">
        <v>522</v>
      </c>
    </row>
    <row r="40" spans="1:9" ht="30" customHeight="1" thickBot="1">
      <c r="A40" s="1537"/>
      <c r="B40" s="1506" t="s">
        <v>461</v>
      </c>
      <c r="C40" s="1507"/>
      <c r="D40" s="1508"/>
      <c r="E40" s="1524" t="s">
        <v>462</v>
      </c>
      <c r="F40" s="1525"/>
      <c r="G40" s="519"/>
      <c r="I40" s="483" t="s">
        <v>502</v>
      </c>
    </row>
    <row r="41" spans="1:9" ht="30" customHeight="1">
      <c r="A41" s="1537"/>
      <c r="B41" s="1500" t="s">
        <v>699</v>
      </c>
      <c r="C41" s="1501"/>
      <c r="D41" s="1502"/>
      <c r="E41" s="1522"/>
      <c r="F41" s="1523"/>
      <c r="G41" s="517"/>
      <c r="I41" s="485"/>
    </row>
    <row r="42" spans="1:9" ht="30" customHeight="1" thickBot="1">
      <c r="A42" s="1537"/>
      <c r="B42" s="1506" t="s">
        <v>461</v>
      </c>
      <c r="C42" s="1507"/>
      <c r="D42" s="1508"/>
      <c r="E42" s="1524" t="s">
        <v>462</v>
      </c>
      <c r="F42" s="1525"/>
      <c r="G42" s="519"/>
      <c r="I42" s="696"/>
    </row>
    <row r="43" spans="1:9" ht="30" customHeight="1">
      <c r="A43" s="1537"/>
      <c r="B43" s="1500" t="s">
        <v>700</v>
      </c>
      <c r="C43" s="1501"/>
      <c r="D43" s="1502"/>
      <c r="E43" s="1522"/>
      <c r="F43" s="1523"/>
      <c r="G43" s="517"/>
      <c r="I43" s="696"/>
    </row>
    <row r="44" spans="1:9" ht="30" customHeight="1" thickBot="1">
      <c r="A44" s="1516"/>
      <c r="B44" s="1506" t="s">
        <v>461</v>
      </c>
      <c r="C44" s="1507"/>
      <c r="D44" s="1508"/>
      <c r="E44" s="1524" t="s">
        <v>462</v>
      </c>
      <c r="F44" s="1525"/>
      <c r="G44" s="519"/>
      <c r="I44" s="696"/>
    </row>
    <row r="45" spans="1:9" ht="30" customHeight="1">
      <c r="A45" s="1515" t="s">
        <v>504</v>
      </c>
      <c r="B45" s="1500" t="s">
        <v>499</v>
      </c>
      <c r="C45" s="1501"/>
      <c r="D45" s="1502"/>
      <c r="E45" s="1522"/>
      <c r="F45" s="1523"/>
      <c r="G45" s="517"/>
    </row>
    <row r="46" spans="1:9" ht="30" customHeight="1" thickBot="1">
      <c r="A46" s="1516"/>
      <c r="B46" s="1506" t="s">
        <v>463</v>
      </c>
      <c r="C46" s="1507"/>
      <c r="D46" s="1508"/>
      <c r="E46" s="1524"/>
      <c r="F46" s="1525"/>
      <c r="G46" s="519"/>
    </row>
    <row r="47" spans="1:9" ht="30" customHeight="1">
      <c r="A47" s="1515" t="s">
        <v>505</v>
      </c>
      <c r="B47" s="1500" t="s">
        <v>464</v>
      </c>
      <c r="C47" s="1501"/>
      <c r="D47" s="1502"/>
      <c r="E47" s="1522"/>
      <c r="F47" s="1523"/>
      <c r="G47" s="517"/>
    </row>
    <row r="48" spans="1:9" ht="30" customHeight="1" thickBot="1">
      <c r="A48" s="1516"/>
      <c r="B48" s="1509" t="s">
        <v>465</v>
      </c>
      <c r="C48" s="1510"/>
      <c r="D48" s="1511"/>
      <c r="E48" s="1524"/>
      <c r="F48" s="1525"/>
      <c r="G48" s="519"/>
    </row>
    <row r="49" spans="1:9" ht="37.5" customHeight="1">
      <c r="A49" s="1560" t="s">
        <v>786</v>
      </c>
      <c r="B49" s="1560"/>
      <c r="C49" s="1560"/>
      <c r="D49" s="1560"/>
      <c r="E49" s="1560"/>
      <c r="F49" s="1560"/>
      <c r="G49" s="515"/>
    </row>
    <row r="50" spans="1:9" ht="7.5" customHeight="1">
      <c r="A50" s="441"/>
      <c r="B50" s="441"/>
      <c r="C50" s="441"/>
      <c r="D50" s="441"/>
      <c r="E50" s="442"/>
      <c r="F50" s="442"/>
      <c r="G50" s="442"/>
    </row>
    <row r="51" spans="1:9" ht="22.5" customHeight="1" thickBot="1">
      <c r="A51" s="1517" t="s">
        <v>702</v>
      </c>
      <c r="B51" s="1517"/>
      <c r="C51" s="1517"/>
      <c r="D51" s="1517"/>
      <c r="E51" s="1517"/>
      <c r="F51" s="1518"/>
      <c r="G51" s="451"/>
    </row>
    <row r="52" spans="1:9" ht="22.5" customHeight="1" thickBot="1">
      <c r="A52" s="443" t="s">
        <v>703</v>
      </c>
      <c r="B52" s="443"/>
      <c r="C52" s="443"/>
      <c r="D52" s="443"/>
      <c r="E52" s="443"/>
      <c r="F52" s="443"/>
      <c r="G52" s="520" t="s">
        <v>577</v>
      </c>
    </row>
    <row r="53" spans="1:9" ht="30" customHeight="1" thickBot="1">
      <c r="A53" s="1519" t="s">
        <v>636</v>
      </c>
      <c r="B53" s="1520"/>
      <c r="C53" s="1521"/>
      <c r="D53" s="1512"/>
      <c r="E53" s="1513"/>
      <c r="F53" s="1514"/>
    </row>
    <row r="54" spans="1:9" ht="30" customHeight="1" thickBot="1">
      <c r="A54" s="1519" t="s">
        <v>701</v>
      </c>
      <c r="B54" s="1520"/>
      <c r="C54" s="1521"/>
      <c r="D54" s="1512"/>
      <c r="E54" s="1513"/>
      <c r="F54" s="1514"/>
    </row>
    <row r="55" spans="1:9" ht="30" customHeight="1" thickBot="1">
      <c r="A55" s="1519" t="s">
        <v>461</v>
      </c>
      <c r="B55" s="1520"/>
      <c r="C55" s="1521"/>
      <c r="D55" s="1512" t="s">
        <v>462</v>
      </c>
      <c r="E55" s="1513"/>
      <c r="F55" s="1514"/>
      <c r="H55" s="716"/>
    </row>
    <row r="56" spans="1:9" ht="30" customHeight="1" thickBot="1">
      <c r="A56" s="1503" t="s">
        <v>460</v>
      </c>
      <c r="B56" s="1504"/>
      <c r="C56" s="1505"/>
      <c r="D56" s="1512" t="s">
        <v>494</v>
      </c>
      <c r="E56" s="1513"/>
      <c r="F56" s="1514"/>
    </row>
    <row r="57" spans="1:9" ht="22.5" customHeight="1" thickBot="1">
      <c r="A57" s="729"/>
      <c r="B57" s="729"/>
      <c r="C57" s="724"/>
      <c r="D57" s="724"/>
      <c r="E57" s="724"/>
      <c r="F57" s="724"/>
      <c r="H57" s="716"/>
    </row>
    <row r="58" spans="1:9" ht="30" customHeight="1" thickBot="1">
      <c r="A58" s="1519" t="s">
        <v>636</v>
      </c>
      <c r="B58" s="1520"/>
      <c r="C58" s="1521"/>
      <c r="D58" s="1512"/>
      <c r="E58" s="1513"/>
      <c r="F58" s="1514"/>
    </row>
    <row r="59" spans="1:9" ht="30" customHeight="1" thickBot="1">
      <c r="A59" s="1519" t="s">
        <v>701</v>
      </c>
      <c r="B59" s="1520"/>
      <c r="C59" s="1521"/>
      <c r="D59" s="1512"/>
      <c r="E59" s="1513"/>
      <c r="F59" s="1514"/>
    </row>
    <row r="60" spans="1:9" ht="30" customHeight="1" thickBot="1">
      <c r="A60" s="1519" t="s">
        <v>461</v>
      </c>
      <c r="B60" s="1520"/>
      <c r="C60" s="1521"/>
      <c r="D60" s="1512" t="s">
        <v>462</v>
      </c>
      <c r="E60" s="1513"/>
      <c r="F60" s="1514"/>
      <c r="H60" s="716"/>
    </row>
    <row r="61" spans="1:9" ht="30" customHeight="1" thickBot="1">
      <c r="A61" s="1503" t="s">
        <v>460</v>
      </c>
      <c r="B61" s="1504"/>
      <c r="C61" s="1505"/>
      <c r="D61" s="1512" t="s">
        <v>494</v>
      </c>
      <c r="E61" s="1513"/>
      <c r="F61" s="1514"/>
    </row>
    <row r="62" spans="1:9" ht="22.5" customHeight="1">
      <c r="A62" s="441"/>
      <c r="B62" s="717"/>
      <c r="C62" s="717"/>
      <c r="D62" s="715"/>
      <c r="E62" s="715"/>
      <c r="F62" s="715"/>
      <c r="G62" s="715"/>
      <c r="I62" s="716"/>
    </row>
    <row r="63" spans="1:9" ht="19.5" customHeight="1">
      <c r="A63" s="478" t="s">
        <v>511</v>
      </c>
      <c r="B63" s="478"/>
      <c r="C63" s="441"/>
      <c r="D63" s="441"/>
      <c r="E63" s="442"/>
      <c r="F63" s="442"/>
      <c r="G63" s="442"/>
    </row>
    <row r="64" spans="1:9" ht="7.5" customHeight="1">
      <c r="A64" s="441"/>
      <c r="B64" s="441"/>
      <c r="C64" s="441"/>
      <c r="D64" s="441"/>
      <c r="E64" s="442"/>
      <c r="F64" s="442"/>
      <c r="G64" s="442"/>
    </row>
    <row r="65" spans="1:7" ht="19.5" customHeight="1">
      <c r="A65" s="1517" t="s">
        <v>518</v>
      </c>
      <c r="B65" s="1517"/>
      <c r="C65" s="1517"/>
      <c r="D65" s="1517"/>
      <c r="E65" s="1517"/>
      <c r="F65" s="451"/>
      <c r="G65" s="451"/>
    </row>
    <row r="66" spans="1:7" ht="19.5" customHeight="1" thickBot="1">
      <c r="A66" s="1550" t="s">
        <v>591</v>
      </c>
      <c r="B66" s="1550"/>
      <c r="C66" s="1550"/>
      <c r="D66" s="1550"/>
      <c r="E66" s="1550"/>
      <c r="F66" s="443"/>
      <c r="G66" s="443"/>
    </row>
    <row r="67" spans="1:7" ht="30" customHeight="1">
      <c r="A67" s="1557" t="s">
        <v>493</v>
      </c>
      <c r="B67" s="1558"/>
      <c r="C67" s="1558"/>
      <c r="D67" s="1558"/>
      <c r="E67" s="1559"/>
      <c r="F67" s="510" t="s">
        <v>510</v>
      </c>
      <c r="G67" s="510" t="s">
        <v>577</v>
      </c>
    </row>
    <row r="68" spans="1:7" ht="30" customHeight="1">
      <c r="A68" s="525"/>
      <c r="B68" s="1526" t="s">
        <v>512</v>
      </c>
      <c r="C68" s="1527"/>
      <c r="D68" s="1527"/>
      <c r="E68" s="1528"/>
      <c r="F68" s="521" t="s">
        <v>787</v>
      </c>
      <c r="G68" s="512"/>
    </row>
    <row r="69" spans="1:7" ht="30" customHeight="1">
      <c r="A69" s="525"/>
      <c r="B69" s="1526" t="s">
        <v>517</v>
      </c>
      <c r="C69" s="1527"/>
      <c r="D69" s="1527"/>
      <c r="E69" s="1528"/>
      <c r="F69" s="521" t="s">
        <v>787</v>
      </c>
      <c r="G69" s="512"/>
    </row>
    <row r="70" spans="1:7" ht="30" customHeight="1">
      <c r="A70" s="525"/>
      <c r="B70" s="1526" t="s">
        <v>514</v>
      </c>
      <c r="C70" s="1527"/>
      <c r="D70" s="1527"/>
      <c r="E70" s="1528"/>
      <c r="F70" s="522" t="s">
        <v>788</v>
      </c>
      <c r="G70" s="512"/>
    </row>
    <row r="71" spans="1:7" ht="30" customHeight="1">
      <c r="A71" s="525"/>
      <c r="B71" s="1526" t="s">
        <v>516</v>
      </c>
      <c r="C71" s="1527"/>
      <c r="D71" s="1527"/>
      <c r="E71" s="1528"/>
      <c r="F71" s="522" t="s">
        <v>789</v>
      </c>
      <c r="G71" s="513"/>
    </row>
    <row r="72" spans="1:7" ht="30" customHeight="1">
      <c r="A72" s="525"/>
      <c r="B72" s="1526" t="s">
        <v>515</v>
      </c>
      <c r="C72" s="1527"/>
      <c r="D72" s="1527"/>
      <c r="E72" s="1528"/>
      <c r="F72" s="521" t="s">
        <v>790</v>
      </c>
      <c r="G72" s="512"/>
    </row>
  </sheetData>
  <mergeCells count="81">
    <mergeCell ref="B18:E18"/>
    <mergeCell ref="B16:E16"/>
    <mergeCell ref="A67:E67"/>
    <mergeCell ref="A49:F49"/>
    <mergeCell ref="A47:A48"/>
    <mergeCell ref="B19:E19"/>
    <mergeCell ref="D32:F32"/>
    <mergeCell ref="D33:F33"/>
    <mergeCell ref="A29:E29"/>
    <mergeCell ref="A30:C30"/>
    <mergeCell ref="A31:C31"/>
    <mergeCell ref="A32:C32"/>
    <mergeCell ref="A65:E65"/>
    <mergeCell ref="A66:E66"/>
    <mergeCell ref="B20:E20"/>
    <mergeCell ref="D54:F54"/>
    <mergeCell ref="A1:F1"/>
    <mergeCell ref="C3:F3"/>
    <mergeCell ref="C4:F4"/>
    <mergeCell ref="A38:F38"/>
    <mergeCell ref="A33:C33"/>
    <mergeCell ref="A34:C34"/>
    <mergeCell ref="A24:E24"/>
    <mergeCell ref="A25:E25"/>
    <mergeCell ref="B13:E13"/>
    <mergeCell ref="B12:E12"/>
    <mergeCell ref="A6:F6"/>
    <mergeCell ref="A10:E10"/>
    <mergeCell ref="A11:E11"/>
    <mergeCell ref="B15:E15"/>
    <mergeCell ref="B14:E14"/>
    <mergeCell ref="B17:E17"/>
    <mergeCell ref="A58:C58"/>
    <mergeCell ref="B69:E69"/>
    <mergeCell ref="B70:E70"/>
    <mergeCell ref="B71:E71"/>
    <mergeCell ref="D58:F58"/>
    <mergeCell ref="D59:F59"/>
    <mergeCell ref="D60:F60"/>
    <mergeCell ref="D61:F61"/>
    <mergeCell ref="A59:C59"/>
    <mergeCell ref="A60:C60"/>
    <mergeCell ref="B43:D43"/>
    <mergeCell ref="B44:D44"/>
    <mergeCell ref="B72:E72"/>
    <mergeCell ref="A26:F26"/>
    <mergeCell ref="A27:F27"/>
    <mergeCell ref="D30:F30"/>
    <mergeCell ref="D31:F31"/>
    <mergeCell ref="A39:A44"/>
    <mergeCell ref="B68:E68"/>
    <mergeCell ref="D34:F34"/>
    <mergeCell ref="A36:E36"/>
    <mergeCell ref="B39:D39"/>
    <mergeCell ref="B40:D40"/>
    <mergeCell ref="B41:D41"/>
    <mergeCell ref="B42:D42"/>
    <mergeCell ref="A61:C61"/>
    <mergeCell ref="E44:F44"/>
    <mergeCell ref="E45:F45"/>
    <mergeCell ref="E46:F46"/>
    <mergeCell ref="E47:F47"/>
    <mergeCell ref="E48:F48"/>
    <mergeCell ref="E39:F39"/>
    <mergeCell ref="E40:F40"/>
    <mergeCell ref="E41:F41"/>
    <mergeCell ref="E42:F42"/>
    <mergeCell ref="E43:F43"/>
    <mergeCell ref="B45:D45"/>
    <mergeCell ref="A56:C56"/>
    <mergeCell ref="B46:D46"/>
    <mergeCell ref="B47:D47"/>
    <mergeCell ref="B48:D48"/>
    <mergeCell ref="D53:F53"/>
    <mergeCell ref="D55:F55"/>
    <mergeCell ref="A45:A46"/>
    <mergeCell ref="A51:F51"/>
    <mergeCell ref="D56:F56"/>
    <mergeCell ref="A53:C53"/>
    <mergeCell ref="A54:C54"/>
    <mergeCell ref="A55:C55"/>
  </mergeCells>
  <phoneticPr fontId="41"/>
  <dataValidations count="4">
    <dataValidation type="list" allowBlank="1" showInputMessage="1" showErrorMessage="1" sqref="A68:A72 A13:A20" xr:uid="{8F6D79B1-61DF-4B9C-B782-6C32B7D682CF}">
      <formula1>" ,○"</formula1>
    </dataValidation>
    <dataValidation type="list" allowBlank="1" showInputMessage="1" showErrorMessage="1" sqref="G38" xr:uid="{8D2C3639-CFEA-4DF4-A3FE-2829AC57C3B0}">
      <formula1>$I$38:$I$40</formula1>
    </dataValidation>
    <dataValidation type="list" allowBlank="1" showInputMessage="1" showErrorMessage="1" sqref="A38:F38" xr:uid="{93512519-206A-47EB-99C7-0943307CB862}">
      <formula1>$I$37:$I$40</formula1>
    </dataValidation>
    <dataValidation type="list" allowBlank="1" showInputMessage="1" showErrorMessage="1" sqref="A26:F26" xr:uid="{F3BD68FA-93C3-454B-962B-F3DCF6CD13E9}">
      <formula1>$I$25:$I$29</formula1>
    </dataValidation>
  </dataValidations>
  <printOptions horizontalCentered="1"/>
  <pageMargins left="0.78740157480314965" right="0.19685039370078741" top="0.19685039370078741" bottom="0.19685039370078741" header="0.19685039370078741" footer="0.11811023622047245"/>
  <pageSetup paperSize="9" scale="79" fitToHeight="2" orientation="portrait" r:id="rId1"/>
  <rowBreaks count="1" manualBreakCount="1">
    <brk id="35" max="5"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083D-3E2D-4ABC-8F7B-FFA6F19E7DD2}">
  <sheetPr>
    <tabColor rgb="FF7030A0"/>
    <pageSetUpPr fitToPage="1"/>
  </sheetPr>
  <dimension ref="A1:D16"/>
  <sheetViews>
    <sheetView view="pageBreakPreview" zoomScaleNormal="100" zoomScaleSheetLayoutView="100" workbookViewId="0">
      <selection activeCell="D11" sqref="D11"/>
    </sheetView>
  </sheetViews>
  <sheetFormatPr defaultColWidth="9" defaultRowHeight="13"/>
  <cols>
    <col min="1" max="1" width="12.58203125" style="723" customWidth="1"/>
    <col min="2" max="2" width="26.58203125" style="720" customWidth="1"/>
    <col min="3" max="3" width="32.58203125" style="720" customWidth="1"/>
    <col min="4" max="16384" width="9" style="718"/>
  </cols>
  <sheetData>
    <row r="1" spans="1:4" ht="42.75" customHeight="1">
      <c r="A1" s="1576" t="s">
        <v>576</v>
      </c>
      <c r="B1" s="1576"/>
      <c r="C1" s="1576"/>
      <c r="D1" s="1576"/>
    </row>
    <row r="3" spans="1:4" ht="25.5" customHeight="1">
      <c r="A3" s="719" t="s">
        <v>523</v>
      </c>
      <c r="B3" s="1577">
        <f>総表!C15</f>
        <v>0</v>
      </c>
      <c r="C3" s="1577"/>
      <c r="D3" s="1577"/>
    </row>
    <row r="4" spans="1:4" ht="25.5" customHeight="1">
      <c r="A4" s="719" t="s">
        <v>468</v>
      </c>
      <c r="B4" s="1577">
        <f>総表!C17</f>
        <v>0</v>
      </c>
      <c r="C4" s="1577"/>
      <c r="D4" s="1577"/>
    </row>
    <row r="5" spans="1:4">
      <c r="A5" s="720"/>
    </row>
    <row r="6" spans="1:4" ht="24.75" customHeight="1">
      <c r="A6" s="1578" t="s">
        <v>525</v>
      </c>
      <c r="B6" s="1578"/>
      <c r="C6" s="1578"/>
      <c r="D6" s="1578"/>
    </row>
    <row r="7" spans="1:4">
      <c r="A7" s="720"/>
      <c r="B7" s="718"/>
      <c r="C7" s="718"/>
    </row>
    <row r="8" spans="1:4" ht="173.25" customHeight="1">
      <c r="A8" s="1579" t="s">
        <v>705</v>
      </c>
      <c r="B8" s="1580"/>
      <c r="C8" s="1580"/>
      <c r="D8" s="1581"/>
    </row>
    <row r="9" spans="1:4" ht="87" customHeight="1">
      <c r="A9" s="1574" t="s">
        <v>762</v>
      </c>
      <c r="B9" s="1575"/>
      <c r="C9" s="1575"/>
      <c r="D9" s="1575"/>
    </row>
    <row r="10" spans="1:4" ht="14" customHeight="1">
      <c r="A10" s="1570" t="s">
        <v>501</v>
      </c>
      <c r="B10" s="1584"/>
      <c r="C10" s="1571"/>
      <c r="D10" s="721" t="s">
        <v>486</v>
      </c>
    </row>
    <row r="11" spans="1:4" ht="45" customHeight="1">
      <c r="A11" s="1579" t="s">
        <v>706</v>
      </c>
      <c r="B11" s="1582"/>
      <c r="C11" s="1583"/>
      <c r="D11" s="722"/>
    </row>
    <row r="12" spans="1:4" ht="97.5" customHeight="1">
      <c r="A12" s="1582" t="s">
        <v>896</v>
      </c>
      <c r="B12" s="1582"/>
      <c r="C12" s="1582"/>
      <c r="D12" s="1582"/>
    </row>
    <row r="13" spans="1:4" ht="14" customHeight="1">
      <c r="A13" s="1570" t="s">
        <v>501</v>
      </c>
      <c r="B13" s="1584"/>
      <c r="C13" s="1571"/>
      <c r="D13" s="721" t="s">
        <v>486</v>
      </c>
    </row>
    <row r="14" spans="1:4" ht="45" customHeight="1">
      <c r="A14" s="1579" t="s">
        <v>684</v>
      </c>
      <c r="B14" s="1582"/>
      <c r="C14" s="1583"/>
      <c r="D14" s="722"/>
    </row>
    <row r="15" spans="1:4" ht="14" customHeight="1">
      <c r="A15" s="1570" t="s">
        <v>735</v>
      </c>
      <c r="B15" s="1571"/>
      <c r="C15" s="751" t="s">
        <v>736</v>
      </c>
      <c r="D15" s="721" t="s">
        <v>737</v>
      </c>
    </row>
    <row r="16" spans="1:4" ht="28" customHeight="1">
      <c r="A16" s="1572"/>
      <c r="B16" s="1573"/>
      <c r="C16" s="758" t="s">
        <v>738</v>
      </c>
      <c r="D16" s="752" t="s">
        <v>730</v>
      </c>
    </row>
  </sheetData>
  <sheetProtection algorithmName="SHA-512" hashValue="gDP6vnzoNhSV7nGA2XxgG9RhIhJHTNIllkV0PkK2y4/xKyTc9Dm93VmfSrQq9Ry8oBFsCNmQGqsWckPgzJQcCg==" saltValue="uMJAVLlzgFyGyjgyLXViJQ==" spinCount="100000" sheet="1" objects="1" scenarios="1"/>
  <mergeCells count="13">
    <mergeCell ref="A15:B15"/>
    <mergeCell ref="A16:B16"/>
    <mergeCell ref="A9:D9"/>
    <mergeCell ref="A1:D1"/>
    <mergeCell ref="B3:D3"/>
    <mergeCell ref="B4:D4"/>
    <mergeCell ref="A6:D6"/>
    <mergeCell ref="A8:D8"/>
    <mergeCell ref="A12:D12"/>
    <mergeCell ref="A11:C11"/>
    <mergeCell ref="A14:C14"/>
    <mergeCell ref="A10:C10"/>
    <mergeCell ref="A13:C13"/>
  </mergeCells>
  <phoneticPr fontId="41"/>
  <dataValidations count="2">
    <dataValidation type="list" allowBlank="1" showInputMessage="1" showErrorMessage="1" sqref="D11 D14" xr:uid="{9379B7C7-179D-4B8F-BD41-72A6FB352762}">
      <formula1>",○,"</formula1>
    </dataValidation>
    <dataValidation type="list" allowBlank="1" showInputMessage="1" showErrorMessage="1" sqref="D16" xr:uid="{C9D6311C-6B53-4AF8-867C-2BDCB6FC578B}">
      <formula1>"ー,済,予定"</formula1>
    </dataValidation>
  </dataValidations>
  <printOptions horizontalCentered="1"/>
  <pageMargins left="0.78740157480314965" right="0.19685039370078741" top="0.78740157480314965" bottom="0.19685039370078741" header="0.19685039370078741" footer="0.11811023622047245"/>
  <pageSetup paperSize="9" fitToHeight="0"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7F346-E883-46CD-A6C9-3B8C54239BB5}">
  <sheetPr>
    <tabColor rgb="FF0070C0"/>
    <pageSetUpPr fitToPage="1"/>
  </sheetPr>
  <dimension ref="A1:T126"/>
  <sheetViews>
    <sheetView view="pageBreakPreview" zoomScale="80" zoomScaleNormal="63" zoomScaleSheetLayoutView="80" zoomScalePageLayoutView="58" workbookViewId="0">
      <selection activeCell="K12" sqref="K12"/>
    </sheetView>
  </sheetViews>
  <sheetFormatPr defaultColWidth="9" defaultRowHeight="16"/>
  <cols>
    <col min="1" max="1" width="3.08203125" style="765" customWidth="1"/>
    <col min="2" max="2" width="4.58203125" style="765" customWidth="1"/>
    <col min="3" max="3" width="7.08203125" style="765" customWidth="1"/>
    <col min="4" max="4" width="16.5" style="765" customWidth="1"/>
    <col min="5" max="5" width="13.58203125" style="765" customWidth="1"/>
    <col min="6" max="6" width="14" style="765" customWidth="1"/>
    <col min="7" max="7" width="13.75" style="765" customWidth="1"/>
    <col min="8" max="8" width="14.25" style="765" customWidth="1"/>
    <col min="9" max="9" width="32.83203125" style="765" customWidth="1"/>
    <col min="10" max="10" width="4.25" style="765" customWidth="1"/>
    <col min="11" max="11" width="12.08203125" style="765" customWidth="1"/>
    <col min="12" max="12" width="87.58203125" style="766" customWidth="1"/>
    <col min="13" max="13" width="2.08203125" style="765" customWidth="1"/>
    <col min="14" max="18" width="9" style="765"/>
    <col min="19" max="19" width="2.58203125" style="765" customWidth="1"/>
    <col min="20" max="16384" width="9" style="765"/>
  </cols>
  <sheetData>
    <row r="1" spans="1:12" ht="8.25" customHeight="1"/>
    <row r="2" spans="1:12" ht="17.149999999999999" customHeight="1">
      <c r="A2" s="1664" t="s">
        <v>895</v>
      </c>
      <c r="B2" s="1664"/>
      <c r="C2" s="1664"/>
      <c r="D2" s="1664"/>
      <c r="E2" s="1664"/>
      <c r="F2" s="1664"/>
      <c r="G2" s="1664"/>
      <c r="H2" s="1664"/>
      <c r="I2" s="1664"/>
      <c r="J2" s="1664"/>
      <c r="K2" s="767"/>
    </row>
    <row r="3" spans="1:12" ht="17.149999999999999" customHeight="1">
      <c r="A3" s="1665" t="s">
        <v>791</v>
      </c>
      <c r="B3" s="1665"/>
      <c r="C3" s="1665"/>
      <c r="D3" s="1665"/>
      <c r="E3" s="1665"/>
      <c r="F3" s="1665"/>
      <c r="G3" s="1665"/>
      <c r="H3" s="1665"/>
      <c r="I3" s="1665"/>
      <c r="J3" s="1665"/>
      <c r="K3" s="767"/>
    </row>
    <row r="4" spans="1:12" ht="8.25" customHeight="1">
      <c r="A4" s="768"/>
      <c r="B4" s="768"/>
      <c r="C4" s="768"/>
      <c r="D4" s="768"/>
      <c r="E4" s="768"/>
      <c r="F4" s="768"/>
      <c r="G4" s="768"/>
      <c r="H4" s="768"/>
      <c r="I4" s="768"/>
      <c r="J4" s="768"/>
      <c r="K4" s="768"/>
    </row>
    <row r="5" spans="1:12" ht="18.649999999999999" customHeight="1">
      <c r="A5" s="768"/>
      <c r="B5" s="768"/>
      <c r="C5" s="768"/>
      <c r="D5" s="768"/>
      <c r="E5" s="1666" t="s">
        <v>792</v>
      </c>
      <c r="F5" s="1666"/>
      <c r="G5" s="769"/>
      <c r="H5" s="1667">
        <f>総表!C15</f>
        <v>0</v>
      </c>
      <c r="I5" s="1667"/>
      <c r="J5" s="1667"/>
      <c r="K5" s="1667"/>
    </row>
    <row r="6" spans="1:12" ht="18.649999999999999" customHeight="1">
      <c r="A6" s="768"/>
      <c r="B6" s="768"/>
      <c r="C6" s="768"/>
      <c r="D6" s="768"/>
      <c r="E6" s="1668" t="s">
        <v>793</v>
      </c>
      <c r="F6" s="1668"/>
      <c r="G6" s="770"/>
      <c r="H6" s="1669" t="str">
        <f>総表!C16&amp;総表!C17</f>
        <v/>
      </c>
      <c r="I6" s="1669"/>
      <c r="J6" s="1669"/>
      <c r="K6" s="1669"/>
    </row>
    <row r="7" spans="1:12" ht="7" customHeight="1">
      <c r="A7" s="768"/>
      <c r="B7" s="768"/>
      <c r="C7" s="768"/>
      <c r="D7" s="768"/>
      <c r="E7" s="768"/>
      <c r="F7" s="768"/>
      <c r="G7" s="768"/>
      <c r="H7" s="768"/>
      <c r="I7" s="768"/>
      <c r="J7" s="768"/>
      <c r="K7" s="768"/>
    </row>
    <row r="8" spans="1:12" ht="26.5" customHeight="1">
      <c r="A8" s="1673" t="s">
        <v>794</v>
      </c>
      <c r="B8" s="1674"/>
      <c r="C8" s="1674"/>
      <c r="D8" s="1674"/>
      <c r="E8" s="1674"/>
      <c r="F8" s="1674"/>
      <c r="G8" s="1674"/>
      <c r="H8" s="1674"/>
      <c r="I8" s="1674"/>
      <c r="J8" s="1674"/>
      <c r="K8" s="1674"/>
    </row>
    <row r="9" spans="1:12" ht="4.5" customHeight="1">
      <c r="A9" s="768"/>
      <c r="B9" s="768"/>
      <c r="C9" s="768"/>
      <c r="D9" s="768"/>
      <c r="E9" s="768"/>
      <c r="F9" s="768"/>
      <c r="G9" s="768"/>
      <c r="H9" s="768"/>
      <c r="I9" s="768"/>
      <c r="J9" s="768"/>
      <c r="K9" s="768"/>
    </row>
    <row r="10" spans="1:12" ht="18" customHeight="1">
      <c r="A10" s="771" t="s">
        <v>795</v>
      </c>
      <c r="B10" s="768"/>
      <c r="C10" s="768"/>
      <c r="D10" s="768"/>
      <c r="E10" s="768"/>
      <c r="F10" s="768"/>
      <c r="G10" s="768"/>
      <c r="H10" s="768"/>
      <c r="I10" s="768"/>
      <c r="J10" s="768"/>
      <c r="K10" s="768"/>
    </row>
    <row r="11" spans="1:12">
      <c r="A11" s="768" t="s">
        <v>796</v>
      </c>
      <c r="B11" s="1643" t="s">
        <v>797</v>
      </c>
      <c r="C11" s="1643"/>
      <c r="D11" s="1643"/>
      <c r="E11" s="1643"/>
      <c r="F11" s="1643"/>
      <c r="G11" s="1643"/>
      <c r="H11" s="1643"/>
      <c r="I11" s="1643"/>
      <c r="J11" s="1643"/>
      <c r="K11" s="768"/>
    </row>
    <row r="12" spans="1:12" ht="21" customHeight="1">
      <c r="A12" s="768"/>
      <c r="B12" s="1648" t="s">
        <v>798</v>
      </c>
      <c r="C12" s="1648"/>
      <c r="D12" s="1648"/>
      <c r="E12" s="1648"/>
      <c r="F12" s="1648"/>
      <c r="G12" s="1648"/>
      <c r="H12" s="1648"/>
      <c r="I12" s="1648"/>
      <c r="J12" s="1648"/>
      <c r="K12" s="772"/>
    </row>
    <row r="13" spans="1:12" ht="11.25" customHeight="1">
      <c r="A13" s="768"/>
      <c r="B13" s="773"/>
      <c r="C13" s="773"/>
      <c r="D13" s="773"/>
      <c r="E13" s="773"/>
      <c r="F13" s="773"/>
      <c r="G13" s="773"/>
      <c r="H13" s="773"/>
      <c r="I13" s="773"/>
      <c r="J13" s="773"/>
      <c r="K13" s="768"/>
    </row>
    <row r="14" spans="1:12">
      <c r="A14" s="768" t="s">
        <v>799</v>
      </c>
      <c r="B14" s="773"/>
      <c r="C14" s="773"/>
      <c r="D14" s="773"/>
      <c r="E14" s="773"/>
      <c r="F14" s="773"/>
      <c r="G14" s="773"/>
      <c r="H14" s="773"/>
      <c r="I14" s="773"/>
      <c r="J14" s="773"/>
      <c r="K14" s="768"/>
    </row>
    <row r="15" spans="1:12" s="777" customFormat="1" ht="21" customHeight="1">
      <c r="A15" s="774"/>
      <c r="B15" s="1675" t="s">
        <v>800</v>
      </c>
      <c r="C15" s="1676"/>
      <c r="D15" s="1676"/>
      <c r="E15" s="1676"/>
      <c r="F15" s="1676"/>
      <c r="G15" s="1676"/>
      <c r="H15" s="1676"/>
      <c r="I15" s="1676"/>
      <c r="J15" s="1677"/>
      <c r="K15" s="775"/>
      <c r="L15" s="776"/>
    </row>
    <row r="16" spans="1:12" s="777" customFormat="1" ht="21" customHeight="1">
      <c r="A16" s="774"/>
      <c r="B16" s="1670" t="s">
        <v>801</v>
      </c>
      <c r="C16" s="1671"/>
      <c r="D16" s="1671"/>
      <c r="E16" s="1671"/>
      <c r="F16" s="1671"/>
      <c r="G16" s="1671"/>
      <c r="H16" s="1671"/>
      <c r="I16" s="1671"/>
      <c r="J16" s="1672"/>
      <c r="K16" s="778"/>
      <c r="L16" s="776"/>
    </row>
    <row r="17" spans="1:12" s="777" customFormat="1" ht="21" customHeight="1">
      <c r="A17" s="774"/>
      <c r="B17" s="1670" t="s">
        <v>802</v>
      </c>
      <c r="C17" s="1671"/>
      <c r="D17" s="1671"/>
      <c r="E17" s="1671"/>
      <c r="F17" s="1671"/>
      <c r="G17" s="1671"/>
      <c r="H17" s="1671"/>
      <c r="I17" s="1671"/>
      <c r="J17" s="1672"/>
      <c r="K17" s="778"/>
      <c r="L17" s="776"/>
    </row>
    <row r="18" spans="1:12" s="777" customFormat="1" ht="21" customHeight="1">
      <c r="A18" s="774"/>
      <c r="B18" s="1670" t="s">
        <v>803</v>
      </c>
      <c r="C18" s="1671"/>
      <c r="D18" s="1671"/>
      <c r="E18" s="1671"/>
      <c r="F18" s="1671"/>
      <c r="G18" s="1671"/>
      <c r="H18" s="1671"/>
      <c r="I18" s="1671"/>
      <c r="J18" s="1672"/>
      <c r="K18" s="778"/>
      <c r="L18" s="776"/>
    </row>
    <row r="19" spans="1:12" s="777" customFormat="1" ht="4.5" customHeight="1">
      <c r="A19" s="774"/>
      <c r="B19" s="779"/>
      <c r="C19" s="779"/>
      <c r="D19" s="779"/>
      <c r="E19" s="779"/>
      <c r="F19" s="779"/>
      <c r="G19" s="779"/>
      <c r="H19" s="779"/>
      <c r="I19" s="779"/>
      <c r="J19" s="779"/>
      <c r="K19" s="774"/>
      <c r="L19" s="776"/>
    </row>
    <row r="20" spans="1:12" s="777" customFormat="1" ht="18.75" customHeight="1">
      <c r="A20" s="774"/>
      <c r="B20" s="774" t="s">
        <v>804</v>
      </c>
      <c r="C20" s="779"/>
      <c r="D20" s="779"/>
      <c r="E20" s="779"/>
      <c r="F20" s="779"/>
      <c r="G20" s="779"/>
      <c r="H20" s="779"/>
      <c r="I20" s="779"/>
      <c r="J20" s="779"/>
      <c r="K20" s="774"/>
      <c r="L20" s="776"/>
    </row>
    <row r="21" spans="1:12" ht="21" customHeight="1">
      <c r="A21" s="768"/>
      <c r="B21" s="1616" t="s">
        <v>805</v>
      </c>
      <c r="C21" s="1617"/>
      <c r="D21" s="1617"/>
      <c r="E21" s="1617"/>
      <c r="F21" s="1617"/>
      <c r="G21" s="1617"/>
      <c r="H21" s="1617"/>
      <c r="I21" s="1617"/>
      <c r="J21" s="1631"/>
      <c r="K21" s="1618"/>
    </row>
    <row r="22" spans="1:12" ht="21" customHeight="1">
      <c r="A22" s="768"/>
      <c r="B22" s="781"/>
      <c r="C22" s="1592" t="s">
        <v>806</v>
      </c>
      <c r="D22" s="1593"/>
      <c r="E22" s="1593"/>
      <c r="F22" s="1593"/>
      <c r="G22" s="1593"/>
      <c r="H22" s="1593"/>
      <c r="I22" s="1593"/>
      <c r="J22" s="784"/>
      <c r="K22" s="1619"/>
    </row>
    <row r="23" spans="1:12" ht="48.75" customHeight="1">
      <c r="A23" s="768"/>
      <c r="B23" s="781"/>
      <c r="C23" s="1597"/>
      <c r="D23" s="1598"/>
      <c r="E23" s="1598"/>
      <c r="F23" s="1598"/>
      <c r="G23" s="1598"/>
      <c r="H23" s="1598"/>
      <c r="I23" s="1598"/>
      <c r="J23" s="784"/>
      <c r="K23" s="1619"/>
    </row>
    <row r="24" spans="1:12" ht="4.1500000000000004" customHeight="1">
      <c r="A24" s="768"/>
      <c r="B24" s="785"/>
      <c r="C24" s="1634"/>
      <c r="D24" s="1634"/>
      <c r="E24" s="1634"/>
      <c r="F24" s="1634"/>
      <c r="G24" s="1634"/>
      <c r="H24" s="1634"/>
      <c r="I24" s="1634"/>
      <c r="J24" s="1635"/>
      <c r="K24" s="1620"/>
    </row>
    <row r="25" spans="1:12" ht="11.25" customHeight="1">
      <c r="A25" s="768"/>
      <c r="B25" s="773"/>
      <c r="C25" s="773"/>
      <c r="D25" s="773"/>
      <c r="E25" s="773"/>
      <c r="F25" s="773"/>
      <c r="G25" s="773"/>
      <c r="H25" s="773"/>
      <c r="I25" s="773"/>
      <c r="J25" s="773"/>
      <c r="K25" s="768"/>
    </row>
    <row r="26" spans="1:12">
      <c r="A26" s="768" t="s">
        <v>807</v>
      </c>
      <c r="B26" s="787"/>
      <c r="C26" s="787"/>
      <c r="D26" s="787"/>
      <c r="E26" s="787"/>
      <c r="F26" s="787"/>
      <c r="G26" s="787"/>
      <c r="H26" s="787"/>
      <c r="I26" s="787"/>
      <c r="J26" s="787"/>
      <c r="K26" s="768"/>
    </row>
    <row r="27" spans="1:12" ht="21" customHeight="1">
      <c r="A27" s="768"/>
      <c r="B27" s="1647" t="s">
        <v>808</v>
      </c>
      <c r="C27" s="1647"/>
      <c r="D27" s="1647"/>
      <c r="E27" s="1647"/>
      <c r="F27" s="1647"/>
      <c r="G27" s="1647"/>
      <c r="H27" s="1647"/>
      <c r="I27" s="1647"/>
      <c r="J27" s="1647"/>
      <c r="K27" s="772"/>
    </row>
    <row r="28" spans="1:12" ht="21" customHeight="1">
      <c r="A28" s="768"/>
      <c r="B28" s="1647" t="s">
        <v>809</v>
      </c>
      <c r="C28" s="1647"/>
      <c r="D28" s="1647"/>
      <c r="E28" s="1647"/>
      <c r="F28" s="1647"/>
      <c r="G28" s="1647"/>
      <c r="H28" s="1647"/>
      <c r="I28" s="1647"/>
      <c r="J28" s="1647"/>
      <c r="K28" s="772"/>
    </row>
    <row r="29" spans="1:12" ht="21" customHeight="1">
      <c r="A29" s="768"/>
      <c r="B29" s="1647" t="s">
        <v>810</v>
      </c>
      <c r="C29" s="1647"/>
      <c r="D29" s="1647"/>
      <c r="E29" s="1647"/>
      <c r="F29" s="1647"/>
      <c r="G29" s="1647"/>
      <c r="H29" s="1647"/>
      <c r="I29" s="1647"/>
      <c r="J29" s="1647"/>
      <c r="K29" s="772"/>
    </row>
    <row r="30" spans="1:12" ht="21" customHeight="1">
      <c r="A30" s="768"/>
      <c r="B30" s="1661" t="s">
        <v>811</v>
      </c>
      <c r="C30" s="1662"/>
      <c r="D30" s="1662"/>
      <c r="E30" s="1662"/>
      <c r="F30" s="1662"/>
      <c r="G30" s="1662"/>
      <c r="H30" s="1662"/>
      <c r="I30" s="1662"/>
      <c r="J30" s="1663"/>
      <c r="K30" s="772"/>
    </row>
    <row r="31" spans="1:12" ht="21" customHeight="1">
      <c r="A31" s="768"/>
      <c r="B31" s="1616" t="s">
        <v>812</v>
      </c>
      <c r="C31" s="1617"/>
      <c r="D31" s="1617"/>
      <c r="E31" s="1617"/>
      <c r="F31" s="1617"/>
      <c r="G31" s="1617"/>
      <c r="H31" s="1617"/>
      <c r="I31" s="1617"/>
      <c r="J31" s="1631"/>
      <c r="K31" s="1618"/>
    </row>
    <row r="32" spans="1:12" ht="21" customHeight="1">
      <c r="A32" s="768"/>
      <c r="B32" s="781"/>
      <c r="C32" s="1592" t="s">
        <v>813</v>
      </c>
      <c r="D32" s="1593"/>
      <c r="E32" s="1593"/>
      <c r="F32" s="1593"/>
      <c r="G32" s="1593"/>
      <c r="H32" s="1593"/>
      <c r="I32" s="1593"/>
      <c r="J32" s="784"/>
      <c r="K32" s="1619"/>
    </row>
    <row r="33" spans="1:20" ht="48.75" customHeight="1">
      <c r="A33" s="768"/>
      <c r="B33" s="781"/>
      <c r="C33" s="1597"/>
      <c r="D33" s="1598"/>
      <c r="E33" s="1598"/>
      <c r="F33" s="1598"/>
      <c r="G33" s="1598"/>
      <c r="H33" s="1598"/>
      <c r="I33" s="1598"/>
      <c r="J33" s="784"/>
      <c r="K33" s="1619"/>
    </row>
    <row r="34" spans="1:20" ht="4.1500000000000004" customHeight="1">
      <c r="A34" s="768"/>
      <c r="B34" s="785"/>
      <c r="C34" s="1634"/>
      <c r="D34" s="1634"/>
      <c r="E34" s="1634"/>
      <c r="F34" s="1634"/>
      <c r="G34" s="1634"/>
      <c r="H34" s="1634"/>
      <c r="I34" s="1634"/>
      <c r="J34" s="1635"/>
      <c r="K34" s="1620"/>
    </row>
    <row r="35" spans="1:20" ht="23.5" customHeight="1">
      <c r="A35" s="768"/>
      <c r="B35" s="1647" t="s">
        <v>814</v>
      </c>
      <c r="C35" s="1647"/>
      <c r="D35" s="1647"/>
      <c r="E35" s="1647"/>
      <c r="F35" s="1647"/>
      <c r="G35" s="1647"/>
      <c r="H35" s="1647"/>
      <c r="I35" s="1647"/>
      <c r="J35" s="1647"/>
      <c r="K35" s="772"/>
    </row>
    <row r="36" spans="1:20" ht="21" customHeight="1">
      <c r="A36" s="768"/>
      <c r="B36" s="1616" t="s">
        <v>815</v>
      </c>
      <c r="C36" s="1617"/>
      <c r="D36" s="1617"/>
      <c r="E36" s="1617"/>
      <c r="F36" s="1617"/>
      <c r="G36" s="1617"/>
      <c r="H36" s="1617"/>
      <c r="I36" s="1617"/>
      <c r="J36" s="1631"/>
      <c r="K36" s="1618"/>
    </row>
    <row r="37" spans="1:20" ht="18" customHeight="1">
      <c r="A37" s="768"/>
      <c r="B37" s="785"/>
      <c r="C37" s="1629" t="s">
        <v>816</v>
      </c>
      <c r="D37" s="1629"/>
      <c r="E37" s="1629"/>
      <c r="F37" s="1629"/>
      <c r="G37" s="1629"/>
      <c r="H37" s="1629"/>
      <c r="I37" s="1629"/>
      <c r="J37" s="1630"/>
      <c r="K37" s="1620"/>
      <c r="M37" s="1660"/>
      <c r="N37" s="1660"/>
      <c r="O37" s="1660"/>
      <c r="P37" s="1660"/>
      <c r="Q37" s="1660"/>
      <c r="R37" s="1660"/>
      <c r="S37" s="1660"/>
      <c r="T37" s="1660"/>
    </row>
    <row r="38" spans="1:20" ht="21" customHeight="1">
      <c r="A38" s="768"/>
      <c r="B38" s="1647" t="s">
        <v>817</v>
      </c>
      <c r="C38" s="1647"/>
      <c r="D38" s="1647"/>
      <c r="E38" s="1647"/>
      <c r="F38" s="1647"/>
      <c r="G38" s="1647"/>
      <c r="H38" s="1647"/>
      <c r="I38" s="1647"/>
      <c r="J38" s="1647"/>
      <c r="K38" s="772"/>
    </row>
    <row r="39" spans="1:20" ht="21" customHeight="1">
      <c r="A39" s="768"/>
      <c r="B39" s="1647" t="s">
        <v>818</v>
      </c>
      <c r="C39" s="1647"/>
      <c r="D39" s="1647"/>
      <c r="E39" s="1647"/>
      <c r="F39" s="1647"/>
      <c r="G39" s="1647"/>
      <c r="H39" s="1647"/>
      <c r="I39" s="1647"/>
      <c r="J39" s="1647"/>
      <c r="K39" s="786"/>
    </row>
    <row r="40" spans="1:20" ht="11.25" hidden="1" customHeight="1">
      <c r="A40" s="768"/>
      <c r="B40" s="773"/>
      <c r="C40" s="773"/>
      <c r="D40" s="773"/>
      <c r="E40" s="773"/>
      <c r="F40" s="773"/>
      <c r="G40" s="773"/>
      <c r="H40" s="773"/>
      <c r="I40" s="773"/>
      <c r="J40" s="773"/>
      <c r="K40" s="768"/>
    </row>
    <row r="41" spans="1:20" ht="7.5" customHeight="1">
      <c r="A41" s="768"/>
      <c r="B41" s="768"/>
      <c r="C41" s="768"/>
      <c r="D41" s="768"/>
      <c r="E41" s="768"/>
      <c r="F41" s="768"/>
      <c r="G41" s="768"/>
      <c r="H41" s="768"/>
      <c r="I41" s="768"/>
      <c r="J41" s="768"/>
      <c r="K41" s="768"/>
    </row>
    <row r="42" spans="1:20" ht="17.649999999999999" customHeight="1">
      <c r="A42" s="771" t="s">
        <v>819</v>
      </c>
      <c r="B42" s="768"/>
      <c r="C42" s="768"/>
      <c r="D42" s="768"/>
      <c r="E42" s="768"/>
      <c r="F42" s="768"/>
      <c r="G42" s="768"/>
      <c r="H42" s="768"/>
      <c r="I42" s="768"/>
      <c r="J42" s="768"/>
      <c r="K42" s="768"/>
    </row>
    <row r="43" spans="1:20">
      <c r="A43" s="768" t="s">
        <v>820</v>
      </c>
      <c r="B43" s="773"/>
      <c r="C43" s="773"/>
      <c r="D43" s="773"/>
      <c r="E43" s="773"/>
      <c r="F43" s="773"/>
      <c r="G43" s="773"/>
      <c r="H43" s="773"/>
      <c r="I43" s="773"/>
      <c r="J43" s="773"/>
      <c r="K43" s="768"/>
    </row>
    <row r="44" spans="1:20" ht="21" customHeight="1">
      <c r="A44" s="768"/>
      <c r="B44" s="1647" t="s">
        <v>821</v>
      </c>
      <c r="C44" s="1647"/>
      <c r="D44" s="1647"/>
      <c r="E44" s="1647"/>
      <c r="F44" s="1647"/>
      <c r="G44" s="1647"/>
      <c r="H44" s="1647"/>
      <c r="I44" s="1647"/>
      <c r="J44" s="1647"/>
      <c r="K44" s="772"/>
    </row>
    <row r="45" spans="1:20" ht="21" customHeight="1">
      <c r="A45" s="768"/>
      <c r="B45" s="1647" t="s">
        <v>822</v>
      </c>
      <c r="C45" s="1647"/>
      <c r="D45" s="1647"/>
      <c r="E45" s="1647"/>
      <c r="F45" s="1647"/>
      <c r="G45" s="1647"/>
      <c r="H45" s="1647"/>
      <c r="I45" s="1647"/>
      <c r="J45" s="1647"/>
      <c r="K45" s="772"/>
    </row>
    <row r="46" spans="1:20" ht="21" customHeight="1">
      <c r="A46" s="768"/>
      <c r="B46" s="1627" t="s">
        <v>823</v>
      </c>
      <c r="C46" s="1627"/>
      <c r="D46" s="1627"/>
      <c r="E46" s="1627"/>
      <c r="F46" s="1627"/>
      <c r="G46" s="1627"/>
      <c r="H46" s="1627"/>
      <c r="I46" s="1627"/>
      <c r="J46" s="1627"/>
      <c r="K46" s="1618"/>
    </row>
    <row r="47" spans="1:20" ht="16.5" customHeight="1">
      <c r="A47" s="768"/>
      <c r="B47" s="788"/>
      <c r="C47" s="1629" t="s">
        <v>824</v>
      </c>
      <c r="D47" s="1629"/>
      <c r="E47" s="1629"/>
      <c r="F47" s="1629"/>
      <c r="G47" s="1629"/>
      <c r="H47" s="1629"/>
      <c r="I47" s="1629"/>
      <c r="J47" s="1630"/>
      <c r="K47" s="1620"/>
    </row>
    <row r="48" spans="1:20" ht="11.25" customHeight="1">
      <c r="A48" s="768"/>
      <c r="B48" s="773"/>
      <c r="C48" s="773"/>
      <c r="D48" s="773"/>
      <c r="E48" s="773"/>
      <c r="F48" s="773"/>
      <c r="G48" s="773"/>
      <c r="H48" s="773"/>
      <c r="I48" s="773"/>
      <c r="J48" s="773"/>
      <c r="K48" s="768"/>
    </row>
    <row r="49" spans="1:11">
      <c r="A49" s="768" t="s">
        <v>825</v>
      </c>
      <c r="B49" s="773"/>
      <c r="C49" s="773"/>
      <c r="D49" s="773"/>
      <c r="E49" s="773"/>
      <c r="F49" s="773"/>
      <c r="G49" s="773"/>
      <c r="H49" s="773"/>
      <c r="I49" s="773"/>
      <c r="J49" s="773"/>
      <c r="K49" s="768"/>
    </row>
    <row r="50" spans="1:11" ht="21" customHeight="1">
      <c r="A50" s="768"/>
      <c r="B50" s="1616" t="s">
        <v>826</v>
      </c>
      <c r="C50" s="1617"/>
      <c r="D50" s="1617"/>
      <c r="E50" s="1617"/>
      <c r="F50" s="1617"/>
      <c r="G50" s="1617"/>
      <c r="H50" s="1617"/>
      <c r="I50" s="1617"/>
      <c r="J50" s="1631"/>
      <c r="K50" s="1618"/>
    </row>
    <row r="51" spans="1:11" ht="12.65" customHeight="1">
      <c r="A51" s="768"/>
      <c r="B51" s="1621" t="s">
        <v>827</v>
      </c>
      <c r="C51" s="1622"/>
      <c r="D51" s="1622"/>
      <c r="E51" s="1622"/>
      <c r="F51" s="1622"/>
      <c r="G51" s="1622"/>
      <c r="H51" s="1622"/>
      <c r="I51" s="1622"/>
      <c r="J51" s="1622"/>
      <c r="K51" s="1619"/>
    </row>
    <row r="52" spans="1:11" ht="21" customHeight="1">
      <c r="A52" s="768"/>
      <c r="B52" s="789"/>
      <c r="C52" s="1650" t="s">
        <v>828</v>
      </c>
      <c r="D52" s="1650"/>
      <c r="E52" s="1650"/>
      <c r="F52" s="1650"/>
      <c r="G52" s="1650"/>
      <c r="H52" s="1650"/>
      <c r="I52" s="1650"/>
      <c r="J52" s="1651"/>
      <c r="K52" s="1619"/>
    </row>
    <row r="53" spans="1:11" ht="21" customHeight="1">
      <c r="A53" s="768"/>
      <c r="B53" s="790"/>
      <c r="C53" s="1652" t="s">
        <v>829</v>
      </c>
      <c r="D53" s="1652"/>
      <c r="E53" s="1652"/>
      <c r="F53" s="1652"/>
      <c r="G53" s="1652"/>
      <c r="H53" s="1652"/>
      <c r="I53" s="1652"/>
      <c r="J53" s="1653"/>
      <c r="K53" s="1619"/>
    </row>
    <row r="54" spans="1:11" ht="21" customHeight="1">
      <c r="A54" s="768"/>
      <c r="B54" s="790"/>
      <c r="C54" s="1652" t="s">
        <v>830</v>
      </c>
      <c r="D54" s="1652"/>
      <c r="E54" s="1652"/>
      <c r="F54" s="1652"/>
      <c r="G54" s="1652"/>
      <c r="H54" s="1652"/>
      <c r="I54" s="1652"/>
      <c r="J54" s="1653"/>
      <c r="K54" s="1619"/>
    </row>
    <row r="55" spans="1:11" ht="6.75" customHeight="1">
      <c r="A55" s="768"/>
      <c r="B55" s="790"/>
      <c r="C55" s="791"/>
      <c r="D55" s="791"/>
      <c r="E55" s="791"/>
      <c r="F55" s="791"/>
      <c r="G55" s="791"/>
      <c r="H55" s="791"/>
      <c r="I55" s="791"/>
      <c r="J55" s="792"/>
      <c r="K55" s="1619"/>
    </row>
    <row r="56" spans="1:11" ht="19.149999999999999" customHeight="1">
      <c r="A56" s="768"/>
      <c r="B56" s="1654" t="s">
        <v>831</v>
      </c>
      <c r="C56" s="1655"/>
      <c r="D56" s="1655"/>
      <c r="E56" s="1655"/>
      <c r="F56" s="1655"/>
      <c r="G56" s="1655"/>
      <c r="H56" s="1655"/>
      <c r="I56" s="1655"/>
      <c r="J56" s="1656"/>
      <c r="K56" s="1619"/>
    </row>
    <row r="57" spans="1:11" ht="19.149999999999999" customHeight="1">
      <c r="A57" s="768"/>
      <c r="B57" s="793"/>
      <c r="C57" s="1648" t="s">
        <v>832</v>
      </c>
      <c r="D57" s="1648"/>
      <c r="E57" s="1648"/>
      <c r="F57" s="1648"/>
      <c r="G57" s="1648"/>
      <c r="H57" s="1648"/>
      <c r="I57" s="1648"/>
      <c r="J57" s="794"/>
      <c r="K57" s="1619"/>
    </row>
    <row r="58" spans="1:11" ht="19.149999999999999" customHeight="1">
      <c r="A58" s="768"/>
      <c r="B58" s="793"/>
      <c r="C58" s="1648" t="s">
        <v>833</v>
      </c>
      <c r="D58" s="1648"/>
      <c r="E58" s="1648"/>
      <c r="F58" s="1649"/>
      <c r="G58" s="1649"/>
      <c r="H58" s="1649"/>
      <c r="I58" s="1649"/>
      <c r="J58" s="794"/>
      <c r="K58" s="1619"/>
    </row>
    <row r="59" spans="1:11" ht="19.149999999999999" customHeight="1">
      <c r="A59" s="768"/>
      <c r="B59" s="793"/>
      <c r="C59" s="1648" t="s">
        <v>834</v>
      </c>
      <c r="D59" s="1648"/>
      <c r="E59" s="1648"/>
      <c r="F59" s="1649" t="s">
        <v>835</v>
      </c>
      <c r="G59" s="1649"/>
      <c r="H59" s="1649"/>
      <c r="I59" s="1649"/>
      <c r="J59" s="794"/>
      <c r="K59" s="1619"/>
    </row>
    <row r="60" spans="1:11" ht="6" customHeight="1">
      <c r="A60" s="768"/>
      <c r="B60" s="793"/>
      <c r="C60" s="791"/>
      <c r="D60" s="791"/>
      <c r="E60" s="791"/>
      <c r="F60" s="791"/>
      <c r="G60" s="791"/>
      <c r="H60" s="791"/>
      <c r="I60" s="791"/>
      <c r="J60" s="794"/>
      <c r="K60" s="1619"/>
    </row>
    <row r="61" spans="1:11" ht="19.149999999999999" customHeight="1">
      <c r="A61" s="768"/>
      <c r="B61" s="793"/>
      <c r="C61" s="1648" t="s">
        <v>836</v>
      </c>
      <c r="D61" s="1648"/>
      <c r="E61" s="1648"/>
      <c r="F61" s="1648"/>
      <c r="G61" s="1648"/>
      <c r="H61" s="1648"/>
      <c r="I61" s="1648"/>
      <c r="J61" s="794"/>
      <c r="K61" s="1619"/>
    </row>
    <row r="62" spans="1:11" ht="19.149999999999999" customHeight="1">
      <c r="A62" s="768"/>
      <c r="B62" s="793"/>
      <c r="C62" s="1648" t="s">
        <v>837</v>
      </c>
      <c r="D62" s="1648"/>
      <c r="E62" s="1648"/>
      <c r="F62" s="1649"/>
      <c r="G62" s="1649"/>
      <c r="H62" s="1649"/>
      <c r="I62" s="1649"/>
      <c r="J62" s="794"/>
      <c r="K62" s="1619"/>
    </row>
    <row r="63" spans="1:11" ht="19.149999999999999" customHeight="1">
      <c r="A63" s="768"/>
      <c r="B63" s="793"/>
      <c r="C63" s="1648" t="s">
        <v>834</v>
      </c>
      <c r="D63" s="1648"/>
      <c r="E63" s="1648"/>
      <c r="F63" s="1649" t="s">
        <v>835</v>
      </c>
      <c r="G63" s="1649"/>
      <c r="H63" s="1649"/>
      <c r="I63" s="1649"/>
      <c r="J63" s="794"/>
      <c r="K63" s="1619"/>
    </row>
    <row r="64" spans="1:11" ht="5.25" customHeight="1">
      <c r="A64" s="768"/>
      <c r="B64" s="793"/>
      <c r="C64" s="791"/>
      <c r="D64" s="791"/>
      <c r="E64" s="791"/>
      <c r="F64" s="791"/>
      <c r="G64" s="791"/>
      <c r="H64" s="791"/>
      <c r="I64" s="791"/>
      <c r="J64" s="794"/>
      <c r="K64" s="1619"/>
    </row>
    <row r="65" spans="1:13" ht="8.25" customHeight="1">
      <c r="A65" s="768"/>
      <c r="B65" s="793"/>
      <c r="C65" s="791"/>
      <c r="D65" s="791"/>
      <c r="E65" s="791"/>
      <c r="F65" s="791"/>
      <c r="G65" s="791"/>
      <c r="H65" s="791"/>
      <c r="I65" s="791"/>
      <c r="J65" s="794"/>
      <c r="K65" s="1619"/>
    </row>
    <row r="66" spans="1:13" ht="16.5" customHeight="1">
      <c r="A66" s="768"/>
      <c r="B66" s="1654" t="s">
        <v>838</v>
      </c>
      <c r="C66" s="1655"/>
      <c r="D66" s="1655"/>
      <c r="E66" s="1655"/>
      <c r="F66" s="1655"/>
      <c r="G66" s="1655"/>
      <c r="H66" s="1655"/>
      <c r="I66" s="1655"/>
      <c r="J66" s="1656"/>
      <c r="K66" s="1619"/>
    </row>
    <row r="67" spans="1:13" ht="21" customHeight="1">
      <c r="A67" s="768"/>
      <c r="B67" s="795"/>
      <c r="C67" s="1592" t="s">
        <v>839</v>
      </c>
      <c r="D67" s="1593"/>
      <c r="E67" s="1593"/>
      <c r="F67" s="1593"/>
      <c r="G67" s="1593"/>
      <c r="H67" s="1593"/>
      <c r="I67" s="1593"/>
      <c r="J67" s="1657"/>
      <c r="K67" s="1619"/>
    </row>
    <row r="68" spans="1:13" ht="48.75" customHeight="1">
      <c r="A68" s="768"/>
      <c r="B68" s="795"/>
      <c r="C68" s="1597"/>
      <c r="D68" s="1598"/>
      <c r="E68" s="1598"/>
      <c r="F68" s="1598"/>
      <c r="G68" s="1598"/>
      <c r="H68" s="1598"/>
      <c r="I68" s="1598"/>
      <c r="J68" s="1657"/>
      <c r="K68" s="1619"/>
    </row>
    <row r="69" spans="1:13" ht="6" customHeight="1">
      <c r="A69" s="768"/>
      <c r="B69" s="790"/>
      <c r="C69" s="1658"/>
      <c r="D69" s="1658"/>
      <c r="E69" s="1658"/>
      <c r="F69" s="1658"/>
      <c r="G69" s="1658"/>
      <c r="H69" s="1658"/>
      <c r="I69" s="1658"/>
      <c r="J69" s="1659"/>
      <c r="K69" s="1620"/>
      <c r="M69" s="796"/>
    </row>
    <row r="70" spans="1:13" ht="21" customHeight="1">
      <c r="A70" s="768"/>
      <c r="B70" s="1647" t="s">
        <v>840</v>
      </c>
      <c r="C70" s="1647"/>
      <c r="D70" s="1647"/>
      <c r="E70" s="1647"/>
      <c r="F70" s="1647"/>
      <c r="G70" s="1647"/>
      <c r="H70" s="1647"/>
      <c r="I70" s="1647"/>
      <c r="J70" s="1647"/>
      <c r="K70" s="772"/>
    </row>
    <row r="71" spans="1:13" ht="11.25" customHeight="1">
      <c r="A71" s="768"/>
      <c r="B71" s="773"/>
      <c r="C71" s="773"/>
      <c r="D71" s="773"/>
      <c r="E71" s="773"/>
      <c r="F71" s="773"/>
      <c r="G71" s="773"/>
      <c r="H71" s="773"/>
      <c r="I71" s="773"/>
      <c r="J71" s="773"/>
      <c r="K71" s="768"/>
    </row>
    <row r="72" spans="1:13" ht="22.5" customHeight="1">
      <c r="A72" s="771" t="s">
        <v>841</v>
      </c>
      <c r="B72" s="768"/>
      <c r="C72" s="768"/>
      <c r="D72" s="768"/>
      <c r="E72" s="768"/>
      <c r="F72" s="768"/>
      <c r="G72" s="768"/>
      <c r="H72" s="768"/>
      <c r="I72" s="768"/>
      <c r="J72" s="768"/>
      <c r="K72" s="768"/>
    </row>
    <row r="73" spans="1:13" ht="21" customHeight="1">
      <c r="A73" s="768" t="s">
        <v>842</v>
      </c>
      <c r="B73" s="773"/>
      <c r="C73" s="773"/>
      <c r="D73" s="773"/>
      <c r="E73" s="773"/>
      <c r="F73" s="773"/>
      <c r="G73" s="773"/>
      <c r="H73" s="773"/>
      <c r="I73" s="773"/>
      <c r="J73" s="773"/>
      <c r="K73" s="768"/>
    </row>
    <row r="74" spans="1:13" s="768" customFormat="1" ht="21" customHeight="1">
      <c r="A74" s="797"/>
      <c r="B74" s="1592" t="s">
        <v>843</v>
      </c>
      <c r="C74" s="1593"/>
      <c r="D74" s="1593"/>
      <c r="E74" s="1593"/>
      <c r="F74" s="1593"/>
      <c r="G74" s="1593"/>
      <c r="H74" s="1593"/>
      <c r="I74" s="1593"/>
      <c r="J74" s="1594"/>
      <c r="K74" s="772"/>
    </row>
    <row r="75" spans="1:13" s="768" customFormat="1" ht="11.15" customHeight="1">
      <c r="A75" s="797"/>
      <c r="B75" s="773"/>
      <c r="C75" s="773"/>
      <c r="D75" s="773"/>
      <c r="E75" s="773"/>
      <c r="F75" s="773"/>
      <c r="G75" s="773"/>
      <c r="H75" s="773"/>
      <c r="I75" s="773"/>
      <c r="K75" s="798"/>
    </row>
    <row r="76" spans="1:13" s="768" customFormat="1" ht="21" customHeight="1">
      <c r="B76" s="1590" t="s">
        <v>844</v>
      </c>
      <c r="C76" s="1590"/>
      <c r="D76" s="1590"/>
      <c r="E76" s="1590"/>
      <c r="F76" s="1590"/>
      <c r="G76" s="1590"/>
      <c r="H76" s="1590"/>
      <c r="I76" s="1590"/>
      <c r="J76" s="1590"/>
    </row>
    <row r="77" spans="1:13" ht="21" hidden="1" customHeight="1">
      <c r="A77" s="768"/>
      <c r="B77" s="1589" t="s">
        <v>845</v>
      </c>
      <c r="C77" s="1590"/>
      <c r="D77" s="1590"/>
      <c r="E77" s="1590"/>
      <c r="F77" s="1590"/>
      <c r="G77" s="1590"/>
      <c r="H77" s="1590"/>
      <c r="I77" s="1590"/>
      <c r="J77" s="1590"/>
      <c r="K77" s="1590"/>
    </row>
    <row r="78" spans="1:13" ht="35.25" hidden="1" customHeight="1">
      <c r="A78" s="768"/>
      <c r="B78" s="1592" t="s">
        <v>846</v>
      </c>
      <c r="C78" s="1593"/>
      <c r="D78" s="1593"/>
      <c r="E78" s="1593"/>
      <c r="F78" s="1593"/>
      <c r="G78" s="1593"/>
      <c r="H78" s="1593"/>
      <c r="I78" s="1593"/>
      <c r="J78" s="1594"/>
      <c r="K78" s="772"/>
      <c r="L78" s="1632" t="s">
        <v>847</v>
      </c>
    </row>
    <row r="79" spans="1:13" ht="16" hidden="1" customHeight="1">
      <c r="A79" s="768"/>
      <c r="B79" s="1644" t="s">
        <v>848</v>
      </c>
      <c r="C79" s="1645"/>
      <c r="D79" s="1645"/>
      <c r="E79" s="1645"/>
      <c r="F79" s="1645"/>
      <c r="G79" s="1645"/>
      <c r="H79" s="1645"/>
      <c r="I79" s="1645"/>
      <c r="J79" s="1645"/>
      <c r="K79" s="1646"/>
      <c r="L79" s="1632"/>
    </row>
    <row r="80" spans="1:13" ht="15.75" hidden="1" customHeight="1">
      <c r="A80" s="768"/>
      <c r="B80" s="1636" t="s">
        <v>849</v>
      </c>
      <c r="C80" s="1637"/>
      <c r="D80" s="1637"/>
      <c r="E80" s="1637"/>
      <c r="F80" s="1637"/>
      <c r="G80" s="1637"/>
      <c r="H80" s="1637"/>
      <c r="I80" s="1637"/>
      <c r="J80" s="1637"/>
      <c r="K80" s="1638"/>
      <c r="L80" s="1632"/>
    </row>
    <row r="81" spans="1:12" ht="16" hidden="1" customHeight="1">
      <c r="A81" s="768"/>
      <c r="B81" s="1636" t="s">
        <v>850</v>
      </c>
      <c r="C81" s="1637"/>
      <c r="D81" s="1637"/>
      <c r="E81" s="1637"/>
      <c r="F81" s="1637"/>
      <c r="G81" s="1637"/>
      <c r="H81" s="1637"/>
      <c r="I81" s="1637"/>
      <c r="J81" s="1637"/>
      <c r="K81" s="1638"/>
      <c r="L81" s="1632"/>
    </row>
    <row r="82" spans="1:12" ht="16" hidden="1" customHeight="1">
      <c r="A82" s="768"/>
      <c r="B82" s="1636" t="s">
        <v>851</v>
      </c>
      <c r="C82" s="1637"/>
      <c r="D82" s="1637"/>
      <c r="E82" s="1637"/>
      <c r="F82" s="1637"/>
      <c r="G82" s="1637"/>
      <c r="H82" s="1637"/>
      <c r="I82" s="1637"/>
      <c r="J82" s="1637"/>
      <c r="K82" s="1638"/>
      <c r="L82" s="1632"/>
    </row>
    <row r="83" spans="1:12" ht="73.5" hidden="1" customHeight="1">
      <c r="A83" s="768"/>
      <c r="B83" s="1636" t="s">
        <v>852</v>
      </c>
      <c r="C83" s="1637"/>
      <c r="D83" s="1637"/>
      <c r="E83" s="1637"/>
      <c r="F83" s="1637"/>
      <c r="G83" s="1637"/>
      <c r="H83" s="1637"/>
      <c r="I83" s="1637"/>
      <c r="J83" s="1637"/>
      <c r="K83" s="1638"/>
      <c r="L83" s="1632"/>
    </row>
    <row r="84" spans="1:12" ht="16" hidden="1" customHeight="1">
      <c r="A84" s="768"/>
      <c r="B84" s="1636" t="s">
        <v>853</v>
      </c>
      <c r="C84" s="1637"/>
      <c r="D84" s="1637"/>
      <c r="E84" s="1637"/>
      <c r="F84" s="1637"/>
      <c r="G84" s="1637"/>
      <c r="H84" s="1637"/>
      <c r="I84" s="1637"/>
      <c r="J84" s="1637"/>
      <c r="K84" s="1638"/>
      <c r="L84" s="1632"/>
    </row>
    <row r="85" spans="1:12" ht="176.25" hidden="1" customHeight="1">
      <c r="A85" s="768"/>
      <c r="B85" s="1636" t="s">
        <v>854</v>
      </c>
      <c r="C85" s="1637"/>
      <c r="D85" s="1637"/>
      <c r="E85" s="1637"/>
      <c r="F85" s="1637"/>
      <c r="G85" s="1637"/>
      <c r="H85" s="1637"/>
      <c r="I85" s="1637"/>
      <c r="J85" s="1637"/>
      <c r="K85" s="1638"/>
      <c r="L85" s="1632"/>
    </row>
    <row r="86" spans="1:12" ht="15.75" hidden="1" customHeight="1">
      <c r="A86" s="768"/>
      <c r="B86" s="1636" t="s">
        <v>855</v>
      </c>
      <c r="C86" s="1637"/>
      <c r="D86" s="1637"/>
      <c r="E86" s="1637"/>
      <c r="F86" s="1637"/>
      <c r="G86" s="1637"/>
      <c r="H86" s="1637"/>
      <c r="I86" s="1637"/>
      <c r="J86" s="1637"/>
      <c r="K86" s="1638"/>
      <c r="L86" s="1632"/>
    </row>
    <row r="87" spans="1:12" ht="16" hidden="1" customHeight="1">
      <c r="A87" s="768"/>
      <c r="B87" s="1639" t="s">
        <v>856</v>
      </c>
      <c r="C87" s="1640"/>
      <c r="D87" s="1640"/>
      <c r="E87" s="1640"/>
      <c r="F87" s="1640"/>
      <c r="G87" s="1640"/>
      <c r="H87" s="1640"/>
      <c r="I87" s="1640"/>
      <c r="J87" s="1640"/>
      <c r="K87" s="1641"/>
      <c r="L87" s="1632"/>
    </row>
    <row r="88" spans="1:12" ht="21" customHeight="1">
      <c r="A88" s="768"/>
      <c r="B88" s="1642" t="s">
        <v>857</v>
      </c>
      <c r="C88" s="1643"/>
      <c r="D88" s="1643"/>
      <c r="E88" s="1643"/>
      <c r="F88" s="1643"/>
      <c r="G88" s="1643"/>
      <c r="H88" s="1643"/>
      <c r="I88" s="1643"/>
      <c r="J88" s="1643"/>
      <c r="K88" s="1643"/>
    </row>
    <row r="89" spans="1:12" ht="57" customHeight="1">
      <c r="A89" s="768"/>
      <c r="B89" s="1616" t="s">
        <v>858</v>
      </c>
      <c r="C89" s="1617"/>
      <c r="D89" s="1617"/>
      <c r="E89" s="1617"/>
      <c r="F89" s="1617"/>
      <c r="G89" s="1617"/>
      <c r="H89" s="1617"/>
      <c r="I89" s="1617"/>
      <c r="J89" s="1631"/>
      <c r="K89" s="780"/>
      <c r="L89" s="799" t="s">
        <v>859</v>
      </c>
    </row>
    <row r="90" spans="1:12" ht="18" customHeight="1">
      <c r="A90" s="768"/>
      <c r="B90" s="1616" t="s">
        <v>860</v>
      </c>
      <c r="C90" s="1617"/>
      <c r="D90" s="1617"/>
      <c r="E90" s="1617"/>
      <c r="F90" s="1617"/>
      <c r="G90" s="1617"/>
      <c r="H90" s="1617"/>
      <c r="I90" s="1617"/>
      <c r="J90" s="1631"/>
      <c r="K90" s="1618"/>
    </row>
    <row r="91" spans="1:12" ht="21" customHeight="1">
      <c r="A91" s="768"/>
      <c r="B91" s="781"/>
      <c r="C91" s="1592" t="s">
        <v>861</v>
      </c>
      <c r="D91" s="1593"/>
      <c r="E91" s="1593"/>
      <c r="F91" s="1593"/>
      <c r="G91" s="1593"/>
      <c r="H91" s="1593"/>
      <c r="I91" s="800"/>
      <c r="J91" s="784"/>
      <c r="K91" s="1619"/>
      <c r="L91" s="1632" t="s">
        <v>862</v>
      </c>
    </row>
    <row r="92" spans="1:12" ht="21" customHeight="1">
      <c r="A92" s="768"/>
      <c r="B92" s="781"/>
      <c r="C92" s="782"/>
      <c r="D92" s="783"/>
      <c r="E92" s="783"/>
      <c r="F92" s="783"/>
      <c r="G92" s="1633" t="s">
        <v>863</v>
      </c>
      <c r="H92" s="1633"/>
      <c r="I92" s="801"/>
      <c r="J92" s="784"/>
      <c r="K92" s="1619"/>
      <c r="L92" s="1632"/>
    </row>
    <row r="93" spans="1:12" ht="6" customHeight="1">
      <c r="A93" s="768"/>
      <c r="B93" s="785"/>
      <c r="C93" s="1634"/>
      <c r="D93" s="1634"/>
      <c r="E93" s="1634"/>
      <c r="F93" s="1634"/>
      <c r="G93" s="1634"/>
      <c r="H93" s="1634"/>
      <c r="I93" s="1634"/>
      <c r="J93" s="1635"/>
      <c r="K93" s="1619"/>
      <c r="L93" s="1632"/>
    </row>
    <row r="94" spans="1:12" ht="16.5" customHeight="1">
      <c r="A94" s="768"/>
      <c r="B94" s="1627" t="s">
        <v>864</v>
      </c>
      <c r="C94" s="1627"/>
      <c r="D94" s="1627"/>
      <c r="E94" s="1627"/>
      <c r="F94" s="1627"/>
      <c r="G94" s="1627"/>
      <c r="H94" s="1627"/>
      <c r="I94" s="1627"/>
      <c r="J94" s="1627"/>
      <c r="K94" s="1618"/>
      <c r="L94" s="802"/>
    </row>
    <row r="95" spans="1:12" ht="23.25" customHeight="1">
      <c r="A95" s="768"/>
      <c r="B95" s="1628" t="s">
        <v>865</v>
      </c>
      <c r="C95" s="1629"/>
      <c r="D95" s="1629"/>
      <c r="E95" s="1629"/>
      <c r="F95" s="1629"/>
      <c r="G95" s="1629"/>
      <c r="H95" s="1629"/>
      <c r="I95" s="1629"/>
      <c r="J95" s="1630"/>
      <c r="K95" s="1620"/>
      <c r="L95" s="802"/>
    </row>
    <row r="96" spans="1:12" ht="16.5" customHeight="1">
      <c r="A96" s="768"/>
      <c r="B96" s="1627" t="s">
        <v>866</v>
      </c>
      <c r="C96" s="1627"/>
      <c r="D96" s="1627"/>
      <c r="E96" s="1627"/>
      <c r="F96" s="1627"/>
      <c r="G96" s="1627"/>
      <c r="H96" s="1627"/>
      <c r="I96" s="1627"/>
      <c r="J96" s="1627"/>
      <c r="K96" s="1618"/>
      <c r="L96" s="1585" t="s">
        <v>867</v>
      </c>
    </row>
    <row r="97" spans="1:12" ht="23.25" customHeight="1">
      <c r="A97" s="768"/>
      <c r="B97" s="1628" t="s">
        <v>868</v>
      </c>
      <c r="C97" s="1629"/>
      <c r="D97" s="1629"/>
      <c r="E97" s="1629"/>
      <c r="F97" s="1629"/>
      <c r="G97" s="1629"/>
      <c r="H97" s="1629"/>
      <c r="I97" s="1629"/>
      <c r="J97" s="1630"/>
      <c r="K97" s="1620"/>
      <c r="L97" s="1585"/>
    </row>
    <row r="98" spans="1:12" ht="16.5" customHeight="1">
      <c r="A98" s="768"/>
      <c r="B98" s="1627" t="s">
        <v>869</v>
      </c>
      <c r="C98" s="1627"/>
      <c r="D98" s="1627"/>
      <c r="E98" s="1627"/>
      <c r="F98" s="1627"/>
      <c r="G98" s="1627"/>
      <c r="H98" s="1627"/>
      <c r="I98" s="1627"/>
      <c r="J98" s="1627"/>
      <c r="K98" s="1618"/>
      <c r="L98" s="1585"/>
    </row>
    <row r="99" spans="1:12" ht="21" customHeight="1">
      <c r="A99" s="768"/>
      <c r="B99" s="1628" t="s">
        <v>868</v>
      </c>
      <c r="C99" s="1629"/>
      <c r="D99" s="1629"/>
      <c r="E99" s="1629"/>
      <c r="F99" s="1629"/>
      <c r="G99" s="1629"/>
      <c r="H99" s="1629"/>
      <c r="I99" s="1629"/>
      <c r="J99" s="1630"/>
      <c r="K99" s="1620"/>
      <c r="L99" s="1585"/>
    </row>
    <row r="100" spans="1:12" ht="11.25" customHeight="1">
      <c r="A100" s="768"/>
      <c r="B100" s="773"/>
      <c r="C100" s="773"/>
      <c r="D100" s="773"/>
      <c r="E100" s="773"/>
      <c r="F100" s="773"/>
      <c r="G100" s="773"/>
      <c r="H100" s="773"/>
      <c r="I100" s="773"/>
      <c r="J100" s="773"/>
      <c r="K100" s="768"/>
    </row>
    <row r="101" spans="1:12" s="768" customFormat="1">
      <c r="B101" s="1590" t="s">
        <v>870</v>
      </c>
      <c r="C101" s="1590"/>
      <c r="D101" s="1590"/>
      <c r="E101" s="1590"/>
      <c r="F101" s="1590"/>
      <c r="G101" s="1590"/>
      <c r="H101" s="1590"/>
      <c r="I101" s="1590"/>
    </row>
    <row r="102" spans="1:12" s="768" customFormat="1" ht="21" customHeight="1">
      <c r="A102" s="797"/>
      <c r="B102" s="1616" t="s">
        <v>871</v>
      </c>
      <c r="C102" s="1617"/>
      <c r="D102" s="1617"/>
      <c r="E102" s="1617"/>
      <c r="F102" s="1617"/>
      <c r="G102" s="1617"/>
      <c r="H102" s="1617"/>
      <c r="I102" s="1617"/>
      <c r="J102" s="1596"/>
      <c r="K102" s="1618"/>
    </row>
    <row r="103" spans="1:12" s="768" customFormat="1" ht="12.65" customHeight="1">
      <c r="A103" s="797"/>
      <c r="B103" s="1621" t="s">
        <v>872</v>
      </c>
      <c r="C103" s="1622"/>
      <c r="D103" s="1622"/>
      <c r="E103" s="1622"/>
      <c r="F103" s="1622"/>
      <c r="G103" s="1622"/>
      <c r="H103" s="1622"/>
      <c r="I103" s="1623"/>
      <c r="J103" s="1604"/>
      <c r="K103" s="1619"/>
    </row>
    <row r="104" spans="1:12" s="768" customFormat="1" ht="4.5" customHeight="1">
      <c r="A104" s="797"/>
      <c r="B104" s="790"/>
      <c r="C104" s="791"/>
      <c r="D104" s="791"/>
      <c r="E104" s="791"/>
      <c r="F104" s="791"/>
      <c r="G104" s="791"/>
      <c r="H104" s="791"/>
      <c r="I104" s="791"/>
      <c r="J104" s="1604"/>
      <c r="K104" s="1619"/>
    </row>
    <row r="105" spans="1:12" s="768" customFormat="1" ht="19.149999999999999" customHeight="1">
      <c r="A105" s="797"/>
      <c r="B105" s="793"/>
      <c r="C105" s="1592" t="s">
        <v>873</v>
      </c>
      <c r="D105" s="1594"/>
      <c r="E105" s="803" t="s">
        <v>874</v>
      </c>
      <c r="F105" s="804" t="s">
        <v>875</v>
      </c>
      <c r="G105" s="804" t="s">
        <v>876</v>
      </c>
      <c r="H105" s="805" t="s">
        <v>877</v>
      </c>
      <c r="I105" s="806" t="s">
        <v>878</v>
      </c>
      <c r="J105" s="1604"/>
      <c r="K105" s="1619"/>
    </row>
    <row r="106" spans="1:12" s="768" customFormat="1" ht="19.149999999999999" customHeight="1">
      <c r="A106" s="797"/>
      <c r="B106" s="793"/>
      <c r="C106" s="1592" t="s">
        <v>879</v>
      </c>
      <c r="D106" s="1594"/>
      <c r="E106" s="803" t="s">
        <v>880</v>
      </c>
      <c r="F106" s="804" t="s">
        <v>881</v>
      </c>
      <c r="G106" s="804" t="s">
        <v>877</v>
      </c>
      <c r="H106" s="1624" t="s">
        <v>882</v>
      </c>
      <c r="I106" s="1625"/>
      <c r="J106" s="1604"/>
      <c r="K106" s="1619"/>
    </row>
    <row r="107" spans="1:12" s="768" customFormat="1" ht="6" customHeight="1">
      <c r="A107" s="797"/>
      <c r="B107" s="788"/>
      <c r="C107" s="1626"/>
      <c r="D107" s="1626"/>
      <c r="E107" s="1626"/>
      <c r="F107" s="1626"/>
      <c r="G107" s="1626"/>
      <c r="H107" s="1626"/>
      <c r="I107" s="1626"/>
      <c r="J107" s="1605"/>
      <c r="K107" s="1620"/>
    </row>
    <row r="108" spans="1:12" s="808" customFormat="1" ht="21" customHeight="1">
      <c r="A108" s="807"/>
      <c r="B108" s="1602" t="s">
        <v>883</v>
      </c>
      <c r="C108" s="1603"/>
      <c r="D108" s="1603"/>
      <c r="E108" s="1603"/>
      <c r="F108" s="1603"/>
      <c r="G108" s="1603"/>
      <c r="H108" s="1603"/>
      <c r="I108" s="1603"/>
      <c r="J108" s="1596"/>
      <c r="K108" s="1606"/>
    </row>
    <row r="109" spans="1:12" s="808" customFormat="1" ht="12.65" customHeight="1">
      <c r="A109" s="807"/>
      <c r="B109" s="1609" t="s">
        <v>884</v>
      </c>
      <c r="C109" s="1610"/>
      <c r="D109" s="1610"/>
      <c r="E109" s="1610"/>
      <c r="F109" s="1610"/>
      <c r="G109" s="1610"/>
      <c r="H109" s="1610"/>
      <c r="I109" s="1611"/>
      <c r="J109" s="1604"/>
      <c r="K109" s="1607"/>
    </row>
    <row r="110" spans="1:12" s="808" customFormat="1" ht="4.5" customHeight="1">
      <c r="A110" s="807"/>
      <c r="B110" s="809"/>
      <c r="C110" s="810"/>
      <c r="D110" s="810"/>
      <c r="E110" s="810"/>
      <c r="F110" s="810"/>
      <c r="G110" s="810"/>
      <c r="H110" s="810"/>
      <c r="I110" s="810"/>
      <c r="J110" s="1604"/>
      <c r="K110" s="1607"/>
    </row>
    <row r="111" spans="1:12" s="808" customFormat="1" ht="19.149999999999999" customHeight="1">
      <c r="A111" s="807"/>
      <c r="B111" s="811"/>
      <c r="C111" s="1612" t="s">
        <v>885</v>
      </c>
      <c r="D111" s="1613"/>
      <c r="E111" s="1613"/>
      <c r="F111" s="1613"/>
      <c r="G111" s="1613"/>
      <c r="H111" s="1613"/>
      <c r="I111" s="1614"/>
      <c r="J111" s="1604"/>
      <c r="K111" s="1607"/>
    </row>
    <row r="112" spans="1:12" s="808" customFormat="1" ht="6" customHeight="1">
      <c r="A112" s="807"/>
      <c r="B112" s="812"/>
      <c r="C112" s="1615"/>
      <c r="D112" s="1615"/>
      <c r="E112" s="1615"/>
      <c r="F112" s="1615"/>
      <c r="G112" s="1615"/>
      <c r="H112" s="1615"/>
      <c r="I112" s="1615"/>
      <c r="J112" s="1605"/>
      <c r="K112" s="1608"/>
    </row>
    <row r="113" spans="1:12" s="768" customFormat="1" ht="11.25" customHeight="1">
      <c r="B113" s="773"/>
      <c r="C113" s="773"/>
      <c r="D113" s="773"/>
      <c r="E113" s="773"/>
      <c r="F113" s="773"/>
      <c r="G113" s="773"/>
      <c r="H113" s="773"/>
      <c r="I113" s="773"/>
    </row>
    <row r="114" spans="1:12" ht="6" customHeight="1">
      <c r="A114" s="768"/>
      <c r="B114" s="768"/>
      <c r="C114" s="768"/>
      <c r="D114" s="768"/>
      <c r="E114" s="768"/>
      <c r="F114" s="768"/>
      <c r="G114" s="768"/>
      <c r="H114" s="768"/>
      <c r="I114" s="768"/>
      <c r="J114" s="768"/>
      <c r="K114" s="768"/>
    </row>
    <row r="115" spans="1:12" ht="21" customHeight="1">
      <c r="A115" s="768"/>
      <c r="B115" s="1589" t="s">
        <v>886</v>
      </c>
      <c r="C115" s="1590"/>
      <c r="D115" s="1590"/>
      <c r="E115" s="1590"/>
      <c r="F115" s="1590"/>
      <c r="G115" s="1590"/>
      <c r="H115" s="1590"/>
      <c r="I115" s="1590"/>
      <c r="J115" s="1590"/>
      <c r="K115" s="1590"/>
    </row>
    <row r="116" spans="1:12" ht="27.75" customHeight="1">
      <c r="A116" s="768"/>
      <c r="B116" s="1592" t="s">
        <v>887</v>
      </c>
      <c r="C116" s="1593"/>
      <c r="D116" s="1593"/>
      <c r="E116" s="1593"/>
      <c r="F116" s="1593"/>
      <c r="G116" s="1593"/>
      <c r="H116" s="1593"/>
      <c r="I116" s="1593"/>
      <c r="J116" s="1594"/>
      <c r="K116" s="772"/>
    </row>
    <row r="117" spans="1:12" s="768" customFormat="1" ht="21" customHeight="1">
      <c r="B117" s="781"/>
      <c r="C117" s="1592" t="s">
        <v>888</v>
      </c>
      <c r="D117" s="1593"/>
      <c r="E117" s="1593"/>
      <c r="F117" s="1593"/>
      <c r="G117" s="1593"/>
      <c r="H117" s="1593"/>
      <c r="I117" s="1595"/>
      <c r="J117" s="1595"/>
      <c r="K117" s="1596"/>
      <c r="L117" s="813"/>
    </row>
    <row r="118" spans="1:12" ht="104.5" customHeight="1">
      <c r="A118" s="768"/>
      <c r="B118" s="781"/>
      <c r="C118" s="1597"/>
      <c r="D118" s="1598"/>
      <c r="E118" s="1598"/>
      <c r="F118" s="1598"/>
      <c r="G118" s="1598"/>
      <c r="H118" s="1598"/>
      <c r="I118" s="1598"/>
      <c r="J118" s="788"/>
      <c r="K118" s="814"/>
    </row>
    <row r="119" spans="1:12" ht="85.5" customHeight="1">
      <c r="A119" s="768"/>
      <c r="B119" s="1599" t="s">
        <v>889</v>
      </c>
      <c r="C119" s="1600"/>
      <c r="D119" s="1600"/>
      <c r="E119" s="1600"/>
      <c r="F119" s="1600"/>
      <c r="G119" s="1600"/>
      <c r="H119" s="1600"/>
      <c r="I119" s="1600"/>
      <c r="J119" s="1600"/>
      <c r="K119" s="1601"/>
      <c r="L119" s="1585" t="s">
        <v>890</v>
      </c>
    </row>
    <row r="120" spans="1:12" ht="237.75" customHeight="1">
      <c r="A120" s="768"/>
      <c r="B120" s="1586" t="s">
        <v>891</v>
      </c>
      <c r="C120" s="1587"/>
      <c r="D120" s="1587"/>
      <c r="E120" s="1587"/>
      <c r="F120" s="1587"/>
      <c r="G120" s="1587"/>
      <c r="H120" s="1587"/>
      <c r="I120" s="1587"/>
      <c r="J120" s="1587"/>
      <c r="K120" s="1588"/>
      <c r="L120" s="1585"/>
    </row>
    <row r="121" spans="1:12" ht="6.75" customHeight="1">
      <c r="A121" s="768"/>
      <c r="B121" s="768"/>
      <c r="C121" s="768"/>
      <c r="D121" s="768"/>
      <c r="E121" s="768"/>
      <c r="F121" s="768"/>
      <c r="G121" s="768"/>
      <c r="H121" s="768"/>
      <c r="I121" s="768"/>
      <c r="J121" s="768"/>
      <c r="K121" s="768"/>
    </row>
    <row r="122" spans="1:12" ht="21" customHeight="1">
      <c r="A122" s="768"/>
      <c r="B122" s="1589" t="s">
        <v>892</v>
      </c>
      <c r="C122" s="1590"/>
      <c r="D122" s="1590"/>
      <c r="E122" s="1590"/>
      <c r="F122" s="1590"/>
      <c r="G122" s="1590"/>
      <c r="H122" s="1590"/>
      <c r="I122" s="1590"/>
      <c r="J122" s="1590"/>
      <c r="K122" s="1590"/>
      <c r="L122" s="1591" t="s">
        <v>893</v>
      </c>
    </row>
    <row r="123" spans="1:12" ht="27.75" customHeight="1">
      <c r="A123" s="768"/>
      <c r="B123" s="1592" t="s">
        <v>894</v>
      </c>
      <c r="C123" s="1593"/>
      <c r="D123" s="1593"/>
      <c r="E123" s="1593"/>
      <c r="F123" s="1593"/>
      <c r="G123" s="1593"/>
      <c r="H123" s="1593"/>
      <c r="I123" s="1593"/>
      <c r="J123" s="1594"/>
      <c r="K123" s="772"/>
      <c r="L123" s="1591"/>
    </row>
    <row r="124" spans="1:12">
      <c r="L124" s="1591"/>
    </row>
    <row r="125" spans="1:12">
      <c r="L125" s="1591"/>
    </row>
    <row r="126" spans="1:12">
      <c r="L126" s="1591"/>
    </row>
  </sheetData>
  <mergeCells count="120">
    <mergeCell ref="A2:J2"/>
    <mergeCell ref="A3:J3"/>
    <mergeCell ref="E5:F5"/>
    <mergeCell ref="H5:K5"/>
    <mergeCell ref="E6:F6"/>
    <mergeCell ref="H6:K6"/>
    <mergeCell ref="B18:J18"/>
    <mergeCell ref="B21:J21"/>
    <mergeCell ref="K21:K24"/>
    <mergeCell ref="C22:I22"/>
    <mergeCell ref="C23:I23"/>
    <mergeCell ref="C24:J24"/>
    <mergeCell ref="A8:K8"/>
    <mergeCell ref="B11:J11"/>
    <mergeCell ref="B12:J12"/>
    <mergeCell ref="B15:J15"/>
    <mergeCell ref="B16:J16"/>
    <mergeCell ref="B17:J17"/>
    <mergeCell ref="M37:T37"/>
    <mergeCell ref="B38:J38"/>
    <mergeCell ref="B27:J27"/>
    <mergeCell ref="B28:J28"/>
    <mergeCell ref="B29:J29"/>
    <mergeCell ref="B30:J30"/>
    <mergeCell ref="B31:J31"/>
    <mergeCell ref="K31:K34"/>
    <mergeCell ref="C32:I32"/>
    <mergeCell ref="C33:I33"/>
    <mergeCell ref="C34:J34"/>
    <mergeCell ref="B39:J39"/>
    <mergeCell ref="B44:J44"/>
    <mergeCell ref="B45:J45"/>
    <mergeCell ref="B46:J46"/>
    <mergeCell ref="K46:K47"/>
    <mergeCell ref="C47:J47"/>
    <mergeCell ref="B35:J35"/>
    <mergeCell ref="B36:J36"/>
    <mergeCell ref="K36:K37"/>
    <mergeCell ref="C37:J37"/>
    <mergeCell ref="B50:J50"/>
    <mergeCell ref="K50:K69"/>
    <mergeCell ref="B51:J51"/>
    <mergeCell ref="C52:J52"/>
    <mergeCell ref="C53:J53"/>
    <mergeCell ref="C54:J54"/>
    <mergeCell ref="B56:J56"/>
    <mergeCell ref="C57:I57"/>
    <mergeCell ref="C58:E58"/>
    <mergeCell ref="F58:I58"/>
    <mergeCell ref="B66:J66"/>
    <mergeCell ref="C67:I67"/>
    <mergeCell ref="J67:J68"/>
    <mergeCell ref="C68:I68"/>
    <mergeCell ref="C69:J69"/>
    <mergeCell ref="B70:J70"/>
    <mergeCell ref="C59:E59"/>
    <mergeCell ref="F59:I59"/>
    <mergeCell ref="C61:I61"/>
    <mergeCell ref="C62:E62"/>
    <mergeCell ref="F62:I62"/>
    <mergeCell ref="C63:E63"/>
    <mergeCell ref="F63:I63"/>
    <mergeCell ref="B74:J74"/>
    <mergeCell ref="B76:J76"/>
    <mergeCell ref="B77:K77"/>
    <mergeCell ref="B78:J78"/>
    <mergeCell ref="L78:L87"/>
    <mergeCell ref="B79:K79"/>
    <mergeCell ref="B80:K80"/>
    <mergeCell ref="B81:K81"/>
    <mergeCell ref="B82:K82"/>
    <mergeCell ref="B83:K83"/>
    <mergeCell ref="B90:J90"/>
    <mergeCell ref="K90:K93"/>
    <mergeCell ref="C91:H91"/>
    <mergeCell ref="L91:L93"/>
    <mergeCell ref="G92:H92"/>
    <mergeCell ref="C93:J93"/>
    <mergeCell ref="B84:K84"/>
    <mergeCell ref="B85:K85"/>
    <mergeCell ref="B86:K86"/>
    <mergeCell ref="B87:K87"/>
    <mergeCell ref="B88:K88"/>
    <mergeCell ref="B89:J89"/>
    <mergeCell ref="B94:J94"/>
    <mergeCell ref="K94:K95"/>
    <mergeCell ref="B95:J95"/>
    <mergeCell ref="B96:J96"/>
    <mergeCell ref="K96:K97"/>
    <mergeCell ref="L96:L99"/>
    <mergeCell ref="B97:J97"/>
    <mergeCell ref="B98:J98"/>
    <mergeCell ref="K98:K99"/>
    <mergeCell ref="B99:J99"/>
    <mergeCell ref="B108:I108"/>
    <mergeCell ref="J108:J112"/>
    <mergeCell ref="K108:K112"/>
    <mergeCell ref="B109:I109"/>
    <mergeCell ref="C111:I111"/>
    <mergeCell ref="C112:I112"/>
    <mergeCell ref="B101:I101"/>
    <mergeCell ref="B102:I102"/>
    <mergeCell ref="J102:J107"/>
    <mergeCell ref="K102:K107"/>
    <mergeCell ref="B103:I103"/>
    <mergeCell ref="C105:D105"/>
    <mergeCell ref="C106:D106"/>
    <mergeCell ref="H106:I106"/>
    <mergeCell ref="C107:I107"/>
    <mergeCell ref="L119:L120"/>
    <mergeCell ref="B120:K120"/>
    <mergeCell ref="B122:K122"/>
    <mergeCell ref="L122:L126"/>
    <mergeCell ref="B123:J123"/>
    <mergeCell ref="B115:K115"/>
    <mergeCell ref="B116:J116"/>
    <mergeCell ref="C117:H117"/>
    <mergeCell ref="I117:K117"/>
    <mergeCell ref="C118:I118"/>
    <mergeCell ref="B119:K119"/>
  </mergeCells>
  <phoneticPr fontId="41"/>
  <dataValidations count="3">
    <dataValidation type="list" allowBlank="1" showInputMessage="1" showErrorMessage="1" sqref="K35:K36 K27:K31 K12 K38:K39 K15:K18 K21 K44:K46 K70 K50 K78 K123 K116 K89:K93 K74 K108 K102" xr:uid="{4D307F09-A886-4004-8A5C-2DD9BF6EAFB8}">
      <formula1>"はい,いいえ"</formula1>
    </dataValidation>
    <dataValidation type="list" allowBlank="1" showInputMessage="1" showErrorMessage="1" sqref="K94:K99" xr:uid="{180A35CE-2D92-4423-9755-4126200C0715}">
      <formula1>"はい,いいえ,なし"</formula1>
    </dataValidation>
    <dataValidation type="list" allowBlank="1" showInputMessage="1" showErrorMessage="1" sqref="I91" xr:uid="{FCF7AD73-C459-44C8-BFE5-4A1125A3086D}">
      <formula1>"契約書,その他"</formula1>
    </dataValidation>
  </dataValidations>
  <printOptions horizontalCentered="1"/>
  <pageMargins left="0.23622047244094491" right="0.23622047244094491" top="0.55118110236220474" bottom="0.55118110236220474" header="0.31496062992125984" footer="0.31496062992125984"/>
  <pageSetup paperSize="9" scale="67" fitToHeight="0" orientation="portrait" r:id="rId1"/>
  <rowBreaks count="2" manualBreakCount="2">
    <brk id="48" max="10" man="1"/>
    <brk id="71"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60417" r:id="rId4" name="Check Box 1">
              <controlPr defaultSize="0" autoFill="0" autoLine="0" autoPict="0">
                <anchor moveWithCells="1">
                  <from>
                    <xdr:col>2</xdr:col>
                    <xdr:colOff>69850</xdr:colOff>
                    <xdr:row>50</xdr:row>
                    <xdr:rowOff>152400</xdr:rowOff>
                  </from>
                  <to>
                    <xdr:col>3</xdr:col>
                    <xdr:colOff>146050</xdr:colOff>
                    <xdr:row>51</xdr:row>
                    <xdr:rowOff>260350</xdr:rowOff>
                  </to>
                </anchor>
              </controlPr>
            </control>
          </mc:Choice>
        </mc:AlternateContent>
        <mc:AlternateContent xmlns:mc="http://schemas.openxmlformats.org/markup-compatibility/2006">
          <mc:Choice Requires="x14">
            <control shapeId="60418" r:id="rId5" name="Check Box 2">
              <controlPr defaultSize="0" autoFill="0" autoLine="0" autoPict="0">
                <anchor moveWithCells="1">
                  <from>
                    <xdr:col>2</xdr:col>
                    <xdr:colOff>69850</xdr:colOff>
                    <xdr:row>51</xdr:row>
                    <xdr:rowOff>260350</xdr:rowOff>
                  </from>
                  <to>
                    <xdr:col>3</xdr:col>
                    <xdr:colOff>146050</xdr:colOff>
                    <xdr:row>52</xdr:row>
                    <xdr:rowOff>247650</xdr:rowOff>
                  </to>
                </anchor>
              </controlPr>
            </control>
          </mc:Choice>
        </mc:AlternateContent>
        <mc:AlternateContent xmlns:mc="http://schemas.openxmlformats.org/markup-compatibility/2006">
          <mc:Choice Requires="x14">
            <control shapeId="60419" r:id="rId6" name="Check Box 3">
              <controlPr defaultSize="0" autoFill="0" autoLine="0" autoPict="0">
                <anchor moveWithCells="1">
                  <from>
                    <xdr:col>2</xdr:col>
                    <xdr:colOff>69850</xdr:colOff>
                    <xdr:row>52</xdr:row>
                    <xdr:rowOff>260350</xdr:rowOff>
                  </from>
                  <to>
                    <xdr:col>3</xdr:col>
                    <xdr:colOff>146050</xdr:colOff>
                    <xdr:row>53</xdr:row>
                    <xdr:rowOff>222250</xdr:rowOff>
                  </to>
                </anchor>
              </controlPr>
            </control>
          </mc:Choice>
        </mc:AlternateContent>
        <mc:AlternateContent xmlns:mc="http://schemas.openxmlformats.org/markup-compatibility/2006">
          <mc:Choice Requires="x14">
            <control shapeId="60420" r:id="rId7" name="Check Box 4">
              <controlPr defaultSize="0" autoFill="0" autoLine="0" autoPict="0">
                <anchor moveWithCells="1">
                  <from>
                    <xdr:col>4</xdr:col>
                    <xdr:colOff>76200</xdr:colOff>
                    <xdr:row>103</xdr:row>
                    <xdr:rowOff>38100</xdr:rowOff>
                  </from>
                  <to>
                    <xdr:col>4</xdr:col>
                    <xdr:colOff>361950</xdr:colOff>
                    <xdr:row>104</xdr:row>
                    <xdr:rowOff>228600</xdr:rowOff>
                  </to>
                </anchor>
              </controlPr>
            </control>
          </mc:Choice>
        </mc:AlternateContent>
        <mc:AlternateContent xmlns:mc="http://schemas.openxmlformats.org/markup-compatibility/2006">
          <mc:Choice Requires="x14">
            <control shapeId="60421" r:id="rId8" name="Check Box 5">
              <controlPr defaultSize="0" autoFill="0" autoLine="0" autoPict="0">
                <anchor moveWithCells="1">
                  <from>
                    <xdr:col>5</xdr:col>
                    <xdr:colOff>19050</xdr:colOff>
                    <xdr:row>103</xdr:row>
                    <xdr:rowOff>38100</xdr:rowOff>
                  </from>
                  <to>
                    <xdr:col>5</xdr:col>
                    <xdr:colOff>304800</xdr:colOff>
                    <xdr:row>104</xdr:row>
                    <xdr:rowOff>228600</xdr:rowOff>
                  </to>
                </anchor>
              </controlPr>
            </control>
          </mc:Choice>
        </mc:AlternateContent>
        <mc:AlternateContent xmlns:mc="http://schemas.openxmlformats.org/markup-compatibility/2006">
          <mc:Choice Requires="x14">
            <control shapeId="60422" r:id="rId9" name="Check Box 6">
              <controlPr defaultSize="0" autoFill="0" autoLine="0" autoPict="0">
                <anchor moveWithCells="1">
                  <from>
                    <xdr:col>6</xdr:col>
                    <xdr:colOff>31750</xdr:colOff>
                    <xdr:row>103</xdr:row>
                    <xdr:rowOff>38100</xdr:rowOff>
                  </from>
                  <to>
                    <xdr:col>6</xdr:col>
                    <xdr:colOff>317500</xdr:colOff>
                    <xdr:row>104</xdr:row>
                    <xdr:rowOff>228600</xdr:rowOff>
                  </to>
                </anchor>
              </controlPr>
            </control>
          </mc:Choice>
        </mc:AlternateContent>
        <mc:AlternateContent xmlns:mc="http://schemas.openxmlformats.org/markup-compatibility/2006">
          <mc:Choice Requires="x14">
            <control shapeId="60423" r:id="rId10" name="Check Box 7">
              <controlPr defaultSize="0" autoFill="0" autoLine="0" autoPict="0">
                <anchor moveWithCells="1">
                  <from>
                    <xdr:col>7</xdr:col>
                    <xdr:colOff>381000</xdr:colOff>
                    <xdr:row>103</xdr:row>
                    <xdr:rowOff>38100</xdr:rowOff>
                  </from>
                  <to>
                    <xdr:col>7</xdr:col>
                    <xdr:colOff>666750</xdr:colOff>
                    <xdr:row>104</xdr:row>
                    <xdr:rowOff>228600</xdr:rowOff>
                  </to>
                </anchor>
              </controlPr>
            </control>
          </mc:Choice>
        </mc:AlternateContent>
        <mc:AlternateContent xmlns:mc="http://schemas.openxmlformats.org/markup-compatibility/2006">
          <mc:Choice Requires="x14">
            <control shapeId="60424" r:id="rId11" name="Check Box 8">
              <controlPr defaultSize="0" autoFill="0" autoLine="0" autoPict="0">
                <anchor moveWithCells="1">
                  <from>
                    <xdr:col>4</xdr:col>
                    <xdr:colOff>69850</xdr:colOff>
                    <xdr:row>104</xdr:row>
                    <xdr:rowOff>228600</xdr:rowOff>
                  </from>
                  <to>
                    <xdr:col>4</xdr:col>
                    <xdr:colOff>355600</xdr:colOff>
                    <xdr:row>106</xdr:row>
                    <xdr:rowOff>0</xdr:rowOff>
                  </to>
                </anchor>
              </controlPr>
            </control>
          </mc:Choice>
        </mc:AlternateContent>
        <mc:AlternateContent xmlns:mc="http://schemas.openxmlformats.org/markup-compatibility/2006">
          <mc:Choice Requires="x14">
            <control shapeId="60425" r:id="rId12" name="Check Box 9">
              <controlPr defaultSize="0" autoFill="0" autoLine="0" autoPict="0">
                <anchor moveWithCells="1">
                  <from>
                    <xdr:col>5</xdr:col>
                    <xdr:colOff>19050</xdr:colOff>
                    <xdr:row>104</xdr:row>
                    <xdr:rowOff>222250</xdr:rowOff>
                  </from>
                  <to>
                    <xdr:col>5</xdr:col>
                    <xdr:colOff>304800</xdr:colOff>
                    <xdr:row>105</xdr:row>
                    <xdr:rowOff>222250</xdr:rowOff>
                  </to>
                </anchor>
              </controlPr>
            </control>
          </mc:Choice>
        </mc:AlternateContent>
        <mc:AlternateContent xmlns:mc="http://schemas.openxmlformats.org/markup-compatibility/2006">
          <mc:Choice Requires="x14">
            <control shapeId="60426" r:id="rId13" name="Check Box 10">
              <controlPr defaultSize="0" autoFill="0" autoLine="0" autoPict="0">
                <anchor moveWithCells="1">
                  <from>
                    <xdr:col>6</xdr:col>
                    <xdr:colOff>31750</xdr:colOff>
                    <xdr:row>104</xdr:row>
                    <xdr:rowOff>222250</xdr:rowOff>
                  </from>
                  <to>
                    <xdr:col>6</xdr:col>
                    <xdr:colOff>317500</xdr:colOff>
                    <xdr:row>105</xdr:row>
                    <xdr:rowOff>222250</xdr:rowOff>
                  </to>
                </anchor>
              </controlPr>
            </control>
          </mc:Choice>
        </mc:AlternateContent>
        <mc:AlternateContent xmlns:mc="http://schemas.openxmlformats.org/markup-compatibility/2006">
          <mc:Choice Requires="x14">
            <control shapeId="60427" r:id="rId14" name="Check Box 11">
              <controlPr defaultSize="0" autoFill="0" autoLine="0" autoPict="0">
                <anchor moveWithCells="1">
                  <from>
                    <xdr:col>2</xdr:col>
                    <xdr:colOff>69850</xdr:colOff>
                    <xdr:row>109</xdr:row>
                    <xdr:rowOff>57150</xdr:rowOff>
                  </from>
                  <to>
                    <xdr:col>3</xdr:col>
                    <xdr:colOff>209550</xdr:colOff>
                    <xdr:row>110</xdr:row>
                    <xdr:rowOff>228600</xdr:rowOff>
                  </to>
                </anchor>
              </controlPr>
            </control>
          </mc:Choice>
        </mc:AlternateContent>
        <mc:AlternateContent xmlns:mc="http://schemas.openxmlformats.org/markup-compatibility/2006">
          <mc:Choice Requires="x14">
            <control shapeId="60428" r:id="rId15" name="Check Box 12">
              <controlPr defaultSize="0" autoFill="0" autoLine="0" autoPict="0">
                <anchor moveWithCells="1">
                  <from>
                    <xdr:col>3</xdr:col>
                    <xdr:colOff>222250</xdr:colOff>
                    <xdr:row>109</xdr:row>
                    <xdr:rowOff>57150</xdr:rowOff>
                  </from>
                  <to>
                    <xdr:col>3</xdr:col>
                    <xdr:colOff>908050</xdr:colOff>
                    <xdr:row>110</xdr:row>
                    <xdr:rowOff>222250</xdr:rowOff>
                  </to>
                </anchor>
              </controlPr>
            </control>
          </mc:Choice>
        </mc:AlternateContent>
        <mc:AlternateContent xmlns:mc="http://schemas.openxmlformats.org/markup-compatibility/2006">
          <mc:Choice Requires="x14">
            <control shapeId="60429" r:id="rId16" name="Check Box 13">
              <controlPr defaultSize="0" autoFill="0" autoLine="0" autoPict="0">
                <anchor moveWithCells="1">
                  <from>
                    <xdr:col>3</xdr:col>
                    <xdr:colOff>1009650</xdr:colOff>
                    <xdr:row>109</xdr:row>
                    <xdr:rowOff>57150</xdr:rowOff>
                  </from>
                  <to>
                    <xdr:col>4</xdr:col>
                    <xdr:colOff>438150</xdr:colOff>
                    <xdr:row>110</xdr:row>
                    <xdr:rowOff>228600</xdr:rowOff>
                  </to>
                </anchor>
              </controlPr>
            </control>
          </mc:Choice>
        </mc:AlternateContent>
        <mc:AlternateContent xmlns:mc="http://schemas.openxmlformats.org/markup-compatibility/2006">
          <mc:Choice Requires="x14">
            <control shapeId="60430" r:id="rId17" name="Check Box 14">
              <controlPr defaultSize="0" autoFill="0" autoLine="0" autoPict="0">
                <anchor moveWithCells="1">
                  <from>
                    <xdr:col>4</xdr:col>
                    <xdr:colOff>565150</xdr:colOff>
                    <xdr:row>109</xdr:row>
                    <xdr:rowOff>38100</xdr:rowOff>
                  </from>
                  <to>
                    <xdr:col>5</xdr:col>
                    <xdr:colOff>209550</xdr:colOff>
                    <xdr:row>110</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S53"/>
  <sheetViews>
    <sheetView view="pageBreakPreview" zoomScale="90" zoomScaleNormal="100" zoomScaleSheetLayoutView="90" zoomScalePageLayoutView="70" workbookViewId="0">
      <selection activeCell="L8" sqref="K8:L12"/>
    </sheetView>
  </sheetViews>
  <sheetFormatPr defaultColWidth="9" defaultRowHeight="18"/>
  <cols>
    <col min="1" max="2" width="4.83203125" style="75" customWidth="1"/>
    <col min="3" max="3" width="4.25" style="75" customWidth="1"/>
    <col min="4" max="4" width="16.25" style="75" customWidth="1"/>
    <col min="5" max="5" width="7.5" style="75" customWidth="1"/>
    <col min="6" max="7" width="6.83203125" style="75" customWidth="1"/>
    <col min="8" max="8" width="1.75" style="75" customWidth="1"/>
    <col min="9" max="9" width="2.58203125" style="75" customWidth="1"/>
    <col min="10" max="10" width="4.33203125" style="75" customWidth="1"/>
    <col min="11" max="11" width="4.83203125" style="75" customWidth="1"/>
    <col min="12" max="12" width="8.58203125" style="75" customWidth="1"/>
    <col min="13" max="13" width="16.75" style="75" customWidth="1"/>
    <col min="14" max="14" width="19.5" style="75" customWidth="1"/>
    <col min="15" max="15" width="12.33203125" style="75" hidden="1" customWidth="1"/>
    <col min="16" max="16" width="102.08203125" style="75" hidden="1" customWidth="1"/>
    <col min="17" max="16384" width="9" style="75"/>
  </cols>
  <sheetData>
    <row r="1" spans="1:17" ht="25.5" customHeight="1">
      <c r="A1" s="840" t="s">
        <v>739</v>
      </c>
      <c r="B1" s="840"/>
      <c r="C1" s="840"/>
      <c r="D1" s="840"/>
      <c r="E1" s="840"/>
      <c r="F1" s="840"/>
      <c r="G1" s="840"/>
      <c r="H1" s="840"/>
      <c r="I1" s="840"/>
      <c r="J1" s="840"/>
      <c r="K1" s="840"/>
      <c r="L1" s="840"/>
      <c r="M1" s="840"/>
      <c r="N1" s="840"/>
      <c r="O1" s="74"/>
      <c r="P1" s="841"/>
      <c r="Q1" s="841"/>
    </row>
    <row r="2" spans="1:17" ht="19.5" customHeight="1">
      <c r="A2" s="842" t="s">
        <v>280</v>
      </c>
      <c r="B2" s="842"/>
      <c r="C2" s="843" t="str">
        <f>IF(総表!$C$10=総表!$O$7,総表!$C$27,IF(総表!$C$10=総表!$O$8,総表!$C$27,IF(総表!$C$10=総表!$O$9,総表!$C$27,"")))</f>
        <v/>
      </c>
      <c r="D2" s="843"/>
      <c r="E2" s="843"/>
      <c r="F2" s="843"/>
      <c r="G2" s="843"/>
      <c r="H2" s="843"/>
      <c r="I2" s="843"/>
      <c r="J2" s="843"/>
      <c r="K2" s="843"/>
      <c r="L2" s="843"/>
      <c r="M2" s="843"/>
      <c r="N2" s="843"/>
      <c r="O2" s="76"/>
      <c r="P2" s="844"/>
      <c r="Q2" s="844"/>
    </row>
    <row r="3" spans="1:17" ht="19.5" customHeight="1">
      <c r="A3" s="842" t="s">
        <v>281</v>
      </c>
      <c r="B3" s="842"/>
      <c r="C3" s="843" t="str">
        <f>IF(総表!$C$10=総表!$O$7,総表!$C$15,IF(総表!$C$10=総表!$O$8,総表!$C$15,IF(総表!$C$10=総表!$O$9,総表!$C$15,"")))</f>
        <v/>
      </c>
      <c r="D3" s="843"/>
      <c r="E3" s="843"/>
      <c r="F3" s="843"/>
      <c r="G3" s="843"/>
      <c r="H3" s="843"/>
      <c r="I3" s="843"/>
      <c r="J3" s="843"/>
      <c r="K3" s="843"/>
      <c r="L3" s="843"/>
      <c r="M3" s="843"/>
      <c r="N3" s="843"/>
      <c r="O3" s="76"/>
      <c r="P3" s="844"/>
      <c r="Q3" s="844"/>
    </row>
    <row r="4" spans="1:17" ht="7.5" customHeight="1">
      <c r="A4" s="77"/>
      <c r="B4" s="77"/>
      <c r="C4" s="77"/>
      <c r="D4" s="77"/>
      <c r="E4" s="77"/>
      <c r="F4" s="77"/>
      <c r="G4" s="77"/>
      <c r="H4" s="77"/>
      <c r="I4" s="77"/>
      <c r="J4" s="77"/>
      <c r="K4" s="77"/>
      <c r="L4" s="77"/>
      <c r="M4" s="77"/>
      <c r="N4" s="77"/>
      <c r="O4" s="77"/>
      <c r="P4" s="78"/>
    </row>
    <row r="5" spans="1:17" ht="21.75" customHeight="1">
      <c r="A5" s="79" t="s">
        <v>282</v>
      </c>
      <c r="B5" s="80"/>
      <c r="C5" s="80"/>
      <c r="D5" s="80"/>
      <c r="E5" s="80"/>
      <c r="F5" s="80"/>
      <c r="G5" s="80"/>
      <c r="H5" s="81"/>
      <c r="I5" s="82" t="s">
        <v>375</v>
      </c>
      <c r="J5" s="83"/>
      <c r="K5" s="83"/>
      <c r="L5" s="83"/>
      <c r="M5" s="83"/>
      <c r="N5" s="84"/>
      <c r="O5" s="85" t="s">
        <v>284</v>
      </c>
      <c r="P5" s="86" t="s">
        <v>285</v>
      </c>
    </row>
    <row r="6" spans="1:17" ht="18.75" customHeight="1">
      <c r="A6" s="87"/>
      <c r="B6" s="88" t="s">
        <v>286</v>
      </c>
      <c r="C6" s="88"/>
      <c r="D6" s="88"/>
      <c r="E6" s="88"/>
      <c r="F6" s="88"/>
      <c r="G6" s="88"/>
      <c r="H6" s="89"/>
      <c r="I6" s="90"/>
      <c r="J6" s="91" t="s">
        <v>287</v>
      </c>
      <c r="K6" s="91"/>
      <c r="L6" s="91"/>
      <c r="M6" s="91"/>
      <c r="N6" s="92"/>
      <c r="O6" s="75" t="s">
        <v>288</v>
      </c>
      <c r="P6" s="86" t="s">
        <v>289</v>
      </c>
    </row>
    <row r="7" spans="1:17" ht="18.75" customHeight="1">
      <c r="A7" s="90"/>
      <c r="B7" s="88" t="s">
        <v>290</v>
      </c>
      <c r="C7" s="91"/>
      <c r="D7" s="91"/>
      <c r="E7" s="91"/>
      <c r="F7" s="91"/>
      <c r="G7" s="91"/>
      <c r="H7" s="92"/>
      <c r="I7" s="90"/>
      <c r="J7" s="91"/>
      <c r="K7" s="91" t="s">
        <v>291</v>
      </c>
      <c r="L7" s="91"/>
      <c r="M7" s="91"/>
      <c r="N7" s="92"/>
      <c r="O7" s="75" t="s">
        <v>292</v>
      </c>
      <c r="P7" s="86" t="s">
        <v>293</v>
      </c>
    </row>
    <row r="8" spans="1:17" ht="18.75" customHeight="1">
      <c r="A8" s="90"/>
      <c r="B8" s="93" t="s">
        <v>294</v>
      </c>
      <c r="C8" s="94"/>
      <c r="D8" s="94"/>
      <c r="E8" s="94"/>
      <c r="F8" s="94"/>
      <c r="G8" s="94"/>
      <c r="H8" s="95"/>
      <c r="I8" s="96"/>
      <c r="J8" s="91"/>
      <c r="K8" s="93"/>
      <c r="L8" s="97" t="s">
        <v>744</v>
      </c>
      <c r="M8" s="97"/>
      <c r="N8" s="98"/>
      <c r="O8" s="75" t="s">
        <v>295</v>
      </c>
      <c r="P8" s="86" t="s">
        <v>296</v>
      </c>
    </row>
    <row r="9" spans="1:17" ht="18.75" customHeight="1">
      <c r="A9" s="90"/>
      <c r="B9" s="91"/>
      <c r="C9" s="107" t="s">
        <v>299</v>
      </c>
      <c r="D9" s="107"/>
      <c r="E9" s="94"/>
      <c r="F9" s="94"/>
      <c r="G9" s="94"/>
      <c r="H9" s="95"/>
      <c r="I9" s="96"/>
      <c r="J9" s="91"/>
      <c r="K9" s="93"/>
      <c r="L9" s="97" t="s">
        <v>745</v>
      </c>
      <c r="M9" s="97"/>
      <c r="N9" s="98"/>
      <c r="P9" s="86"/>
    </row>
    <row r="10" spans="1:17" ht="18.75" customHeight="1">
      <c r="A10" s="90"/>
      <c r="B10" s="91"/>
      <c r="C10" s="107" t="s">
        <v>303</v>
      </c>
      <c r="D10" s="107"/>
      <c r="E10" s="94"/>
      <c r="F10" s="94"/>
      <c r="G10" s="94"/>
      <c r="H10" s="95"/>
      <c r="I10" s="96"/>
      <c r="J10" s="91"/>
      <c r="K10" s="93"/>
      <c r="L10" s="97" t="s">
        <v>746</v>
      </c>
      <c r="M10" s="97"/>
      <c r="N10" s="98"/>
      <c r="P10" s="86"/>
    </row>
    <row r="11" spans="1:17" ht="18.75" customHeight="1">
      <c r="A11" s="90"/>
      <c r="B11" s="91"/>
      <c r="C11" s="107" t="s">
        <v>381</v>
      </c>
      <c r="D11" s="107"/>
      <c r="E11" s="94"/>
      <c r="F11" s="94"/>
      <c r="G11" s="94"/>
      <c r="H11" s="95"/>
      <c r="I11" s="96"/>
      <c r="J11" s="91"/>
      <c r="K11" s="93"/>
      <c r="L11" s="97" t="s">
        <v>747</v>
      </c>
      <c r="M11" s="97"/>
      <c r="N11" s="98"/>
      <c r="P11" s="86"/>
    </row>
    <row r="12" spans="1:17" ht="18.75" customHeight="1">
      <c r="A12" s="90"/>
      <c r="B12" s="91"/>
      <c r="C12" s="107" t="s">
        <v>381</v>
      </c>
      <c r="D12" s="107"/>
      <c r="E12" s="91"/>
      <c r="F12" s="107"/>
      <c r="G12" s="107"/>
      <c r="H12" s="101"/>
      <c r="I12" s="90"/>
      <c r="J12" s="91"/>
      <c r="K12" s="93"/>
      <c r="L12" s="754" t="s">
        <v>748</v>
      </c>
      <c r="M12" s="754"/>
      <c r="N12" s="755"/>
      <c r="O12" s="75" t="s">
        <v>297</v>
      </c>
      <c r="P12" s="86" t="s">
        <v>298</v>
      </c>
    </row>
    <row r="13" spans="1:17" ht="18.75" customHeight="1">
      <c r="A13" s="90"/>
      <c r="B13" s="91"/>
      <c r="C13" s="107" t="s">
        <v>309</v>
      </c>
      <c r="D13" s="107"/>
      <c r="E13" s="107"/>
      <c r="F13" s="107"/>
      <c r="G13" s="107"/>
      <c r="H13" s="101"/>
      <c r="I13" s="90"/>
      <c r="J13" s="91"/>
      <c r="K13" s="91" t="s">
        <v>300</v>
      </c>
      <c r="L13" s="91"/>
      <c r="M13" s="102"/>
      <c r="N13" s="103"/>
      <c r="O13" s="75" t="s">
        <v>301</v>
      </c>
      <c r="P13" s="86" t="s">
        <v>302</v>
      </c>
    </row>
    <row r="14" spans="1:17" ht="18.75" customHeight="1">
      <c r="A14" s="90"/>
      <c r="B14" s="91"/>
      <c r="C14" s="107" t="s">
        <v>312</v>
      </c>
      <c r="D14" s="107"/>
      <c r="E14" s="107"/>
      <c r="F14" s="107"/>
      <c r="G14" s="107"/>
      <c r="H14" s="101"/>
      <c r="I14" s="90"/>
      <c r="K14" s="91"/>
      <c r="L14" s="836" t="s">
        <v>740</v>
      </c>
      <c r="M14" s="836"/>
      <c r="N14" s="837"/>
      <c r="O14" s="75" t="s">
        <v>304</v>
      </c>
      <c r="P14" s="86" t="s">
        <v>305</v>
      </c>
    </row>
    <row r="15" spans="1:17" ht="18.75" customHeight="1">
      <c r="A15" s="90"/>
      <c r="B15" s="91"/>
      <c r="C15" s="107" t="s">
        <v>318</v>
      </c>
      <c r="D15" s="107"/>
      <c r="E15" s="107"/>
      <c r="F15" s="107"/>
      <c r="G15" s="107"/>
      <c r="H15" s="101"/>
      <c r="I15" s="90"/>
      <c r="K15" s="91"/>
      <c r="L15" s="836" t="s">
        <v>306</v>
      </c>
      <c r="M15" s="836"/>
      <c r="N15" s="837"/>
      <c r="O15" s="75" t="s">
        <v>307</v>
      </c>
      <c r="P15" s="86" t="s">
        <v>308</v>
      </c>
    </row>
    <row r="16" spans="1:17" ht="18.75" customHeight="1">
      <c r="A16" s="90"/>
      <c r="B16" s="91"/>
      <c r="C16" s="107" t="s">
        <v>321</v>
      </c>
      <c r="D16" s="107"/>
      <c r="E16" s="107"/>
      <c r="F16" s="107"/>
      <c r="G16" s="107"/>
      <c r="H16" s="101"/>
      <c r="I16" s="90"/>
      <c r="K16" s="91"/>
      <c r="L16" s="836" t="s">
        <v>310</v>
      </c>
      <c r="M16" s="836"/>
      <c r="N16" s="837"/>
      <c r="O16" s="91"/>
      <c r="P16" s="86" t="s">
        <v>311</v>
      </c>
    </row>
    <row r="17" spans="1:19" ht="18.75" customHeight="1">
      <c r="A17" s="90"/>
      <c r="B17" s="91"/>
      <c r="C17" s="107" t="s">
        <v>324</v>
      </c>
      <c r="D17" s="107"/>
      <c r="E17" s="107"/>
      <c r="F17" s="107"/>
      <c r="G17" s="107"/>
      <c r="H17" s="101"/>
      <c r="I17" s="90"/>
      <c r="K17" s="91"/>
      <c r="L17" s="836" t="s">
        <v>363</v>
      </c>
      <c r="M17" s="836"/>
      <c r="N17" s="837"/>
      <c r="O17" s="91"/>
      <c r="P17" s="86" t="s">
        <v>314</v>
      </c>
    </row>
    <row r="18" spans="1:19" ht="18.75" customHeight="1">
      <c r="A18" s="90"/>
      <c r="B18" s="91"/>
      <c r="C18" s="107" t="s">
        <v>579</v>
      </c>
      <c r="D18" s="107"/>
      <c r="E18" s="91"/>
      <c r="F18" s="107"/>
      <c r="G18" s="107"/>
      <c r="H18" s="101"/>
      <c r="I18" s="90"/>
      <c r="K18" s="91"/>
      <c r="L18" s="836" t="s">
        <v>364</v>
      </c>
      <c r="M18" s="836"/>
      <c r="N18" s="837"/>
      <c r="O18" s="91"/>
      <c r="P18" s="86" t="s">
        <v>317</v>
      </c>
    </row>
    <row r="19" spans="1:19" ht="18.75" customHeight="1">
      <c r="A19" s="90"/>
      <c r="B19" s="91"/>
      <c r="C19" s="107" t="s">
        <v>742</v>
      </c>
      <c r="D19" s="107"/>
      <c r="E19" s="107"/>
      <c r="F19" s="107"/>
      <c r="G19" s="107"/>
      <c r="H19" s="101"/>
      <c r="I19" s="90"/>
      <c r="J19" s="91"/>
      <c r="K19" s="91"/>
      <c r="L19" s="836" t="s">
        <v>319</v>
      </c>
      <c r="M19" s="836"/>
      <c r="N19" s="837"/>
      <c r="O19" s="104"/>
      <c r="P19" s="86" t="s">
        <v>320</v>
      </c>
      <c r="Q19" s="91"/>
      <c r="R19" s="91"/>
    </row>
    <row r="20" spans="1:19" ht="18.75" customHeight="1">
      <c r="A20" s="90"/>
      <c r="B20" s="91"/>
      <c r="C20" s="754" t="s">
        <v>750</v>
      </c>
      <c r="D20" s="107"/>
      <c r="E20" s="107"/>
      <c r="F20" s="107"/>
      <c r="G20" s="107"/>
      <c r="H20" s="101"/>
      <c r="I20" s="90"/>
      <c r="J20" s="91"/>
      <c r="K20" s="838" t="s">
        <v>322</v>
      </c>
      <c r="L20" s="838"/>
      <c r="M20" s="838"/>
      <c r="N20" s="839"/>
      <c r="O20" s="104"/>
      <c r="P20" s="86" t="s">
        <v>323</v>
      </c>
    </row>
    <row r="21" spans="1:19" ht="18.75" customHeight="1">
      <c r="A21" s="90"/>
      <c r="B21" s="91"/>
      <c r="C21" s="107" t="s">
        <v>327</v>
      </c>
      <c r="D21" s="107"/>
      <c r="E21" s="107"/>
      <c r="F21" s="91"/>
      <c r="G21" s="107"/>
      <c r="H21" s="101"/>
      <c r="I21" s="90"/>
      <c r="K21" s="838" t="s">
        <v>325</v>
      </c>
      <c r="L21" s="838"/>
      <c r="M21" s="838"/>
      <c r="N21" s="839"/>
      <c r="O21" s="105"/>
      <c r="P21" s="86" t="s">
        <v>326</v>
      </c>
    </row>
    <row r="22" spans="1:19" ht="18.75" customHeight="1">
      <c r="A22" s="90"/>
      <c r="B22" s="91"/>
      <c r="C22" s="107" t="s">
        <v>365</v>
      </c>
      <c r="D22" s="107"/>
      <c r="E22" s="107"/>
      <c r="F22" s="107"/>
      <c r="G22" s="91"/>
      <c r="H22" s="101"/>
      <c r="I22" s="90"/>
      <c r="J22" s="835" t="s">
        <v>328</v>
      </c>
      <c r="K22" s="835"/>
      <c r="L22" s="835"/>
      <c r="N22" s="106"/>
      <c r="O22" s="107"/>
      <c r="P22" s="86" t="s">
        <v>329</v>
      </c>
      <c r="Q22" s="105"/>
      <c r="R22" s="105"/>
      <c r="S22" s="105"/>
    </row>
    <row r="23" spans="1:19" ht="18.75" customHeight="1">
      <c r="A23" s="90"/>
      <c r="B23" s="91"/>
      <c r="C23" s="107" t="s">
        <v>333</v>
      </c>
      <c r="D23" s="107"/>
      <c r="E23" s="107"/>
      <c r="F23" s="107"/>
      <c r="G23" s="107"/>
      <c r="H23" s="108"/>
      <c r="I23" s="90"/>
      <c r="J23" s="835" t="s">
        <v>331</v>
      </c>
      <c r="K23" s="835"/>
      <c r="L23" s="835"/>
      <c r="M23" s="91"/>
      <c r="N23" s="92"/>
      <c r="O23" s="107"/>
      <c r="P23" s="86" t="s">
        <v>332</v>
      </c>
    </row>
    <row r="24" spans="1:19" ht="18.75" customHeight="1">
      <c r="A24" s="90"/>
      <c r="B24" s="91"/>
      <c r="C24" s="107" t="s">
        <v>366</v>
      </c>
      <c r="D24" s="107"/>
      <c r="E24" s="107"/>
      <c r="F24" s="107"/>
      <c r="G24" s="107"/>
      <c r="H24" s="108"/>
      <c r="I24" s="90"/>
      <c r="J24" s="91"/>
      <c r="K24" s="107" t="s">
        <v>334</v>
      </c>
      <c r="L24" s="104"/>
      <c r="M24" s="104"/>
      <c r="N24" s="95"/>
      <c r="O24" s="107"/>
      <c r="P24" s="86" t="s">
        <v>335</v>
      </c>
    </row>
    <row r="25" spans="1:19" ht="18.75" customHeight="1">
      <c r="A25" s="90"/>
      <c r="B25" s="91"/>
      <c r="C25" s="107" t="s">
        <v>749</v>
      </c>
      <c r="D25" s="107"/>
      <c r="E25" s="107"/>
      <c r="H25" s="108"/>
      <c r="I25" s="90"/>
      <c r="J25" s="91"/>
      <c r="K25" s="91"/>
      <c r="L25" s="834"/>
      <c r="M25" s="834"/>
      <c r="N25" s="109"/>
      <c r="O25" s="107"/>
      <c r="P25" s="86" t="s">
        <v>336</v>
      </c>
    </row>
    <row r="26" spans="1:19" ht="18.75" customHeight="1">
      <c r="A26" s="90"/>
      <c r="B26" s="91"/>
      <c r="C26" s="107" t="s">
        <v>743</v>
      </c>
      <c r="D26" s="107"/>
      <c r="E26" s="107"/>
      <c r="F26" s="107"/>
      <c r="G26" s="107"/>
      <c r="H26" s="108"/>
      <c r="I26" s="90"/>
      <c r="J26" s="91"/>
      <c r="K26" s="91"/>
      <c r="L26" s="834"/>
      <c r="M26" s="834"/>
      <c r="N26" s="92"/>
      <c r="O26" s="107"/>
      <c r="P26" s="86" t="s">
        <v>367</v>
      </c>
    </row>
    <row r="27" spans="1:19" ht="18.75" customHeight="1">
      <c r="A27" s="90"/>
      <c r="E27" s="107"/>
      <c r="F27" s="104"/>
      <c r="G27" s="104"/>
      <c r="H27" s="111"/>
      <c r="I27" s="90"/>
      <c r="J27" s="91"/>
      <c r="L27" s="834"/>
      <c r="M27" s="834"/>
      <c r="N27" s="106"/>
      <c r="O27" s="107"/>
      <c r="P27" s="86" t="s">
        <v>368</v>
      </c>
    </row>
    <row r="28" spans="1:19" ht="18.75" hidden="1" customHeight="1">
      <c r="A28" s="90"/>
      <c r="B28" s="91"/>
      <c r="C28" s="838"/>
      <c r="D28" s="838"/>
      <c r="E28" s="838"/>
      <c r="F28" s="110"/>
      <c r="G28" s="110"/>
      <c r="H28" s="111"/>
      <c r="I28" s="90"/>
      <c r="J28" s="91"/>
      <c r="L28" s="834"/>
      <c r="M28" s="834"/>
      <c r="N28" s="106"/>
      <c r="O28" s="104"/>
      <c r="P28" s="86" t="s">
        <v>340</v>
      </c>
    </row>
    <row r="29" spans="1:19" ht="12" customHeight="1">
      <c r="A29" s="112"/>
      <c r="B29" s="113"/>
      <c r="C29" s="845"/>
      <c r="D29" s="845"/>
      <c r="E29" s="845"/>
      <c r="F29" s="161"/>
      <c r="G29" s="161"/>
      <c r="H29" s="114"/>
      <c r="I29" s="112"/>
      <c r="J29" s="113"/>
      <c r="K29" s="115"/>
      <c r="L29" s="116"/>
      <c r="M29" s="116"/>
      <c r="N29" s="117"/>
      <c r="P29" s="86" t="s">
        <v>341</v>
      </c>
    </row>
    <row r="30" spans="1:19" ht="21.75" customHeight="1">
      <c r="A30" s="79" t="s">
        <v>376</v>
      </c>
      <c r="B30" s="118"/>
      <c r="C30" s="119"/>
      <c r="D30" s="119"/>
      <c r="E30" s="119"/>
      <c r="F30" s="119"/>
      <c r="G30" s="119"/>
      <c r="H30" s="119"/>
      <c r="I30" s="83"/>
      <c r="J30" s="819"/>
      <c r="K30" s="819"/>
      <c r="L30" s="819"/>
      <c r="M30" s="819"/>
      <c r="N30" s="120"/>
    </row>
    <row r="31" spans="1:19" ht="14.25" hidden="1" customHeight="1">
      <c r="A31" s="121"/>
      <c r="B31" s="820" t="s">
        <v>343</v>
      </c>
      <c r="C31" s="820"/>
      <c r="D31" s="820"/>
      <c r="E31" s="820"/>
      <c r="F31" s="820"/>
      <c r="G31" s="820"/>
      <c r="H31" s="820"/>
      <c r="I31" s="91"/>
      <c r="J31" s="91"/>
      <c r="K31" s="104"/>
      <c r="L31" s="104"/>
      <c r="M31" s="104"/>
      <c r="N31" s="95"/>
    </row>
    <row r="32" spans="1:19" ht="18.75" customHeight="1">
      <c r="A32" s="90"/>
      <c r="B32" s="91"/>
      <c r="C32" s="91"/>
      <c r="D32" s="122" t="s">
        <v>344</v>
      </c>
      <c r="E32" s="821"/>
      <c r="F32" s="822"/>
      <c r="G32" s="822"/>
      <c r="H32" s="822"/>
      <c r="I32" s="123" t="s">
        <v>345</v>
      </c>
      <c r="J32" s="821" t="s">
        <v>346</v>
      </c>
      <c r="K32" s="823"/>
      <c r="L32" s="821"/>
      <c r="M32" s="823"/>
      <c r="N32" s="106"/>
    </row>
    <row r="33" spans="1:18" ht="18.75" hidden="1" customHeight="1">
      <c r="A33" s="96"/>
      <c r="B33" s="91"/>
      <c r="C33" s="91"/>
      <c r="D33" s="122" t="s">
        <v>347</v>
      </c>
      <c r="E33" s="816" t="s">
        <v>348</v>
      </c>
      <c r="F33" s="817"/>
      <c r="G33" s="817"/>
      <c r="H33" s="817"/>
      <c r="I33" s="817"/>
      <c r="J33" s="817"/>
      <c r="K33" s="817"/>
      <c r="L33" s="817"/>
      <c r="M33" s="818"/>
      <c r="N33" s="106"/>
    </row>
    <row r="34" spans="1:18" ht="55.5" customHeight="1">
      <c r="A34" s="96"/>
      <c r="B34" s="91"/>
      <c r="C34" s="91"/>
      <c r="D34" s="124" t="s">
        <v>349</v>
      </c>
      <c r="E34" s="824"/>
      <c r="F34" s="825"/>
      <c r="G34" s="825"/>
      <c r="H34" s="825"/>
      <c r="I34" s="825"/>
      <c r="J34" s="825"/>
      <c r="K34" s="825"/>
      <c r="L34" s="825"/>
      <c r="M34" s="826"/>
      <c r="N34" s="106"/>
      <c r="P34" s="125"/>
    </row>
    <row r="35" spans="1:18" ht="21" hidden="1" customHeight="1">
      <c r="A35" s="90"/>
      <c r="B35" s="91" t="s">
        <v>350</v>
      </c>
      <c r="C35" s="91"/>
      <c r="D35" s="122" t="s">
        <v>344</v>
      </c>
      <c r="E35" s="821"/>
      <c r="F35" s="822"/>
      <c r="G35" s="822"/>
      <c r="H35" s="822"/>
      <c r="I35" s="123" t="s">
        <v>345</v>
      </c>
      <c r="J35" s="821" t="s">
        <v>346</v>
      </c>
      <c r="K35" s="823"/>
      <c r="L35" s="821"/>
      <c r="M35" s="823"/>
      <c r="N35" s="106"/>
      <c r="P35" s="126"/>
    </row>
    <row r="36" spans="1:18" ht="18.75" hidden="1" customHeight="1">
      <c r="A36" s="90"/>
      <c r="C36" s="91"/>
      <c r="D36" s="122" t="s">
        <v>347</v>
      </c>
      <c r="E36" s="816" t="s">
        <v>348</v>
      </c>
      <c r="F36" s="817"/>
      <c r="G36" s="817"/>
      <c r="H36" s="817"/>
      <c r="I36" s="817"/>
      <c r="J36" s="817"/>
      <c r="K36" s="817"/>
      <c r="L36" s="817"/>
      <c r="M36" s="818"/>
      <c r="N36" s="106"/>
      <c r="P36" s="126"/>
    </row>
    <row r="37" spans="1:18" ht="37.5" hidden="1" customHeight="1">
      <c r="A37" s="96"/>
      <c r="B37" s="91"/>
      <c r="C37" s="91"/>
      <c r="D37" s="124" t="s">
        <v>349</v>
      </c>
      <c r="E37" s="824"/>
      <c r="F37" s="825"/>
      <c r="G37" s="825"/>
      <c r="H37" s="825"/>
      <c r="I37" s="825"/>
      <c r="J37" s="825"/>
      <c r="K37" s="825"/>
      <c r="L37" s="825"/>
      <c r="M37" s="826"/>
      <c r="N37" s="106"/>
      <c r="P37" s="126"/>
    </row>
    <row r="38" spans="1:18" ht="9.75" customHeight="1">
      <c r="A38" s="90"/>
      <c r="B38" s="91"/>
      <c r="C38" s="91"/>
      <c r="D38" s="91"/>
      <c r="E38" s="91"/>
      <c r="F38" s="91"/>
      <c r="G38" s="91"/>
      <c r="H38" s="91"/>
      <c r="I38" s="91"/>
      <c r="J38" s="125"/>
      <c r="K38" s="126"/>
      <c r="L38" s="91"/>
      <c r="M38" s="91"/>
      <c r="N38" s="106"/>
      <c r="P38" s="128"/>
    </row>
    <row r="39" spans="1:18" ht="18.75" customHeight="1">
      <c r="A39" s="90"/>
      <c r="B39" s="91"/>
      <c r="C39" s="91" t="s">
        <v>351</v>
      </c>
      <c r="D39" s="127"/>
      <c r="E39" s="127"/>
      <c r="F39" s="127"/>
      <c r="G39" s="127"/>
      <c r="H39" s="127"/>
      <c r="I39" s="91"/>
      <c r="J39" s="125"/>
      <c r="K39" s="125"/>
      <c r="L39" s="91"/>
      <c r="M39" s="91"/>
      <c r="N39" s="106"/>
      <c r="O39" s="125"/>
    </row>
    <row r="40" spans="1:18" ht="18.75" customHeight="1">
      <c r="A40" s="90"/>
      <c r="B40" s="107"/>
      <c r="C40" s="91" t="s">
        <v>352</v>
      </c>
      <c r="D40" s="91"/>
      <c r="E40" s="91"/>
      <c r="F40" s="91"/>
      <c r="G40" s="91"/>
      <c r="H40" s="91"/>
      <c r="I40" s="91"/>
      <c r="J40" s="91"/>
      <c r="K40" s="127"/>
      <c r="L40" s="127"/>
      <c r="M40" s="127"/>
      <c r="N40" s="92"/>
      <c r="O40" s="125"/>
      <c r="Q40" s="91"/>
      <c r="R40" s="91"/>
    </row>
    <row r="41" spans="1:18" ht="18.75" customHeight="1">
      <c r="A41" s="90"/>
      <c r="B41" s="91"/>
      <c r="C41" s="91" t="s">
        <v>353</v>
      </c>
      <c r="D41" s="91"/>
      <c r="E41" s="91"/>
      <c r="F41" s="91"/>
      <c r="G41" s="91"/>
      <c r="I41" s="830" t="s">
        <v>354</v>
      </c>
      <c r="J41" s="830"/>
      <c r="K41" s="831"/>
      <c r="L41" s="831"/>
      <c r="M41" s="91"/>
      <c r="N41" s="92"/>
      <c r="O41" s="129"/>
    </row>
    <row r="42" spans="1:18" ht="18.75" customHeight="1">
      <c r="A42" s="90"/>
      <c r="B42" s="91"/>
      <c r="C42" s="91" t="s">
        <v>355</v>
      </c>
      <c r="H42" s="91"/>
      <c r="I42" s="91"/>
      <c r="J42" s="91"/>
      <c r="K42" s="91"/>
      <c r="L42" s="91"/>
      <c r="M42" s="110"/>
      <c r="N42" s="130"/>
      <c r="O42" s="125"/>
      <c r="P42" s="135"/>
    </row>
    <row r="43" spans="1:18" ht="18.75" customHeight="1">
      <c r="A43" s="90"/>
      <c r="C43" s="91" t="s">
        <v>356</v>
      </c>
      <c r="D43" s="91"/>
      <c r="H43" s="91"/>
      <c r="I43" s="131"/>
      <c r="J43" s="91"/>
      <c r="M43" s="91"/>
      <c r="N43" s="92"/>
      <c r="O43" s="128"/>
    </row>
    <row r="44" spans="1:18" ht="6.75" customHeight="1">
      <c r="A44" s="112"/>
      <c r="B44" s="113"/>
      <c r="C44" s="132"/>
      <c r="D44" s="132"/>
      <c r="E44" s="132"/>
      <c r="F44" s="132"/>
      <c r="G44" s="132"/>
      <c r="H44" s="132"/>
      <c r="I44" s="113"/>
      <c r="J44" s="113"/>
      <c r="K44" s="113"/>
      <c r="L44" s="133"/>
      <c r="M44" s="133"/>
      <c r="N44" s="134"/>
      <c r="O44" s="97"/>
    </row>
    <row r="45" spans="1:18" ht="21.75" customHeight="1">
      <c r="A45" s="82" t="s">
        <v>357</v>
      </c>
      <c r="B45" s="83"/>
      <c r="C45" s="136"/>
      <c r="D45" s="136"/>
      <c r="E45" s="136"/>
      <c r="F45" s="136"/>
      <c r="G45" s="136"/>
      <c r="H45" s="136"/>
      <c r="I45" s="83"/>
      <c r="J45" s="83"/>
      <c r="K45" s="83"/>
      <c r="L45" s="83"/>
      <c r="M45" s="83"/>
      <c r="N45" s="84"/>
      <c r="O45" s="97"/>
    </row>
    <row r="46" spans="1:18" ht="22.5" customHeight="1">
      <c r="A46" s="90"/>
      <c r="B46" s="91" t="s">
        <v>358</v>
      </c>
      <c r="C46" s="91"/>
      <c r="D46" s="91" t="s">
        <v>359</v>
      </c>
      <c r="E46" s="832"/>
      <c r="F46" s="832"/>
      <c r="G46" s="832"/>
      <c r="H46" s="832"/>
      <c r="I46" s="832"/>
      <c r="J46" s="832"/>
      <c r="K46" s="832"/>
      <c r="L46" s="832"/>
      <c r="M46" s="832"/>
      <c r="N46" s="833"/>
      <c r="O46" s="97"/>
    </row>
    <row r="47" spans="1:18" ht="22.5" customHeight="1">
      <c r="A47" s="90"/>
      <c r="B47" s="91"/>
      <c r="C47" s="107"/>
      <c r="D47" s="104" t="s">
        <v>360</v>
      </c>
      <c r="E47" s="832"/>
      <c r="F47" s="832"/>
      <c r="G47" s="832"/>
      <c r="H47" s="832"/>
      <c r="I47" s="832"/>
      <c r="J47" s="832"/>
      <c r="K47" s="832"/>
      <c r="L47" s="832"/>
      <c r="M47" s="832"/>
      <c r="N47" s="833"/>
      <c r="O47" s="135"/>
    </row>
    <row r="48" spans="1:18" ht="22.5" customHeight="1">
      <c r="A48" s="90"/>
      <c r="B48" s="91"/>
      <c r="C48" s="91"/>
      <c r="E48" s="832"/>
      <c r="F48" s="832"/>
      <c r="G48" s="832"/>
      <c r="H48" s="832"/>
      <c r="I48" s="832"/>
      <c r="J48" s="832"/>
      <c r="K48" s="832"/>
      <c r="L48" s="832"/>
      <c r="M48" s="832"/>
      <c r="N48" s="833"/>
      <c r="O48" s="97"/>
    </row>
    <row r="49" spans="1:15" ht="7.5" customHeight="1">
      <c r="A49" s="112"/>
      <c r="B49" s="113"/>
      <c r="C49" s="113"/>
      <c r="D49" s="113"/>
      <c r="E49" s="137"/>
      <c r="F49" s="137"/>
      <c r="G49" s="137"/>
      <c r="H49" s="137"/>
      <c r="I49" s="113"/>
      <c r="J49" s="113"/>
      <c r="K49" s="113"/>
      <c r="L49" s="113"/>
      <c r="M49" s="113"/>
      <c r="N49" s="138"/>
      <c r="O49" s="97"/>
    </row>
    <row r="50" spans="1:15" ht="6.75" customHeight="1">
      <c r="A50" s="139"/>
      <c r="B50" s="139"/>
      <c r="C50" s="140"/>
      <c r="D50" s="140"/>
      <c r="E50" s="140"/>
      <c r="F50" s="140"/>
      <c r="G50" s="140"/>
      <c r="H50" s="140"/>
      <c r="I50" s="139"/>
      <c r="J50" s="139"/>
      <c r="K50" s="139"/>
      <c r="L50" s="139"/>
      <c r="M50" s="139"/>
      <c r="N50" s="139"/>
      <c r="O50" s="97"/>
    </row>
    <row r="51" spans="1:15" ht="21.75" customHeight="1">
      <c r="A51" s="82" t="s">
        <v>361</v>
      </c>
      <c r="B51" s="83"/>
      <c r="C51" s="136"/>
      <c r="D51" s="136"/>
      <c r="E51" s="136"/>
      <c r="F51" s="136"/>
      <c r="G51" s="136"/>
      <c r="H51" s="136"/>
      <c r="I51" s="83"/>
      <c r="J51" s="83"/>
      <c r="K51" s="83"/>
      <c r="L51" s="83"/>
      <c r="M51" s="83"/>
      <c r="N51" s="84"/>
      <c r="O51" s="91"/>
    </row>
    <row r="52" spans="1:15" ht="61.5" customHeight="1">
      <c r="A52" s="827"/>
      <c r="B52" s="828"/>
      <c r="C52" s="828"/>
      <c r="D52" s="828"/>
      <c r="E52" s="828"/>
      <c r="F52" s="828"/>
      <c r="G52" s="828"/>
      <c r="H52" s="828"/>
      <c r="I52" s="828"/>
      <c r="J52" s="828"/>
      <c r="K52" s="828"/>
      <c r="L52" s="828"/>
      <c r="M52" s="828"/>
      <c r="N52" s="829"/>
      <c r="O52" s="141"/>
    </row>
    <row r="53" spans="1:15" ht="15.75" customHeight="1">
      <c r="A53" s="88"/>
      <c r="B53" s="88"/>
      <c r="C53" s="142"/>
      <c r="D53" s="142"/>
      <c r="E53" s="142"/>
      <c r="F53" s="142"/>
      <c r="G53" s="142"/>
      <c r="H53" s="142"/>
      <c r="I53" s="141"/>
      <c r="J53" s="141"/>
      <c r="K53" s="88"/>
      <c r="L53" s="141"/>
      <c r="M53" s="143" t="s">
        <v>362</v>
      </c>
      <c r="N53" s="297">
        <f>総表!J49</f>
        <v>0</v>
      </c>
    </row>
  </sheetData>
  <sheetProtection algorithmName="SHA-512" hashValue="lCE8nds19apKaaj4CCTZ0LCO8B+nVx0SqdUUYIJwOtwo+Au2kJ+lVIhEVibp/XbzMkr+Vox5RijtufcGifrIZw==" saltValue="0ppNg7IBf/gZudQvgM8sUw==" spinCount="100000" sheet="1" objects="1" scenarios="1"/>
  <mergeCells count="41">
    <mergeCell ref="L15:N15"/>
    <mergeCell ref="A1:N1"/>
    <mergeCell ref="P1:Q1"/>
    <mergeCell ref="A2:B2"/>
    <mergeCell ref="C2:N2"/>
    <mergeCell ref="P2:Q3"/>
    <mergeCell ref="A3:B3"/>
    <mergeCell ref="C3:N3"/>
    <mergeCell ref="L14:N14"/>
    <mergeCell ref="J22:L22"/>
    <mergeCell ref="L16:N16"/>
    <mergeCell ref="L17:N17"/>
    <mergeCell ref="L18:N18"/>
    <mergeCell ref="L19:N19"/>
    <mergeCell ref="K21:N21"/>
    <mergeCell ref="K20:N20"/>
    <mergeCell ref="C28:E28"/>
    <mergeCell ref="L28:M28"/>
    <mergeCell ref="J23:L23"/>
    <mergeCell ref="L25:M25"/>
    <mergeCell ref="L26:M26"/>
    <mergeCell ref="L27:M27"/>
    <mergeCell ref="A52:N52"/>
    <mergeCell ref="E37:M37"/>
    <mergeCell ref="I41:J41"/>
    <mergeCell ref="K41:L41"/>
    <mergeCell ref="E46:N46"/>
    <mergeCell ref="E47:N47"/>
    <mergeCell ref="E48:N48"/>
    <mergeCell ref="E36:M36"/>
    <mergeCell ref="C29:E29"/>
    <mergeCell ref="J30:M30"/>
    <mergeCell ref="B31:H31"/>
    <mergeCell ref="E32:H32"/>
    <mergeCell ref="J32:K32"/>
    <mergeCell ref="L32:M32"/>
    <mergeCell ref="E33:M33"/>
    <mergeCell ref="E34:M34"/>
    <mergeCell ref="E35:H35"/>
    <mergeCell ref="J35:K35"/>
    <mergeCell ref="L35:M35"/>
  </mergeCells>
  <phoneticPr fontId="41"/>
  <dataValidations count="2">
    <dataValidation type="list" allowBlank="1" showInputMessage="1" showErrorMessage="1" sqref="E46:N48" xr:uid="{00000000-0002-0000-0100-000001000000}">
      <formula1>不適合理由</formula1>
    </dataValidation>
    <dataValidation type="list" allowBlank="1" showInputMessage="1" showErrorMessage="1" sqref="L25:M28" xr:uid="{00000000-0002-0000-0100-000000000000}">
      <formula1>$O$6:$O$15</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ゴシック,標準"&amp;12【記録映画】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nchor moveWithCells="1">
                  <from>
                    <xdr:col>1</xdr:col>
                    <xdr:colOff>152400</xdr:colOff>
                    <xdr:row>14</xdr:row>
                    <xdr:rowOff>203200</xdr:rowOff>
                  </from>
                  <to>
                    <xdr:col>2</xdr:col>
                    <xdr:colOff>88900</xdr:colOff>
                    <xdr:row>16</xdr:row>
                    <xdr:rowOff>19050</xdr:rowOff>
                  </to>
                </anchor>
              </controlPr>
            </control>
          </mc:Choice>
        </mc:AlternateContent>
        <mc:AlternateContent xmlns:mc="http://schemas.openxmlformats.org/markup-compatibility/2006">
          <mc:Choice Requires="x14">
            <control shapeId="43010" r:id="rId5" name="Check Box 2">
              <controlPr defaultSize="0" autoFill="0" autoLine="0" autoPict="0" altText="">
                <anchor moveWithCells="1" siz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3011" r:id="rId6" name="Check Box 3">
              <controlPr defaultSize="0" autoFill="0" autoLine="0" autoPict="0" altText="">
                <anchor moveWithCells="1" siz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3012" r:id="rId7" name="Check Box 4">
              <controlPr defaultSize="0" autoFill="0" autoLine="0" autoPict="0">
                <anchor moveWithCells="1" sizeWithCells="1">
                  <from>
                    <xdr:col>0</xdr:col>
                    <xdr:colOff>120650</xdr:colOff>
                    <xdr:row>45</xdr:row>
                    <xdr:rowOff>25400</xdr:rowOff>
                  </from>
                  <to>
                    <xdr:col>1</xdr:col>
                    <xdr:colOff>57150</xdr:colOff>
                    <xdr:row>45</xdr:row>
                    <xdr:rowOff>279400</xdr:rowOff>
                  </to>
                </anchor>
              </controlPr>
            </control>
          </mc:Choice>
        </mc:AlternateContent>
        <mc:AlternateContent xmlns:mc="http://schemas.openxmlformats.org/markup-compatibility/2006">
          <mc:Choice Requires="x14">
            <control shapeId="43013" r:id="rId8" name="Check Box 5">
              <controlPr defaultSize="0" autoFill="0" autoLine="0" autoPict="0">
                <anchor moveWithCells="1" sizeWithCells="1">
                  <from>
                    <xdr:col>2</xdr:col>
                    <xdr:colOff>101600</xdr:colOff>
                    <xdr:row>45</xdr:row>
                    <xdr:rowOff>38100</xdr:rowOff>
                  </from>
                  <to>
                    <xdr:col>3</xdr:col>
                    <xdr:colOff>88900</xdr:colOff>
                    <xdr:row>46</xdr:row>
                    <xdr:rowOff>0</xdr:rowOff>
                  </to>
                </anchor>
              </controlPr>
            </control>
          </mc:Choice>
        </mc:AlternateContent>
        <mc:AlternateContent xmlns:mc="http://schemas.openxmlformats.org/markup-compatibility/2006">
          <mc:Choice Requires="x14">
            <control shapeId="43014" r:id="rId9" name="Check Box 6">
              <controlPr defaultSize="0" autoFill="0" autoLine="0" autoPict="0" altText="">
                <anchor moveWithCells="1" siz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3015" r:id="rId10" name="Check Box 7">
              <controlPr defaultSize="0" autoFill="0" autoLine="0" autoPict="0" altText="">
                <anchor moveWithCells="1" siz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3022" r:id="rId11" name="Check Box 14">
              <controlPr defaultSize="0" autoFill="0" autoLine="0" autoPict="0">
                <anchor moveWithCells="1" sizeWithCells="1">
                  <from>
                    <xdr:col>2</xdr:col>
                    <xdr:colOff>12700</xdr:colOff>
                    <xdr:row>38</xdr:row>
                    <xdr:rowOff>209550</xdr:rowOff>
                  </from>
                  <to>
                    <xdr:col>2</xdr:col>
                    <xdr:colOff>317500</xdr:colOff>
                    <xdr:row>40</xdr:row>
                    <xdr:rowOff>19050</xdr:rowOff>
                  </to>
                </anchor>
              </controlPr>
            </control>
          </mc:Choice>
        </mc:AlternateContent>
        <mc:AlternateContent xmlns:mc="http://schemas.openxmlformats.org/markup-compatibility/2006">
          <mc:Choice Requires="x14">
            <control shapeId="43023" r:id="rId12" name="Check Box 15">
              <controlPr defaultSize="0" autoFill="0" autoLine="0" autoPict="0">
                <anchor moveWithCells="1" sizeWithCells="1">
                  <from>
                    <xdr:col>2</xdr:col>
                    <xdr:colOff>12700</xdr:colOff>
                    <xdr:row>41</xdr:row>
                    <xdr:rowOff>222250</xdr:rowOff>
                  </from>
                  <to>
                    <xdr:col>2</xdr:col>
                    <xdr:colOff>317500</xdr:colOff>
                    <xdr:row>43</xdr:row>
                    <xdr:rowOff>31750</xdr:rowOff>
                  </to>
                </anchor>
              </controlPr>
            </control>
          </mc:Choice>
        </mc:AlternateContent>
        <mc:AlternateContent xmlns:mc="http://schemas.openxmlformats.org/markup-compatibility/2006">
          <mc:Choice Requires="x14">
            <control shapeId="43024" r:id="rId13" name="Check Box 16">
              <controlPr defaultSize="0" autoFill="0" autoLine="0" autoPict="0">
                <anchor moveWithCells="1" sizeWithCells="1">
                  <from>
                    <xdr:col>2</xdr:col>
                    <xdr:colOff>298450</xdr:colOff>
                    <xdr:row>39</xdr:row>
                    <xdr:rowOff>222250</xdr:rowOff>
                  </from>
                  <to>
                    <xdr:col>3</xdr:col>
                    <xdr:colOff>279400</xdr:colOff>
                    <xdr:row>41</xdr:row>
                    <xdr:rowOff>31750</xdr:rowOff>
                  </to>
                </anchor>
              </controlPr>
            </control>
          </mc:Choice>
        </mc:AlternateContent>
        <mc:AlternateContent xmlns:mc="http://schemas.openxmlformats.org/markup-compatibility/2006">
          <mc:Choice Requires="x14">
            <control shapeId="43025" r:id="rId14" name="Check Box 17">
              <controlPr defaultSize="0" autoFill="0" autoLine="0" autoPict="0">
                <anchor moveWithCells="1" sizeWithCells="1">
                  <from>
                    <xdr:col>2</xdr:col>
                    <xdr:colOff>298450</xdr:colOff>
                    <xdr:row>40</xdr:row>
                    <xdr:rowOff>222250</xdr:rowOff>
                  </from>
                  <to>
                    <xdr:col>3</xdr:col>
                    <xdr:colOff>285750</xdr:colOff>
                    <xdr:row>42</xdr:row>
                    <xdr:rowOff>31750</xdr:rowOff>
                  </to>
                </anchor>
              </controlPr>
            </control>
          </mc:Choice>
        </mc:AlternateContent>
        <mc:AlternateContent xmlns:mc="http://schemas.openxmlformats.org/markup-compatibility/2006">
          <mc:Choice Requires="x14">
            <control shapeId="43027" r:id="rId15" name="Check Box 19">
              <controlPr defaultSize="0" autoFill="0" autoLine="0" autoPict="0">
                <anchor moveWithCells="1" siz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3028" r:id="rId16" name="Check Box 20">
              <controlPr defaultSize="0" autoFill="0" autoLine="0" autoPict="0">
                <anchor moveWithCells="1" siz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3029" r:id="rId17" name="Check Box 21">
              <controlPr defaultSize="0" autoFill="0" autoLine="0" autoPict="0">
                <anchor moveWithCells="1" siz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3030" r:id="rId18" name="Check Box 22">
              <controlPr defaultSize="0" autoFill="0" autoLine="0" autoPict="0">
                <anchor moveWithCells="1" siz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3031" r:id="rId19" name="Check Box 23">
              <controlPr defaultSize="0" autoFill="0" autoLine="0" autoPict="0">
                <anchor moveWithCells="1" siz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3032" r:id="rId20" name="Check Box 24">
              <controlPr defaultSize="0" autoFill="0" autoLine="0" autoPict="0">
                <anchor moveWithCells="1" sizeWithCells="1">
                  <from>
                    <xdr:col>9</xdr:col>
                    <xdr:colOff>127000</xdr:colOff>
                    <xdr:row>11</xdr:row>
                    <xdr:rowOff>222250</xdr:rowOff>
                  </from>
                  <to>
                    <xdr:col>10</xdr:col>
                    <xdr:colOff>107950</xdr:colOff>
                    <xdr:row>13</xdr:row>
                    <xdr:rowOff>19050</xdr:rowOff>
                  </to>
                </anchor>
              </controlPr>
            </control>
          </mc:Choice>
        </mc:AlternateContent>
        <mc:AlternateContent xmlns:mc="http://schemas.openxmlformats.org/markup-compatibility/2006">
          <mc:Choice Requires="x14">
            <control shapeId="43036" r:id="rId21" name="Check Box 28">
              <controlPr defaultSize="0" autoFill="0" autoLine="0" autoPict="0" altText="">
                <anchor moveWithCells="1" sizeWithCells="1">
                  <from>
                    <xdr:col>9</xdr:col>
                    <xdr:colOff>38100</xdr:colOff>
                    <xdr:row>20</xdr:row>
                    <xdr:rowOff>222250</xdr:rowOff>
                  </from>
                  <to>
                    <xdr:col>9</xdr:col>
                    <xdr:colOff>323850</xdr:colOff>
                    <xdr:row>22</xdr:row>
                    <xdr:rowOff>31750</xdr:rowOff>
                  </to>
                </anchor>
              </controlPr>
            </control>
          </mc:Choice>
        </mc:AlternateContent>
        <mc:AlternateContent xmlns:mc="http://schemas.openxmlformats.org/markup-compatibility/2006">
          <mc:Choice Requires="x14">
            <control shapeId="43037" r:id="rId22" name="Check Box 29">
              <controlPr defaultSize="0" autoFill="0" autoLine="0" autoPict="0" altText="">
                <anchor moveWithCells="1" sizeWithCells="1">
                  <from>
                    <xdr:col>9</xdr:col>
                    <xdr:colOff>38100</xdr:colOff>
                    <xdr:row>21</xdr:row>
                    <xdr:rowOff>222250</xdr:rowOff>
                  </from>
                  <to>
                    <xdr:col>9</xdr:col>
                    <xdr:colOff>323850</xdr:colOff>
                    <xdr:row>23</xdr:row>
                    <xdr:rowOff>31750</xdr:rowOff>
                  </to>
                </anchor>
              </controlPr>
            </control>
          </mc:Choice>
        </mc:AlternateContent>
        <mc:AlternateContent xmlns:mc="http://schemas.openxmlformats.org/markup-compatibility/2006">
          <mc:Choice Requires="x14">
            <control shapeId="43038" r:id="rId23" name="Check Box 30">
              <controlPr defaultSize="0" autoFill="0" autoLine="0" autoPict="0">
                <anchor moveWithCells="1" sizeWithCells="1">
                  <from>
                    <xdr:col>9</xdr:col>
                    <xdr:colOff>127000</xdr:colOff>
                    <xdr:row>18</xdr:row>
                    <xdr:rowOff>222250</xdr:rowOff>
                  </from>
                  <to>
                    <xdr:col>10</xdr:col>
                    <xdr:colOff>107950</xdr:colOff>
                    <xdr:row>20</xdr:row>
                    <xdr:rowOff>19050</xdr:rowOff>
                  </to>
                </anchor>
              </controlPr>
            </control>
          </mc:Choice>
        </mc:AlternateContent>
        <mc:AlternateContent xmlns:mc="http://schemas.openxmlformats.org/markup-compatibility/2006">
          <mc:Choice Requires="x14">
            <control shapeId="43040" r:id="rId24" name="Check Box 32">
              <controlPr defaultSize="0" autoFill="0" autoLine="0" autoPict="0">
                <anchor moveWithCells="1" sizeWithCells="1">
                  <from>
                    <xdr:col>1</xdr:col>
                    <xdr:colOff>50800</xdr:colOff>
                    <xdr:row>19</xdr:row>
                    <xdr:rowOff>222250</xdr:rowOff>
                  </from>
                  <to>
                    <xdr:col>1</xdr:col>
                    <xdr:colOff>361950</xdr:colOff>
                    <xdr:row>21</xdr:row>
                    <xdr:rowOff>19050</xdr:rowOff>
                  </to>
                </anchor>
              </controlPr>
            </control>
          </mc:Choice>
        </mc:AlternateContent>
        <mc:AlternateContent xmlns:mc="http://schemas.openxmlformats.org/markup-compatibility/2006">
          <mc:Choice Requires="x14">
            <control shapeId="43041" r:id="rId25" name="Check Box 33">
              <controlPr defaultSize="0" autoFill="0" autoLine="0" autoPict="0">
                <anchor moveWithCells="1" sizeWithCells="1">
                  <from>
                    <xdr:col>1</xdr:col>
                    <xdr:colOff>152400</xdr:colOff>
                    <xdr:row>15</xdr:row>
                    <xdr:rowOff>209550</xdr:rowOff>
                  </from>
                  <to>
                    <xdr:col>2</xdr:col>
                    <xdr:colOff>88900</xdr:colOff>
                    <xdr:row>17</xdr:row>
                    <xdr:rowOff>38100</xdr:rowOff>
                  </to>
                </anchor>
              </controlPr>
            </control>
          </mc:Choice>
        </mc:AlternateContent>
        <mc:AlternateContent xmlns:mc="http://schemas.openxmlformats.org/markup-compatibility/2006">
          <mc:Choice Requires="x14">
            <control shapeId="43042" r:id="rId26" name="Check Box 34">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3044" r:id="rId27" name="Check Box 36">
              <controlPr defaultSize="0" autoFill="0" autoLine="0" autoPict="0">
                <anchor moveWithCells="1" siz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3045" r:id="rId28" name="Check Box 37">
              <controlPr defaultSize="0" autoFill="0" autoLine="0" autoPict="0">
                <anchor moveWithCells="1" siz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3046" r:id="rId29" name="Check Box 38">
              <controlPr defaultSize="0" autoFill="0" autoLine="0" autoPict="0">
                <anchor moveWithCells="1" sizeWithCells="1">
                  <from>
                    <xdr:col>1</xdr:col>
                    <xdr:colOff>50800</xdr:colOff>
                    <xdr:row>23</xdr:row>
                    <xdr:rowOff>222250</xdr:rowOff>
                  </from>
                  <to>
                    <xdr:col>1</xdr:col>
                    <xdr:colOff>361950</xdr:colOff>
                    <xdr:row>25</xdr:row>
                    <xdr:rowOff>19050</xdr:rowOff>
                  </to>
                </anchor>
              </controlPr>
            </control>
          </mc:Choice>
        </mc:AlternateContent>
        <mc:AlternateContent xmlns:mc="http://schemas.openxmlformats.org/markup-compatibility/2006">
          <mc:Choice Requires="x14">
            <control shapeId="43047" r:id="rId30" name="Check Box 39">
              <controlPr defaultSize="0" autoFill="0" autoLine="0" autoPict="0">
                <anchor moveWithCells="1" sizeWithCells="1">
                  <from>
                    <xdr:col>1</xdr:col>
                    <xdr:colOff>50800</xdr:colOff>
                    <xdr:row>22</xdr:row>
                    <xdr:rowOff>222250</xdr:rowOff>
                  </from>
                  <to>
                    <xdr:col>1</xdr:col>
                    <xdr:colOff>361950</xdr:colOff>
                    <xdr:row>24</xdr:row>
                    <xdr:rowOff>19050</xdr:rowOff>
                  </to>
                </anchor>
              </controlPr>
            </control>
          </mc:Choice>
        </mc:AlternateContent>
        <mc:AlternateContent xmlns:mc="http://schemas.openxmlformats.org/markup-compatibility/2006">
          <mc:Choice Requires="x14">
            <control shapeId="43048" r:id="rId31" name="Check Box 40">
              <controlPr defaultSize="0" autoFill="0" autoLine="0" autoPict="0">
                <anchor moveWithCells="1" sizeWithCells="1">
                  <from>
                    <xdr:col>1</xdr:col>
                    <xdr:colOff>50800</xdr:colOff>
                    <xdr:row>24</xdr:row>
                    <xdr:rowOff>222250</xdr:rowOff>
                  </from>
                  <to>
                    <xdr:col>1</xdr:col>
                    <xdr:colOff>361950</xdr:colOff>
                    <xdr:row>26</xdr:row>
                    <xdr:rowOff>0</xdr:rowOff>
                  </to>
                </anchor>
              </controlPr>
            </control>
          </mc:Choice>
        </mc:AlternateContent>
        <mc:AlternateContent xmlns:mc="http://schemas.openxmlformats.org/markup-compatibility/2006">
          <mc:Choice Requires="x14">
            <control shapeId="43049" r:id="rId32" name="Check Box 41">
              <controlPr defaultSize="0" autoFill="0" autoLine="0" autoPict="0">
                <anchor moveWithCells="1" siz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3072" r:id="rId33" name="Check Box 64">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3073" r:id="rId34" name="Check Box 65">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3074" r:id="rId35" name="Check Box 66">
              <controlPr defaultSize="0" autoFill="0" autoLine="0" autoPict="0" altText="">
                <anchor moveWithCells="1">
                  <from>
                    <xdr:col>10</xdr:col>
                    <xdr:colOff>146050</xdr:colOff>
                    <xdr:row>9</xdr:row>
                    <xdr:rowOff>190500</xdr:rowOff>
                  </from>
                  <to>
                    <xdr:col>11</xdr:col>
                    <xdr:colOff>69850</xdr:colOff>
                    <xdr:row>11</xdr:row>
                    <xdr:rowOff>25400</xdr:rowOff>
                  </to>
                </anchor>
              </controlPr>
            </control>
          </mc:Choice>
        </mc:AlternateContent>
        <mc:AlternateContent xmlns:mc="http://schemas.openxmlformats.org/markup-compatibility/2006">
          <mc:Choice Requires="x14">
            <control shapeId="43075" r:id="rId36" name="Check Box 67">
              <controlPr defaultSize="0" autoFill="0" autoLine="0" autoPict="0" altText="">
                <anchor moveWithCells="1">
                  <from>
                    <xdr:col>10</xdr:col>
                    <xdr:colOff>146050</xdr:colOff>
                    <xdr:row>10</xdr:row>
                    <xdr:rowOff>190500</xdr:rowOff>
                  </from>
                  <to>
                    <xdr:col>11</xdr:col>
                    <xdr:colOff>69850</xdr:colOff>
                    <xdr:row>12</xdr:row>
                    <xdr:rowOff>25400</xdr:rowOff>
                  </to>
                </anchor>
              </controlPr>
            </control>
          </mc:Choice>
        </mc:AlternateContent>
        <mc:AlternateContent xmlns:mc="http://schemas.openxmlformats.org/markup-compatibility/2006">
          <mc:Choice Requires="x14">
            <control shapeId="43076" r:id="rId37" name="Check Box 68">
              <controlPr defaultSize="0" autoFill="0" autoLine="0" autoPict="0" altText="">
                <anchor moveWithCells="1">
                  <from>
                    <xdr:col>10</xdr:col>
                    <xdr:colOff>146050</xdr:colOff>
                    <xdr:row>8</xdr:row>
                    <xdr:rowOff>190500</xdr:rowOff>
                  </from>
                  <to>
                    <xdr:col>11</xdr:col>
                    <xdr:colOff>69850</xdr:colOff>
                    <xdr:row>10</xdr:row>
                    <xdr:rowOff>25400</xdr:rowOff>
                  </to>
                </anchor>
              </controlPr>
            </control>
          </mc:Choice>
        </mc:AlternateContent>
        <mc:AlternateContent xmlns:mc="http://schemas.openxmlformats.org/markup-compatibility/2006">
          <mc:Choice Requires="x14">
            <control shapeId="43077" r:id="rId38" name="Check Box 69">
              <controlPr defaultSize="0" autoFill="0" autoLine="0" autoPict="0">
                <anchor moveWithCells="1" siz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3078" r:id="rId39" name="Check Box 70">
              <controlPr defaultSize="0" autoFill="0" autoLine="0" autoPict="0">
                <anchor moveWithCells="1">
                  <from>
                    <xdr:col>1</xdr:col>
                    <xdr:colOff>50800</xdr:colOff>
                    <xdr:row>18</xdr:row>
                    <xdr:rowOff>222250</xdr:rowOff>
                  </from>
                  <to>
                    <xdr:col>1</xdr:col>
                    <xdr:colOff>361950</xdr:colOff>
                    <xdr:row>20</xdr:row>
                    <xdr:rowOff>19050</xdr:rowOff>
                  </to>
                </anchor>
              </controlPr>
            </control>
          </mc:Choice>
        </mc:AlternateContent>
        <mc:AlternateContent xmlns:mc="http://schemas.openxmlformats.org/markup-compatibility/2006">
          <mc:Choice Requires="x14">
            <control shapeId="43079" r:id="rId40" name="Check Box 71">
              <controlPr defaultSize="0" autoFill="0" autoLine="0" autoPict="0">
                <anchor moveWithCells="1">
                  <from>
                    <xdr:col>1</xdr:col>
                    <xdr:colOff>152400</xdr:colOff>
                    <xdr:row>17</xdr:row>
                    <xdr:rowOff>209550</xdr:rowOff>
                  </from>
                  <to>
                    <xdr:col>2</xdr:col>
                    <xdr:colOff>88900</xdr:colOff>
                    <xdr:row>19</xdr:row>
                    <xdr:rowOff>31750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S51"/>
  <sheetViews>
    <sheetView view="pageBreakPreview" zoomScale="93" zoomScaleNormal="100" zoomScaleSheetLayoutView="93" zoomScalePageLayoutView="70" workbookViewId="0">
      <selection activeCell="R8" sqref="R8"/>
    </sheetView>
  </sheetViews>
  <sheetFormatPr defaultColWidth="9" defaultRowHeight="18"/>
  <cols>
    <col min="1" max="2" width="4.83203125" style="75" customWidth="1"/>
    <col min="3" max="3" width="4.25" style="75" customWidth="1"/>
    <col min="4" max="4" width="16.25" style="75" customWidth="1"/>
    <col min="5" max="5" width="7.5" style="75" customWidth="1"/>
    <col min="6" max="7" width="6.83203125" style="75" customWidth="1"/>
    <col min="8" max="8" width="1.75" style="75" customWidth="1"/>
    <col min="9" max="9" width="2.58203125" style="75" customWidth="1"/>
    <col min="10" max="10" width="4.33203125" style="75" customWidth="1"/>
    <col min="11" max="11" width="4.83203125" style="75" customWidth="1"/>
    <col min="12" max="12" width="8.58203125" style="75" customWidth="1"/>
    <col min="13" max="13" width="16.75" style="75" customWidth="1"/>
    <col min="14" max="14" width="19.5" style="75" customWidth="1"/>
    <col min="15" max="15" width="12.33203125" style="75" hidden="1" customWidth="1"/>
    <col min="16" max="16" width="102.08203125" style="75" hidden="1" customWidth="1"/>
    <col min="17" max="16384" width="9" style="75"/>
  </cols>
  <sheetData>
    <row r="1" spans="1:17" ht="25.5" customHeight="1">
      <c r="A1" s="840" t="s">
        <v>739</v>
      </c>
      <c r="B1" s="840"/>
      <c r="C1" s="840"/>
      <c r="D1" s="840"/>
      <c r="E1" s="840"/>
      <c r="F1" s="840"/>
      <c r="G1" s="840"/>
      <c r="H1" s="840"/>
      <c r="I1" s="840"/>
      <c r="J1" s="840"/>
      <c r="K1" s="840"/>
      <c r="L1" s="840"/>
      <c r="M1" s="840"/>
      <c r="N1" s="840"/>
      <c r="O1" s="74"/>
      <c r="P1" s="841"/>
      <c r="Q1" s="841"/>
    </row>
    <row r="2" spans="1:17" ht="19.5" customHeight="1">
      <c r="A2" s="842" t="s">
        <v>280</v>
      </c>
      <c r="B2" s="842"/>
      <c r="C2" s="843" t="str">
        <f>IF(総表!$C$10=総表!$O$10,総表!$C$27,IF(総表!$C$10=総表!$O$11,総表!$C$27,IF(総表!$C$10=総表!$O$12,総表!$C$27,"")))</f>
        <v/>
      </c>
      <c r="D2" s="843"/>
      <c r="E2" s="843"/>
      <c r="F2" s="843"/>
      <c r="G2" s="843"/>
      <c r="H2" s="843"/>
      <c r="I2" s="843"/>
      <c r="J2" s="843"/>
      <c r="K2" s="843"/>
      <c r="L2" s="843"/>
      <c r="M2" s="843"/>
      <c r="N2" s="843"/>
      <c r="O2" s="76"/>
      <c r="P2" s="844"/>
      <c r="Q2" s="844"/>
    </row>
    <row r="3" spans="1:17" ht="19.5" customHeight="1">
      <c r="A3" s="842" t="s">
        <v>281</v>
      </c>
      <c r="B3" s="842"/>
      <c r="C3" s="843" t="str">
        <f>IF(総表!$C$10=総表!$O$10,総表!$C$15,IF(総表!$C$10=総表!$O$11,総表!$C$15,IF(総表!$C$10=総表!$O$12,総表!$C$15,"")))</f>
        <v/>
      </c>
      <c r="D3" s="843"/>
      <c r="E3" s="843"/>
      <c r="F3" s="843"/>
      <c r="G3" s="843"/>
      <c r="H3" s="843"/>
      <c r="I3" s="843"/>
      <c r="J3" s="843"/>
      <c r="K3" s="843"/>
      <c r="L3" s="843"/>
      <c r="M3" s="843"/>
      <c r="N3" s="843"/>
      <c r="O3" s="76"/>
      <c r="P3" s="844"/>
      <c r="Q3" s="844"/>
    </row>
    <row r="4" spans="1:17" ht="7.5" customHeight="1">
      <c r="A4" s="77"/>
      <c r="B4" s="77"/>
      <c r="C4" s="77"/>
      <c r="D4" s="77"/>
      <c r="E4" s="77"/>
      <c r="F4" s="77"/>
      <c r="G4" s="77"/>
      <c r="H4" s="77"/>
      <c r="I4" s="77"/>
      <c r="J4" s="77"/>
      <c r="K4" s="77"/>
      <c r="L4" s="77"/>
      <c r="M4" s="77"/>
      <c r="N4" s="77"/>
      <c r="O4" s="77"/>
      <c r="P4" s="78"/>
    </row>
    <row r="5" spans="1:17" ht="21.75" customHeight="1">
      <c r="A5" s="79" t="s">
        <v>282</v>
      </c>
      <c r="B5" s="80"/>
      <c r="C5" s="80"/>
      <c r="D5" s="80"/>
      <c r="E5" s="80"/>
      <c r="F5" s="80"/>
      <c r="G5" s="80"/>
      <c r="H5" s="81"/>
      <c r="I5" s="82" t="s">
        <v>375</v>
      </c>
      <c r="J5" s="83"/>
      <c r="K5" s="83"/>
      <c r="L5" s="83"/>
      <c r="M5" s="83"/>
      <c r="N5" s="84"/>
      <c r="O5" s="85" t="s">
        <v>284</v>
      </c>
      <c r="P5" s="86" t="s">
        <v>285</v>
      </c>
    </row>
    <row r="6" spans="1:17" ht="18.75" customHeight="1">
      <c r="A6" s="87"/>
      <c r="B6" s="88" t="s">
        <v>286</v>
      </c>
      <c r="C6" s="88"/>
      <c r="D6" s="88"/>
      <c r="E6" s="88"/>
      <c r="F6" s="88"/>
      <c r="G6" s="88"/>
      <c r="H6" s="89"/>
      <c r="I6" s="90"/>
      <c r="J6" s="91" t="s">
        <v>287</v>
      </c>
      <c r="K6" s="91"/>
      <c r="L6" s="91"/>
      <c r="M6" s="91"/>
      <c r="N6" s="92"/>
      <c r="O6" s="75" t="s">
        <v>288</v>
      </c>
      <c r="P6" s="86" t="s">
        <v>289</v>
      </c>
    </row>
    <row r="7" spans="1:17" ht="18.75" customHeight="1">
      <c r="A7" s="90"/>
      <c r="B7" s="88" t="s">
        <v>290</v>
      </c>
      <c r="C7" s="91"/>
      <c r="D7" s="91"/>
      <c r="E7" s="91"/>
      <c r="F7" s="91"/>
      <c r="G7" s="91"/>
      <c r="H7" s="92"/>
      <c r="I7" s="90"/>
      <c r="J7" s="91"/>
      <c r="K7" s="91" t="s">
        <v>291</v>
      </c>
      <c r="L7" s="91"/>
      <c r="M7" s="91"/>
      <c r="N7" s="92"/>
      <c r="O7" s="75" t="s">
        <v>292</v>
      </c>
      <c r="P7" s="86" t="s">
        <v>293</v>
      </c>
    </row>
    <row r="8" spans="1:17" ht="18.75" customHeight="1">
      <c r="A8" s="90"/>
      <c r="B8" s="93" t="s">
        <v>294</v>
      </c>
      <c r="C8" s="94"/>
      <c r="D8" s="94"/>
      <c r="E8" s="94"/>
      <c r="F8" s="94"/>
      <c r="G8" s="94"/>
      <c r="H8" s="95"/>
      <c r="I8" s="96"/>
      <c r="J8" s="91"/>
      <c r="K8" s="93"/>
      <c r="L8" s="97" t="s">
        <v>744</v>
      </c>
      <c r="M8" s="97"/>
      <c r="N8" s="98"/>
      <c r="O8" s="75" t="s">
        <v>295</v>
      </c>
      <c r="P8" s="86" t="s">
        <v>296</v>
      </c>
    </row>
    <row r="9" spans="1:17" ht="18.75" customHeight="1">
      <c r="A9" s="90"/>
      <c r="B9" s="93"/>
      <c r="C9" s="107" t="s">
        <v>299</v>
      </c>
      <c r="D9" s="107"/>
      <c r="E9" s="91"/>
      <c r="F9" s="94"/>
      <c r="G9" s="94"/>
      <c r="H9" s="95"/>
      <c r="I9" s="96"/>
      <c r="J9" s="91"/>
      <c r="K9" s="93"/>
      <c r="L9" s="97" t="s">
        <v>745</v>
      </c>
      <c r="M9" s="97"/>
      <c r="N9" s="98"/>
      <c r="P9" s="86"/>
    </row>
    <row r="10" spans="1:17" ht="18.75" customHeight="1">
      <c r="A10" s="90"/>
      <c r="B10" s="91"/>
      <c r="C10" s="107" t="s">
        <v>303</v>
      </c>
      <c r="D10" s="107"/>
      <c r="E10" s="107"/>
      <c r="F10" s="107"/>
      <c r="G10" s="107"/>
      <c r="H10" s="95"/>
      <c r="I10" s="96"/>
      <c r="J10" s="91"/>
      <c r="K10" s="93"/>
      <c r="L10" s="97" t="s">
        <v>746</v>
      </c>
      <c r="M10" s="97"/>
      <c r="N10" s="98"/>
      <c r="P10" s="86"/>
    </row>
    <row r="11" spans="1:17" ht="18.75" customHeight="1">
      <c r="A11" s="90"/>
      <c r="B11" s="91"/>
      <c r="C11" s="107" t="s">
        <v>381</v>
      </c>
      <c r="D11" s="107"/>
      <c r="E11" s="107"/>
      <c r="F11" s="107"/>
      <c r="G11" s="107"/>
      <c r="H11" s="95"/>
      <c r="I11" s="96"/>
      <c r="J11" s="91"/>
      <c r="K11" s="93"/>
      <c r="L11" s="97" t="s">
        <v>747</v>
      </c>
      <c r="M11" s="97"/>
      <c r="N11" s="98"/>
      <c r="P11" s="86"/>
    </row>
    <row r="12" spans="1:17" ht="18.75" customHeight="1">
      <c r="A12" s="90"/>
      <c r="B12" s="91"/>
      <c r="C12" s="107" t="s">
        <v>384</v>
      </c>
      <c r="D12" s="107"/>
      <c r="E12" s="107"/>
      <c r="F12" s="107"/>
      <c r="G12" s="107"/>
      <c r="H12" s="101"/>
      <c r="I12" s="90"/>
      <c r="J12" s="91"/>
      <c r="K12" s="93"/>
      <c r="L12" s="754" t="s">
        <v>748</v>
      </c>
      <c r="M12" s="135"/>
      <c r="N12" s="750"/>
      <c r="O12" s="75" t="s">
        <v>297</v>
      </c>
      <c r="P12" s="86" t="s">
        <v>369</v>
      </c>
    </row>
    <row r="13" spans="1:17" ht="18.75" customHeight="1">
      <c r="A13" s="90"/>
      <c r="B13" s="91"/>
      <c r="C13" s="107" t="s">
        <v>383</v>
      </c>
      <c r="D13" s="107"/>
      <c r="E13" s="107"/>
      <c r="F13" s="107"/>
      <c r="G13" s="107"/>
      <c r="H13" s="101"/>
      <c r="I13" s="90"/>
      <c r="J13" s="91"/>
      <c r="K13" s="91" t="s">
        <v>300</v>
      </c>
      <c r="L13" s="91"/>
      <c r="M13" s="102"/>
      <c r="N13" s="103"/>
      <c r="O13" s="75" t="s">
        <v>301</v>
      </c>
      <c r="P13" s="86" t="s">
        <v>302</v>
      </c>
    </row>
    <row r="14" spans="1:17" ht="18.75" customHeight="1">
      <c r="A14" s="90"/>
      <c r="B14" s="91"/>
      <c r="C14" s="107" t="s">
        <v>382</v>
      </c>
      <c r="D14" s="107"/>
      <c r="E14" s="107"/>
      <c r="F14" s="107"/>
      <c r="G14" s="107"/>
      <c r="H14" s="101"/>
      <c r="I14" s="90"/>
      <c r="K14" s="91"/>
      <c r="L14" s="836" t="s">
        <v>740</v>
      </c>
      <c r="M14" s="836"/>
      <c r="N14" s="837"/>
      <c r="O14" s="75" t="s">
        <v>304</v>
      </c>
      <c r="P14" s="86" t="s">
        <v>305</v>
      </c>
    </row>
    <row r="15" spans="1:17" ht="18.75" customHeight="1">
      <c r="A15" s="90"/>
      <c r="B15" s="91"/>
      <c r="C15" s="107" t="s">
        <v>434</v>
      </c>
      <c r="D15" s="107"/>
      <c r="E15" s="107"/>
      <c r="F15" s="107"/>
      <c r="G15" s="107"/>
      <c r="H15" s="101"/>
      <c r="I15" s="90"/>
      <c r="K15" s="91"/>
      <c r="L15" s="836" t="s">
        <v>306</v>
      </c>
      <c r="M15" s="836"/>
      <c r="N15" s="837"/>
      <c r="O15" s="75" t="s">
        <v>307</v>
      </c>
      <c r="P15" s="86" t="s">
        <v>308</v>
      </c>
    </row>
    <row r="16" spans="1:17" ht="18.75" customHeight="1">
      <c r="A16" s="90"/>
      <c r="B16" s="91"/>
      <c r="C16" s="107" t="s">
        <v>435</v>
      </c>
      <c r="D16" s="107"/>
      <c r="E16" s="107"/>
      <c r="F16" s="107"/>
      <c r="G16" s="107"/>
      <c r="H16" s="101"/>
      <c r="I16" s="90"/>
      <c r="K16" s="91"/>
      <c r="L16" s="836" t="s">
        <v>310</v>
      </c>
      <c r="M16" s="836"/>
      <c r="N16" s="837"/>
      <c r="O16" s="91"/>
      <c r="P16" s="86" t="s">
        <v>311</v>
      </c>
    </row>
    <row r="17" spans="1:19" ht="18.75" customHeight="1">
      <c r="A17" s="90"/>
      <c r="B17" s="91"/>
      <c r="C17" s="107" t="s">
        <v>324</v>
      </c>
      <c r="D17" s="107"/>
      <c r="E17" s="107"/>
      <c r="F17" s="107"/>
      <c r="G17" s="107"/>
      <c r="H17" s="101"/>
      <c r="I17" s="90"/>
      <c r="K17" s="91"/>
      <c r="L17" s="836" t="s">
        <v>370</v>
      </c>
      <c r="M17" s="836"/>
      <c r="N17" s="837"/>
      <c r="O17" s="91"/>
      <c r="P17" s="86" t="s">
        <v>314</v>
      </c>
    </row>
    <row r="18" spans="1:19" ht="18.75" customHeight="1">
      <c r="A18" s="90"/>
      <c r="B18" s="91"/>
      <c r="C18" s="107" t="s">
        <v>371</v>
      </c>
      <c r="D18" s="107"/>
      <c r="E18" s="107"/>
      <c r="F18" s="107"/>
      <c r="G18" s="107"/>
      <c r="H18" s="101"/>
      <c r="I18" s="90"/>
      <c r="K18" s="91"/>
      <c r="L18" s="836" t="s">
        <v>741</v>
      </c>
      <c r="M18" s="836"/>
      <c r="N18" s="837"/>
      <c r="O18" s="91"/>
      <c r="P18" s="86" t="s">
        <v>317</v>
      </c>
    </row>
    <row r="19" spans="1:19" ht="18.75" customHeight="1">
      <c r="A19" s="90"/>
      <c r="B19" s="91"/>
      <c r="C19" s="107" t="s">
        <v>579</v>
      </c>
      <c r="D19" s="107"/>
      <c r="E19" s="107"/>
      <c r="F19" s="107"/>
      <c r="G19" s="107"/>
      <c r="H19" s="101"/>
      <c r="I19" s="90"/>
      <c r="J19" s="91"/>
      <c r="K19" s="91"/>
      <c r="L19" s="836" t="s">
        <v>319</v>
      </c>
      <c r="M19" s="836"/>
      <c r="N19" s="837"/>
      <c r="O19" s="104"/>
      <c r="P19" s="86" t="s">
        <v>320</v>
      </c>
      <c r="Q19" s="91"/>
      <c r="R19" s="91"/>
    </row>
    <row r="20" spans="1:19" ht="18.75" customHeight="1">
      <c r="A20" s="90"/>
      <c r="B20" s="91"/>
      <c r="C20" s="107" t="s">
        <v>742</v>
      </c>
      <c r="D20" s="107"/>
      <c r="E20" s="107"/>
      <c r="F20" s="107"/>
      <c r="G20" s="107"/>
      <c r="H20" s="101"/>
      <c r="I20" s="90"/>
      <c r="J20" s="91"/>
      <c r="K20" s="838" t="s">
        <v>322</v>
      </c>
      <c r="L20" s="838"/>
      <c r="M20" s="838"/>
      <c r="N20" s="839"/>
      <c r="O20" s="104"/>
      <c r="P20" s="86" t="s">
        <v>323</v>
      </c>
    </row>
    <row r="21" spans="1:19" ht="18.75" customHeight="1">
      <c r="A21" s="90"/>
      <c r="B21" s="91"/>
      <c r="C21" s="754" t="s">
        <v>750</v>
      </c>
      <c r="D21" s="107"/>
      <c r="E21" s="107"/>
      <c r="F21" s="107"/>
      <c r="G21" s="107"/>
      <c r="H21" s="101"/>
      <c r="I21" s="90"/>
      <c r="K21" s="838" t="s">
        <v>325</v>
      </c>
      <c r="L21" s="838"/>
      <c r="M21" s="838"/>
      <c r="N21" s="839"/>
      <c r="O21" s="105"/>
      <c r="P21" s="86" t="s">
        <v>326</v>
      </c>
    </row>
    <row r="22" spans="1:19" ht="18.75" customHeight="1">
      <c r="A22" s="90"/>
      <c r="B22" s="91"/>
      <c r="C22" s="107" t="s">
        <v>327</v>
      </c>
      <c r="D22" s="107"/>
      <c r="E22" s="107"/>
      <c r="F22" s="107"/>
      <c r="G22" s="107"/>
      <c r="H22" s="101"/>
      <c r="I22" s="90"/>
      <c r="J22" s="835" t="s">
        <v>328</v>
      </c>
      <c r="K22" s="835"/>
      <c r="L22" s="835"/>
      <c r="N22" s="106"/>
      <c r="O22" s="107"/>
      <c r="P22" s="86" t="s">
        <v>329</v>
      </c>
      <c r="Q22" s="105"/>
      <c r="R22" s="105"/>
      <c r="S22" s="105"/>
    </row>
    <row r="23" spans="1:19" ht="18.75" customHeight="1">
      <c r="A23" s="90"/>
      <c r="B23" s="91"/>
      <c r="C23" s="107" t="s">
        <v>365</v>
      </c>
      <c r="D23" s="753"/>
      <c r="E23" s="107"/>
      <c r="F23" s="107"/>
      <c r="G23" s="107"/>
      <c r="H23" s="108"/>
      <c r="I23" s="90"/>
      <c r="J23" s="835" t="s">
        <v>331</v>
      </c>
      <c r="K23" s="835"/>
      <c r="L23" s="835"/>
      <c r="M23" s="91"/>
      <c r="N23" s="92"/>
      <c r="O23" s="107"/>
      <c r="P23" s="86" t="s">
        <v>332</v>
      </c>
    </row>
    <row r="24" spans="1:19" ht="18.75" customHeight="1">
      <c r="A24" s="90"/>
      <c r="B24" s="91"/>
      <c r="C24" s="107" t="s">
        <v>333</v>
      </c>
      <c r="D24" s="753"/>
      <c r="E24" s="107"/>
      <c r="F24" s="107"/>
      <c r="G24" s="107"/>
      <c r="H24" s="108"/>
      <c r="I24" s="90"/>
      <c r="J24" s="107"/>
      <c r="K24" s="107"/>
      <c r="L24" s="107"/>
      <c r="M24" s="91"/>
      <c r="N24" s="92"/>
      <c r="O24" s="107"/>
      <c r="P24" s="86"/>
    </row>
    <row r="25" spans="1:19" ht="18.75" customHeight="1">
      <c r="A25" s="90"/>
      <c r="B25" s="91"/>
      <c r="C25" s="107" t="s">
        <v>743</v>
      </c>
      <c r="D25" s="753"/>
      <c r="E25" s="107"/>
      <c r="F25" s="91"/>
      <c r="G25" s="91"/>
      <c r="H25" s="108"/>
      <c r="I25" s="90"/>
      <c r="J25" s="91"/>
      <c r="K25" s="107" t="s">
        <v>334</v>
      </c>
      <c r="L25" s="104"/>
      <c r="M25" s="104"/>
      <c r="N25" s="95"/>
      <c r="O25" s="107"/>
      <c r="P25" s="86" t="s">
        <v>335</v>
      </c>
    </row>
    <row r="26" spans="1:19" ht="18.75" customHeight="1">
      <c r="A26" s="90"/>
      <c r="B26" s="91"/>
      <c r="C26" s="107" t="s">
        <v>751</v>
      </c>
      <c r="D26" s="753"/>
      <c r="E26" s="107"/>
      <c r="F26" s="107"/>
      <c r="G26" s="107"/>
      <c r="H26" s="108"/>
      <c r="I26" s="90"/>
      <c r="J26" s="91"/>
      <c r="K26" s="91"/>
      <c r="L26" s="834"/>
      <c r="M26" s="834"/>
      <c r="N26" s="109"/>
      <c r="O26" s="107"/>
      <c r="P26" s="86" t="s">
        <v>336</v>
      </c>
    </row>
    <row r="27" spans="1:19" ht="18.75" customHeight="1">
      <c r="A27" s="90"/>
      <c r="B27" s="91"/>
      <c r="C27" s="107" t="s">
        <v>752</v>
      </c>
      <c r="D27" s="753"/>
      <c r="E27" s="107"/>
      <c r="F27" s="107"/>
      <c r="G27" s="107"/>
      <c r="H27" s="108"/>
      <c r="I27" s="90"/>
      <c r="J27" s="91"/>
      <c r="K27" s="91"/>
      <c r="L27" s="834"/>
      <c r="M27" s="834"/>
      <c r="N27" s="92"/>
      <c r="O27" s="107"/>
      <c r="P27" s="86" t="s">
        <v>372</v>
      </c>
    </row>
    <row r="28" spans="1:19" ht="18.75" customHeight="1">
      <c r="A28" s="90"/>
      <c r="B28" s="91"/>
      <c r="C28" s="756" t="s">
        <v>753</v>
      </c>
      <c r="D28" s="753"/>
      <c r="E28" s="107"/>
      <c r="F28" s="107"/>
      <c r="G28" s="107"/>
      <c r="H28" s="108"/>
      <c r="I28" s="90"/>
      <c r="J28" s="91"/>
      <c r="K28" s="91"/>
      <c r="L28" s="834"/>
      <c r="M28" s="834"/>
      <c r="N28" s="92"/>
      <c r="O28" s="107"/>
      <c r="P28" s="86" t="s">
        <v>373</v>
      </c>
    </row>
    <row r="29" spans="1:19" ht="18.75" customHeight="1">
      <c r="A29" s="90"/>
      <c r="E29" s="107"/>
      <c r="F29" s="107"/>
      <c r="G29" s="107"/>
      <c r="H29" s="108"/>
      <c r="I29" s="90"/>
      <c r="J29" s="91"/>
      <c r="K29" s="91"/>
      <c r="L29" s="834"/>
      <c r="M29" s="834"/>
      <c r="N29" s="92"/>
      <c r="O29" s="107"/>
      <c r="P29" s="86" t="s">
        <v>338</v>
      </c>
    </row>
    <row r="30" spans="1:19" ht="18.75" customHeight="1">
      <c r="A30" s="90"/>
      <c r="F30" s="107"/>
      <c r="G30" s="107"/>
      <c r="H30" s="108"/>
      <c r="I30" s="90"/>
      <c r="J30" s="91"/>
      <c r="K30" s="91"/>
      <c r="L30" s="834"/>
      <c r="M30" s="834"/>
      <c r="N30" s="92"/>
      <c r="O30" s="107"/>
      <c r="P30" s="86" t="s">
        <v>374</v>
      </c>
    </row>
    <row r="31" spans="1:19" ht="18.75" customHeight="1">
      <c r="A31" s="90"/>
      <c r="H31" s="111"/>
      <c r="I31" s="90"/>
      <c r="J31" s="91"/>
      <c r="L31" s="834"/>
      <c r="M31" s="834"/>
      <c r="N31" s="106"/>
      <c r="O31" s="107"/>
      <c r="P31" s="86" t="s">
        <v>340</v>
      </c>
    </row>
    <row r="32" spans="1:19" ht="18.75" customHeight="1">
      <c r="A32" s="90"/>
      <c r="B32" s="91"/>
      <c r="E32" s="100"/>
      <c r="F32" s="100"/>
      <c r="G32" s="100"/>
      <c r="H32" s="111"/>
      <c r="I32" s="90"/>
      <c r="J32" s="91"/>
      <c r="K32" s="91"/>
      <c r="L32" s="834"/>
      <c r="M32" s="834"/>
      <c r="N32" s="109"/>
      <c r="O32" s="107"/>
      <c r="P32" s="86" t="s">
        <v>341</v>
      </c>
    </row>
    <row r="33" spans="1:18" ht="21.75" customHeight="1">
      <c r="A33" s="79" t="s">
        <v>376</v>
      </c>
      <c r="B33" s="118"/>
      <c r="C33" s="119"/>
      <c r="D33" s="119"/>
      <c r="E33" s="119"/>
      <c r="F33" s="119"/>
      <c r="G33" s="119"/>
      <c r="H33" s="119"/>
      <c r="I33" s="83"/>
      <c r="J33" s="819"/>
      <c r="K33" s="819"/>
      <c r="L33" s="819"/>
      <c r="M33" s="819"/>
      <c r="N33" s="120"/>
      <c r="P33" s="86"/>
    </row>
    <row r="34" spans="1:18" ht="18.75" customHeight="1">
      <c r="A34" s="90"/>
      <c r="B34" s="91"/>
      <c r="C34" s="91"/>
      <c r="D34" s="122" t="s">
        <v>344</v>
      </c>
      <c r="E34" s="821"/>
      <c r="F34" s="822"/>
      <c r="G34" s="822"/>
      <c r="H34" s="822"/>
      <c r="I34" s="123" t="s">
        <v>345</v>
      </c>
      <c r="J34" s="821" t="s">
        <v>346</v>
      </c>
      <c r="K34" s="823"/>
      <c r="L34" s="821"/>
      <c r="M34" s="823"/>
      <c r="N34" s="106"/>
    </row>
    <row r="35" spans="1:18" ht="60" customHeight="1">
      <c r="A35" s="96"/>
      <c r="B35" s="91"/>
      <c r="C35" s="91"/>
      <c r="D35" s="124" t="s">
        <v>349</v>
      </c>
      <c r="E35" s="824"/>
      <c r="F35" s="825"/>
      <c r="G35" s="825"/>
      <c r="H35" s="825"/>
      <c r="I35" s="825"/>
      <c r="J35" s="825"/>
      <c r="K35" s="825"/>
      <c r="L35" s="825"/>
      <c r="M35" s="826"/>
      <c r="N35" s="106"/>
    </row>
    <row r="36" spans="1:18" ht="9.75" customHeight="1">
      <c r="A36" s="90"/>
      <c r="B36" s="91"/>
      <c r="C36" s="91"/>
      <c r="D36" s="91"/>
      <c r="E36" s="91"/>
      <c r="F36" s="91"/>
      <c r="G36" s="91"/>
      <c r="H36" s="91"/>
      <c r="I36" s="91"/>
      <c r="J36" s="125"/>
      <c r="K36" s="126"/>
      <c r="L36" s="91"/>
      <c r="M36" s="91"/>
      <c r="N36" s="106"/>
      <c r="P36" s="125"/>
    </row>
    <row r="37" spans="1:18" ht="18.75" customHeight="1">
      <c r="A37" s="90"/>
      <c r="B37" s="91"/>
      <c r="C37" s="91" t="s">
        <v>351</v>
      </c>
      <c r="D37" s="127"/>
      <c r="E37" s="127"/>
      <c r="F37" s="127"/>
      <c r="G37" s="127"/>
      <c r="H37" s="127"/>
      <c r="I37" s="91"/>
      <c r="J37" s="125"/>
      <c r="K37" s="125"/>
      <c r="L37" s="91"/>
      <c r="M37" s="91"/>
      <c r="N37" s="106"/>
      <c r="O37" s="125"/>
      <c r="P37" s="126"/>
    </row>
    <row r="38" spans="1:18" ht="18.75" customHeight="1">
      <c r="A38" s="90"/>
      <c r="B38" s="107"/>
      <c r="C38" s="91" t="s">
        <v>352</v>
      </c>
      <c r="D38" s="91"/>
      <c r="E38" s="91"/>
      <c r="F38" s="91"/>
      <c r="G38" s="91"/>
      <c r="H38" s="91"/>
      <c r="I38" s="91"/>
      <c r="J38" s="91"/>
      <c r="K38" s="127"/>
      <c r="L38" s="127"/>
      <c r="M38" s="127"/>
      <c r="N38" s="92"/>
      <c r="O38" s="125"/>
      <c r="P38" s="126"/>
      <c r="Q38" s="91"/>
      <c r="R38" s="91"/>
    </row>
    <row r="39" spans="1:18" ht="18.75" customHeight="1">
      <c r="A39" s="90"/>
      <c r="B39" s="91"/>
      <c r="C39" s="91" t="s">
        <v>353</v>
      </c>
      <c r="D39" s="91"/>
      <c r="E39" s="91"/>
      <c r="F39" s="91"/>
      <c r="G39" s="91"/>
      <c r="I39" s="830" t="s">
        <v>354</v>
      </c>
      <c r="J39" s="830"/>
      <c r="K39" s="831"/>
      <c r="L39" s="831"/>
      <c r="M39" s="91"/>
      <c r="N39" s="92"/>
      <c r="O39" s="129"/>
      <c r="P39" s="126"/>
    </row>
    <row r="40" spans="1:18" ht="18.75" customHeight="1">
      <c r="A40" s="90"/>
      <c r="B40" s="91"/>
      <c r="C40" s="91" t="s">
        <v>355</v>
      </c>
      <c r="H40" s="91"/>
      <c r="I40" s="91"/>
      <c r="J40" s="91"/>
      <c r="K40" s="91"/>
      <c r="L40" s="91"/>
      <c r="M40" s="110"/>
      <c r="N40" s="130"/>
      <c r="O40" s="125"/>
      <c r="P40" s="128"/>
    </row>
    <row r="41" spans="1:18" ht="18.75" customHeight="1">
      <c r="A41" s="90"/>
      <c r="C41" s="91" t="s">
        <v>356</v>
      </c>
      <c r="D41" s="91"/>
      <c r="H41" s="91"/>
      <c r="I41" s="131"/>
      <c r="J41" s="91"/>
      <c r="M41" s="91"/>
      <c r="N41" s="92"/>
      <c r="O41" s="128"/>
    </row>
    <row r="42" spans="1:18" ht="6.75" customHeight="1">
      <c r="A42" s="112"/>
      <c r="B42" s="113"/>
      <c r="C42" s="132"/>
      <c r="D42" s="132"/>
      <c r="E42" s="132"/>
      <c r="F42" s="132"/>
      <c r="G42" s="132"/>
      <c r="H42" s="132"/>
      <c r="I42" s="113"/>
      <c r="J42" s="113"/>
      <c r="K42" s="113"/>
      <c r="L42" s="133"/>
      <c r="M42" s="133"/>
      <c r="N42" s="134"/>
      <c r="O42" s="97"/>
    </row>
    <row r="43" spans="1:18" ht="21.75" customHeight="1">
      <c r="A43" s="82" t="s">
        <v>357</v>
      </c>
      <c r="B43" s="83"/>
      <c r="C43" s="136"/>
      <c r="D43" s="136"/>
      <c r="E43" s="136"/>
      <c r="F43" s="136"/>
      <c r="G43" s="136"/>
      <c r="H43" s="136"/>
      <c r="I43" s="83"/>
      <c r="J43" s="83"/>
      <c r="K43" s="83"/>
      <c r="L43" s="83"/>
      <c r="M43" s="83"/>
      <c r="N43" s="84"/>
      <c r="O43" s="97"/>
    </row>
    <row r="44" spans="1:18" ht="22.5" customHeight="1">
      <c r="A44" s="90"/>
      <c r="B44" s="91" t="s">
        <v>358</v>
      </c>
      <c r="C44" s="91"/>
      <c r="D44" s="91" t="s">
        <v>359</v>
      </c>
      <c r="E44" s="832"/>
      <c r="F44" s="832"/>
      <c r="G44" s="832"/>
      <c r="H44" s="832"/>
      <c r="I44" s="832"/>
      <c r="J44" s="832"/>
      <c r="K44" s="832"/>
      <c r="L44" s="832"/>
      <c r="M44" s="832"/>
      <c r="N44" s="833"/>
      <c r="O44" s="97"/>
      <c r="P44" s="135"/>
    </row>
    <row r="45" spans="1:18" ht="22.5" customHeight="1">
      <c r="A45" s="90"/>
      <c r="B45" s="91"/>
      <c r="C45" s="107"/>
      <c r="D45" s="104" t="s">
        <v>360</v>
      </c>
      <c r="E45" s="832"/>
      <c r="F45" s="832"/>
      <c r="G45" s="832"/>
      <c r="H45" s="832"/>
      <c r="I45" s="832"/>
      <c r="J45" s="832"/>
      <c r="K45" s="832"/>
      <c r="L45" s="832"/>
      <c r="M45" s="832"/>
      <c r="N45" s="833"/>
      <c r="O45" s="135"/>
    </row>
    <row r="46" spans="1:18" ht="22.5" customHeight="1">
      <c r="A46" s="90"/>
      <c r="B46" s="91"/>
      <c r="C46" s="91"/>
      <c r="E46" s="832"/>
      <c r="F46" s="832"/>
      <c r="G46" s="832"/>
      <c r="H46" s="832"/>
      <c r="I46" s="832"/>
      <c r="J46" s="832"/>
      <c r="K46" s="832"/>
      <c r="L46" s="832"/>
      <c r="M46" s="832"/>
      <c r="N46" s="833"/>
      <c r="O46" s="97"/>
    </row>
    <row r="47" spans="1:18" ht="7.5" customHeight="1">
      <c r="A47" s="112"/>
      <c r="B47" s="113"/>
      <c r="C47" s="113"/>
      <c r="D47" s="113"/>
      <c r="E47" s="137"/>
      <c r="F47" s="137"/>
      <c r="G47" s="137"/>
      <c r="H47" s="137"/>
      <c r="I47" s="113"/>
      <c r="J47" s="113"/>
      <c r="K47" s="113"/>
      <c r="L47" s="113"/>
      <c r="M47" s="113"/>
      <c r="N47" s="138"/>
      <c r="O47" s="97"/>
    </row>
    <row r="48" spans="1:18" ht="6.75" customHeight="1">
      <c r="A48" s="139"/>
      <c r="B48" s="139"/>
      <c r="C48" s="140"/>
      <c r="D48" s="140"/>
      <c r="E48" s="140"/>
      <c r="F48" s="140"/>
      <c r="G48" s="140"/>
      <c r="H48" s="140"/>
      <c r="I48" s="139"/>
      <c r="J48" s="139"/>
      <c r="K48" s="139"/>
      <c r="L48" s="139"/>
      <c r="M48" s="139"/>
      <c r="N48" s="139"/>
      <c r="O48" s="97"/>
    </row>
    <row r="49" spans="1:15" ht="21.75" customHeight="1">
      <c r="A49" s="82" t="s">
        <v>361</v>
      </c>
      <c r="B49" s="83"/>
      <c r="C49" s="136"/>
      <c r="D49" s="136"/>
      <c r="E49" s="136"/>
      <c r="F49" s="136"/>
      <c r="G49" s="136"/>
      <c r="H49" s="136"/>
      <c r="I49" s="83"/>
      <c r="J49" s="83"/>
      <c r="K49" s="83"/>
      <c r="L49" s="83"/>
      <c r="M49" s="83"/>
      <c r="N49" s="84"/>
      <c r="O49" s="91"/>
    </row>
    <row r="50" spans="1:15" ht="61.5" customHeight="1">
      <c r="A50" s="827"/>
      <c r="B50" s="828"/>
      <c r="C50" s="828"/>
      <c r="D50" s="828"/>
      <c r="E50" s="828"/>
      <c r="F50" s="828"/>
      <c r="G50" s="828"/>
      <c r="H50" s="828"/>
      <c r="I50" s="828"/>
      <c r="J50" s="828"/>
      <c r="K50" s="828"/>
      <c r="L50" s="828"/>
      <c r="M50" s="828"/>
      <c r="N50" s="829"/>
      <c r="O50" s="141"/>
    </row>
    <row r="51" spans="1:15" ht="15.75" customHeight="1">
      <c r="A51" s="88"/>
      <c r="B51" s="88"/>
      <c r="C51" s="142"/>
      <c r="D51" s="142"/>
      <c r="E51" s="142"/>
      <c r="F51" s="142"/>
      <c r="G51" s="142"/>
      <c r="H51" s="142"/>
      <c r="I51" s="141"/>
      <c r="J51" s="141"/>
      <c r="K51" s="88"/>
      <c r="L51" s="141"/>
      <c r="M51" s="143" t="s">
        <v>362</v>
      </c>
      <c r="N51" s="297">
        <f>総表!J49</f>
        <v>0</v>
      </c>
    </row>
  </sheetData>
  <sheetProtection algorithmName="SHA-512" hashValue="tasoAx4h+JH+vqGF/saJmJUI3pjRylll9ko+2CwR7XvaKdvzP9NeEbTmGvlDQUfYQ0tZFhz0DWbkA36Ube+CTw==" saltValue="xHMj/zYdbg8P8pTqXBdUQQ==" spinCount="100000" sheet="1" objects="1" scenarios="1"/>
  <mergeCells count="35">
    <mergeCell ref="P1:Q1"/>
    <mergeCell ref="A2:B2"/>
    <mergeCell ref="C2:N2"/>
    <mergeCell ref="P2:Q3"/>
    <mergeCell ref="A3:B3"/>
    <mergeCell ref="C3:N3"/>
    <mergeCell ref="L16:N16"/>
    <mergeCell ref="L17:N17"/>
    <mergeCell ref="L18:N18"/>
    <mergeCell ref="L15:N15"/>
    <mergeCell ref="A1:N1"/>
    <mergeCell ref="L14:N14"/>
    <mergeCell ref="L27:M27"/>
    <mergeCell ref="L19:N19"/>
    <mergeCell ref="K21:N21"/>
    <mergeCell ref="J22:L22"/>
    <mergeCell ref="J23:L23"/>
    <mergeCell ref="L26:M26"/>
    <mergeCell ref="K20:N20"/>
    <mergeCell ref="E35:M35"/>
    <mergeCell ref="L28:M28"/>
    <mergeCell ref="L29:M29"/>
    <mergeCell ref="L30:M30"/>
    <mergeCell ref="L31:M31"/>
    <mergeCell ref="L32:M32"/>
    <mergeCell ref="J33:M33"/>
    <mergeCell ref="E34:H34"/>
    <mergeCell ref="J34:K34"/>
    <mergeCell ref="L34:M34"/>
    <mergeCell ref="A50:N50"/>
    <mergeCell ref="I39:J39"/>
    <mergeCell ref="K39:L39"/>
    <mergeCell ref="E44:N44"/>
    <mergeCell ref="E45:N45"/>
    <mergeCell ref="E46:N46"/>
  </mergeCells>
  <phoneticPr fontId="41"/>
  <dataValidations count="2">
    <dataValidation type="list" allowBlank="1" showInputMessage="1" showErrorMessage="1" sqref="E44:N46" xr:uid="{00000000-0002-0000-0200-000001000000}">
      <formula1>不適合理由</formula1>
    </dataValidation>
    <dataValidation type="list" allowBlank="1" showInputMessage="1" showErrorMessage="1" sqref="L26:M32" xr:uid="{00000000-0002-0000-0200-000000000000}">
      <formula1>$O$6:$O$15</formula1>
    </dataValidation>
  </dataValidations>
  <printOptions horizontalCentered="1"/>
  <pageMargins left="0.78740157480314965" right="0.19685039370078741" top="0.59055118110236227" bottom="0.19685039370078741" header="0.39370078740157483" footer="0.19685039370078741"/>
  <pageSetup paperSize="9" scale="70" orientation="portrait" r:id="rId1"/>
  <headerFooter>
    <oddHeader>&amp;R&amp;"ＭＳ ゴシック,標準"&amp;12【アニメーション映画】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ltText="">
                <anchor mov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4034" r:id="rId5" name="Check Box 2">
              <controlPr defaultSize="0" autoFill="0" autoLine="0" autoPict="0" altText="">
                <anchor mov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4035" r:id="rId6" name="Check Box 3">
              <controlPr defaultSize="0" autoFill="0" autoLine="0" autoPict="0">
                <anchor moveWithCells="1" sizeWithCells="1">
                  <from>
                    <xdr:col>0</xdr:col>
                    <xdr:colOff>120650</xdr:colOff>
                    <xdr:row>43</xdr:row>
                    <xdr:rowOff>25400</xdr:rowOff>
                  </from>
                  <to>
                    <xdr:col>1</xdr:col>
                    <xdr:colOff>57150</xdr:colOff>
                    <xdr:row>43</xdr:row>
                    <xdr:rowOff>279400</xdr:rowOff>
                  </to>
                </anchor>
              </controlPr>
            </control>
          </mc:Choice>
        </mc:AlternateContent>
        <mc:AlternateContent xmlns:mc="http://schemas.openxmlformats.org/markup-compatibility/2006">
          <mc:Choice Requires="x14">
            <control shapeId="44036" r:id="rId7" name="Check Box 4">
              <controlPr defaultSize="0" autoFill="0" autoLine="0" autoPict="0">
                <anchor moveWithCells="1" sizeWithCells="1">
                  <from>
                    <xdr:col>2</xdr:col>
                    <xdr:colOff>101600</xdr:colOff>
                    <xdr:row>43</xdr:row>
                    <xdr:rowOff>38100</xdr:rowOff>
                  </from>
                  <to>
                    <xdr:col>3</xdr:col>
                    <xdr:colOff>82550</xdr:colOff>
                    <xdr:row>44</xdr:row>
                    <xdr:rowOff>0</xdr:rowOff>
                  </to>
                </anchor>
              </controlPr>
            </control>
          </mc:Choice>
        </mc:AlternateContent>
        <mc:AlternateContent xmlns:mc="http://schemas.openxmlformats.org/markup-compatibility/2006">
          <mc:Choice Requires="x14">
            <control shapeId="44037" r:id="rId8" name="Check Box 5">
              <controlPr defaultSize="0" autoFill="0" autoLine="0" autoPict="0" altText="">
                <anchor mov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4038" r:id="rId9" name="Check Box 6">
              <controlPr defaultSize="0" autoFill="0" autoLine="0" autoPict="0" altText="">
                <anchor mov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4039" r:id="rId10" name="Check Box 7">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4040" r:id="rId11" name="Check Box 8">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4045" r:id="rId12" name="Check Box 13">
              <controlPr defaultSize="0" autoFill="0" autoLine="0" autoPict="0">
                <anchor moveWithCells="1">
                  <from>
                    <xdr:col>2</xdr:col>
                    <xdr:colOff>12700</xdr:colOff>
                    <xdr:row>36</xdr:row>
                    <xdr:rowOff>209550</xdr:rowOff>
                  </from>
                  <to>
                    <xdr:col>2</xdr:col>
                    <xdr:colOff>317500</xdr:colOff>
                    <xdr:row>38</xdr:row>
                    <xdr:rowOff>19050</xdr:rowOff>
                  </to>
                </anchor>
              </controlPr>
            </control>
          </mc:Choice>
        </mc:AlternateContent>
        <mc:AlternateContent xmlns:mc="http://schemas.openxmlformats.org/markup-compatibility/2006">
          <mc:Choice Requires="x14">
            <control shapeId="44046" r:id="rId13" name="Check Box 14">
              <controlPr defaultSize="0" autoFill="0" autoLine="0" autoPict="0">
                <anchor moveWithCells="1">
                  <from>
                    <xdr:col>2</xdr:col>
                    <xdr:colOff>12700</xdr:colOff>
                    <xdr:row>39</xdr:row>
                    <xdr:rowOff>222250</xdr:rowOff>
                  </from>
                  <to>
                    <xdr:col>2</xdr:col>
                    <xdr:colOff>317500</xdr:colOff>
                    <xdr:row>41</xdr:row>
                    <xdr:rowOff>31750</xdr:rowOff>
                  </to>
                </anchor>
              </controlPr>
            </control>
          </mc:Choice>
        </mc:AlternateContent>
        <mc:AlternateContent xmlns:mc="http://schemas.openxmlformats.org/markup-compatibility/2006">
          <mc:Choice Requires="x14">
            <control shapeId="44047" r:id="rId14" name="Check Box 15">
              <controlPr defaultSize="0" autoFill="0" autoLine="0" autoPict="0">
                <anchor moveWithCells="1">
                  <from>
                    <xdr:col>2</xdr:col>
                    <xdr:colOff>298450</xdr:colOff>
                    <xdr:row>37</xdr:row>
                    <xdr:rowOff>222250</xdr:rowOff>
                  </from>
                  <to>
                    <xdr:col>3</xdr:col>
                    <xdr:colOff>279400</xdr:colOff>
                    <xdr:row>39</xdr:row>
                    <xdr:rowOff>31750</xdr:rowOff>
                  </to>
                </anchor>
              </controlPr>
            </control>
          </mc:Choice>
        </mc:AlternateContent>
        <mc:AlternateContent xmlns:mc="http://schemas.openxmlformats.org/markup-compatibility/2006">
          <mc:Choice Requires="x14">
            <control shapeId="44048" r:id="rId15" name="Check Box 16">
              <controlPr defaultSize="0" autoFill="0" autoLine="0" autoPict="0">
                <anchor moveWithCells="1">
                  <from>
                    <xdr:col>2</xdr:col>
                    <xdr:colOff>298450</xdr:colOff>
                    <xdr:row>38</xdr:row>
                    <xdr:rowOff>222250</xdr:rowOff>
                  </from>
                  <to>
                    <xdr:col>3</xdr:col>
                    <xdr:colOff>285750</xdr:colOff>
                    <xdr:row>40</xdr:row>
                    <xdr:rowOff>31750</xdr:rowOff>
                  </to>
                </anchor>
              </controlPr>
            </control>
          </mc:Choice>
        </mc:AlternateContent>
        <mc:AlternateContent xmlns:mc="http://schemas.openxmlformats.org/markup-compatibility/2006">
          <mc:Choice Requires="x14">
            <control shapeId="44050" r:id="rId16" name="Check Box 18">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4051" r:id="rId17" name="Check Box 19">
              <controlPr defaultSize="0" autoFill="0" autoLine="0" autoPict="0">
                <anchor mov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4052" r:id="rId18" name="Check Box 20">
              <controlPr defaultSize="0" autoFill="0" autoLine="0" autoPict="0">
                <anchor mov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4053" r:id="rId19" name="Check Box 21">
              <controlPr defaultSize="0" autoFill="0" autoLine="0" autoPict="0">
                <anchor mov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4054" r:id="rId20" name="Check Box 22">
              <controlPr defaultSize="0" autoFill="0" autoLine="0" autoPict="0">
                <anchor mov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4055" r:id="rId21" name="Check Box 23">
              <controlPr defaultSize="0" autoFill="0" autoLine="0" autoPict="0">
                <anchor mov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4056" r:id="rId22" name="Check Box 24">
              <controlPr defaultSize="0" autoFill="0" autoLine="0" autoPict="0">
                <anchor moveWithCells="1">
                  <from>
                    <xdr:col>9</xdr:col>
                    <xdr:colOff>127000</xdr:colOff>
                    <xdr:row>11</xdr:row>
                    <xdr:rowOff>222250</xdr:rowOff>
                  </from>
                  <to>
                    <xdr:col>10</xdr:col>
                    <xdr:colOff>107950</xdr:colOff>
                    <xdr:row>13</xdr:row>
                    <xdr:rowOff>19050</xdr:rowOff>
                  </to>
                </anchor>
              </controlPr>
            </control>
          </mc:Choice>
        </mc:AlternateContent>
        <mc:AlternateContent xmlns:mc="http://schemas.openxmlformats.org/markup-compatibility/2006">
          <mc:Choice Requires="x14">
            <control shapeId="44060" r:id="rId23" name="Check Box 28">
              <controlPr defaultSize="0" autoFill="0" autoLine="0" autoPict="0" altText="">
                <anchor moveWithCells="1">
                  <from>
                    <xdr:col>9</xdr:col>
                    <xdr:colOff>38100</xdr:colOff>
                    <xdr:row>20</xdr:row>
                    <xdr:rowOff>222250</xdr:rowOff>
                  </from>
                  <to>
                    <xdr:col>9</xdr:col>
                    <xdr:colOff>323850</xdr:colOff>
                    <xdr:row>22</xdr:row>
                    <xdr:rowOff>31750</xdr:rowOff>
                  </to>
                </anchor>
              </controlPr>
            </control>
          </mc:Choice>
        </mc:AlternateContent>
        <mc:AlternateContent xmlns:mc="http://schemas.openxmlformats.org/markup-compatibility/2006">
          <mc:Choice Requires="x14">
            <control shapeId="44061" r:id="rId24" name="Check Box 29">
              <controlPr defaultSize="0" autoFill="0" autoLine="0" autoPict="0" altText="">
                <anchor moveWithCells="1">
                  <from>
                    <xdr:col>9</xdr:col>
                    <xdr:colOff>38100</xdr:colOff>
                    <xdr:row>21</xdr:row>
                    <xdr:rowOff>222250</xdr:rowOff>
                  </from>
                  <to>
                    <xdr:col>9</xdr:col>
                    <xdr:colOff>323850</xdr:colOff>
                    <xdr:row>23</xdr:row>
                    <xdr:rowOff>31750</xdr:rowOff>
                  </to>
                </anchor>
              </controlPr>
            </control>
          </mc:Choice>
        </mc:AlternateContent>
        <mc:AlternateContent xmlns:mc="http://schemas.openxmlformats.org/markup-compatibility/2006">
          <mc:Choice Requires="x14">
            <control shapeId="44065" r:id="rId25" name="Check Box 33">
              <controlPr defaultSize="0" autoFill="0" autoLine="0" autoPict="0">
                <anchor moveWithCells="1">
                  <from>
                    <xdr:col>1</xdr:col>
                    <xdr:colOff>152400</xdr:colOff>
                    <xdr:row>15</xdr:row>
                    <xdr:rowOff>203200</xdr:rowOff>
                  </from>
                  <to>
                    <xdr:col>2</xdr:col>
                    <xdr:colOff>88900</xdr:colOff>
                    <xdr:row>17</xdr:row>
                    <xdr:rowOff>19050</xdr:rowOff>
                  </to>
                </anchor>
              </controlPr>
            </control>
          </mc:Choice>
        </mc:AlternateContent>
        <mc:AlternateContent xmlns:mc="http://schemas.openxmlformats.org/markup-compatibility/2006">
          <mc:Choice Requires="x14">
            <control shapeId="44066" r:id="rId26" name="Check Box 34">
              <controlPr defaultSize="0" autoFill="0" autoLine="0" autoPict="0">
                <anchor mov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4067" r:id="rId27" name="Check Box 35">
              <controlPr defaultSize="0" autoFill="0" autoLine="0" autoPict="0">
                <anchor mov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4069" r:id="rId28" name="Check Box 37">
              <controlPr defaultSize="0" autoFill="0" autoLine="0" autoPict="0">
                <anchor moveWithCells="1">
                  <from>
                    <xdr:col>1</xdr:col>
                    <xdr:colOff>50800</xdr:colOff>
                    <xdr:row>19</xdr:row>
                    <xdr:rowOff>222250</xdr:rowOff>
                  </from>
                  <to>
                    <xdr:col>1</xdr:col>
                    <xdr:colOff>361950</xdr:colOff>
                    <xdr:row>21</xdr:row>
                    <xdr:rowOff>19050</xdr:rowOff>
                  </to>
                </anchor>
              </controlPr>
            </control>
          </mc:Choice>
        </mc:AlternateContent>
        <mc:AlternateContent xmlns:mc="http://schemas.openxmlformats.org/markup-compatibility/2006">
          <mc:Choice Requires="x14">
            <control shapeId="44070" r:id="rId29" name="Check Box 38">
              <controlPr defaultSize="0" autoFill="0" autoLine="0" autoPict="0">
                <anchor mov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4071" r:id="rId30" name="Check Box 39">
              <controlPr defaultSize="0" autoFill="0" autoLine="0" autoPict="0">
                <anchor moveWithCells="1">
                  <from>
                    <xdr:col>1</xdr:col>
                    <xdr:colOff>50800</xdr:colOff>
                    <xdr:row>22</xdr:row>
                    <xdr:rowOff>222250</xdr:rowOff>
                  </from>
                  <to>
                    <xdr:col>1</xdr:col>
                    <xdr:colOff>361950</xdr:colOff>
                    <xdr:row>24</xdr:row>
                    <xdr:rowOff>19050</xdr:rowOff>
                  </to>
                </anchor>
              </controlPr>
            </control>
          </mc:Choice>
        </mc:AlternateContent>
        <mc:AlternateContent xmlns:mc="http://schemas.openxmlformats.org/markup-compatibility/2006">
          <mc:Choice Requires="x14">
            <control shapeId="44072" r:id="rId31" name="Check Box 40">
              <controlPr defaultSize="0" autoFill="0" autoLine="0" autoPict="0">
                <anchor moveWithCells="1">
                  <from>
                    <xdr:col>1</xdr:col>
                    <xdr:colOff>50800</xdr:colOff>
                    <xdr:row>23</xdr:row>
                    <xdr:rowOff>222250</xdr:rowOff>
                  </from>
                  <to>
                    <xdr:col>1</xdr:col>
                    <xdr:colOff>361950</xdr:colOff>
                    <xdr:row>25</xdr:row>
                    <xdr:rowOff>19050</xdr:rowOff>
                  </to>
                </anchor>
              </controlPr>
            </control>
          </mc:Choice>
        </mc:AlternateContent>
        <mc:AlternateContent xmlns:mc="http://schemas.openxmlformats.org/markup-compatibility/2006">
          <mc:Choice Requires="x14">
            <control shapeId="44073" r:id="rId32" name="Check Box 41">
              <controlPr defaultSize="0" autoFill="0" autoLine="0" autoPict="0">
                <anchor moveWithCells="1">
                  <from>
                    <xdr:col>1</xdr:col>
                    <xdr:colOff>50800</xdr:colOff>
                    <xdr:row>24</xdr:row>
                    <xdr:rowOff>222250</xdr:rowOff>
                  </from>
                  <to>
                    <xdr:col>1</xdr:col>
                    <xdr:colOff>361950</xdr:colOff>
                    <xdr:row>26</xdr:row>
                    <xdr:rowOff>19050</xdr:rowOff>
                  </to>
                </anchor>
              </controlPr>
            </control>
          </mc:Choice>
        </mc:AlternateContent>
        <mc:AlternateContent xmlns:mc="http://schemas.openxmlformats.org/markup-compatibility/2006">
          <mc:Choice Requires="x14">
            <control shapeId="44075" r:id="rId33" name="Check Box 43">
              <controlPr defaultSize="0" autoFill="0" autoLine="0" autoPict="0">
                <anchor moveWithCells="1">
                  <from>
                    <xdr:col>1</xdr:col>
                    <xdr:colOff>50800</xdr:colOff>
                    <xdr:row>25</xdr:row>
                    <xdr:rowOff>222250</xdr:rowOff>
                  </from>
                  <to>
                    <xdr:col>1</xdr:col>
                    <xdr:colOff>361950</xdr:colOff>
                    <xdr:row>27</xdr:row>
                    <xdr:rowOff>19050</xdr:rowOff>
                  </to>
                </anchor>
              </controlPr>
            </control>
          </mc:Choice>
        </mc:AlternateContent>
        <mc:AlternateContent xmlns:mc="http://schemas.openxmlformats.org/markup-compatibility/2006">
          <mc:Choice Requires="x14">
            <control shapeId="44076" r:id="rId34" name="Check Box 44">
              <controlPr defaultSize="0" autoFill="0" autoLine="0" autoPict="0">
                <anchor moveWithCells="1">
                  <from>
                    <xdr:col>1</xdr:col>
                    <xdr:colOff>152400</xdr:colOff>
                    <xdr:row>17</xdr:row>
                    <xdr:rowOff>209550</xdr:rowOff>
                  </from>
                  <to>
                    <xdr:col>2</xdr:col>
                    <xdr:colOff>88900</xdr:colOff>
                    <xdr:row>19</xdr:row>
                    <xdr:rowOff>38100</xdr:rowOff>
                  </to>
                </anchor>
              </controlPr>
            </control>
          </mc:Choice>
        </mc:AlternateContent>
        <mc:AlternateContent xmlns:mc="http://schemas.openxmlformats.org/markup-compatibility/2006">
          <mc:Choice Requires="x14">
            <control shapeId="44062" r:id="rId35" name="Check Box 30">
              <controlPr defaultSize="0" autoFill="0" autoLine="0" autoPict="0">
                <anchor moveWithCells="1">
                  <from>
                    <xdr:col>9</xdr:col>
                    <xdr:colOff>127000</xdr:colOff>
                    <xdr:row>18</xdr:row>
                    <xdr:rowOff>222250</xdr:rowOff>
                  </from>
                  <to>
                    <xdr:col>10</xdr:col>
                    <xdr:colOff>107950</xdr:colOff>
                    <xdr:row>20</xdr:row>
                    <xdr:rowOff>19050</xdr:rowOff>
                  </to>
                </anchor>
              </controlPr>
            </control>
          </mc:Choice>
        </mc:AlternateContent>
        <mc:AlternateContent xmlns:mc="http://schemas.openxmlformats.org/markup-compatibility/2006">
          <mc:Choice Requires="x14">
            <control shapeId="44086" r:id="rId36" name="Check Box 54">
              <controlPr defaultSize="0" autoFill="0" autoLine="0" autoPict="0">
                <anchor moveWithCells="1">
                  <from>
                    <xdr:col>1</xdr:col>
                    <xdr:colOff>50800</xdr:colOff>
                    <xdr:row>26</xdr:row>
                    <xdr:rowOff>222250</xdr:rowOff>
                  </from>
                  <to>
                    <xdr:col>1</xdr:col>
                    <xdr:colOff>361950</xdr:colOff>
                    <xdr:row>28</xdr:row>
                    <xdr:rowOff>19050</xdr:rowOff>
                  </to>
                </anchor>
              </controlPr>
            </control>
          </mc:Choice>
        </mc:AlternateContent>
        <mc:AlternateContent xmlns:mc="http://schemas.openxmlformats.org/markup-compatibility/2006">
          <mc:Choice Requires="x14">
            <control shapeId="44087" r:id="rId37" name="Check Box 55">
              <controlPr defaultSize="0" autoFill="0" autoLine="0" autoPict="0">
                <anchor moveWithCells="1">
                  <from>
                    <xdr:col>1</xdr:col>
                    <xdr:colOff>152400</xdr:colOff>
                    <xdr:row>18</xdr:row>
                    <xdr:rowOff>209550</xdr:rowOff>
                  </from>
                  <to>
                    <xdr:col>2</xdr:col>
                    <xdr:colOff>88900</xdr:colOff>
                    <xdr:row>20</xdr:row>
                    <xdr:rowOff>38100</xdr:rowOff>
                  </to>
                </anchor>
              </controlPr>
            </control>
          </mc:Choice>
        </mc:AlternateContent>
        <mc:AlternateContent xmlns:mc="http://schemas.openxmlformats.org/markup-compatibility/2006">
          <mc:Choice Requires="x14">
            <control shapeId="44088" r:id="rId38" name="Check Box 56">
              <controlPr defaultSize="0" autoFill="0" autoLine="0" autoPict="0">
                <anchor mov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4091" r:id="rId39" name="Check Box 59">
              <controlPr defaultSize="0" autoFill="0" autoLine="0" autoPict="0" altText="">
                <anchor moveWithCells="1">
                  <from>
                    <xdr:col>10</xdr:col>
                    <xdr:colOff>146050</xdr:colOff>
                    <xdr:row>9</xdr:row>
                    <xdr:rowOff>190500</xdr:rowOff>
                  </from>
                  <to>
                    <xdr:col>11</xdr:col>
                    <xdr:colOff>69850</xdr:colOff>
                    <xdr:row>11</xdr:row>
                    <xdr:rowOff>31750</xdr:rowOff>
                  </to>
                </anchor>
              </controlPr>
            </control>
          </mc:Choice>
        </mc:AlternateContent>
        <mc:AlternateContent xmlns:mc="http://schemas.openxmlformats.org/markup-compatibility/2006">
          <mc:Choice Requires="x14">
            <control shapeId="44092" r:id="rId40" name="Check Box 60">
              <controlPr defaultSize="0" autoFill="0" autoLine="0" autoPict="0" altText="">
                <anchor moveWithCells="1">
                  <from>
                    <xdr:col>10</xdr:col>
                    <xdr:colOff>146050</xdr:colOff>
                    <xdr:row>10</xdr:row>
                    <xdr:rowOff>190500</xdr:rowOff>
                  </from>
                  <to>
                    <xdr:col>11</xdr:col>
                    <xdr:colOff>69850</xdr:colOff>
                    <xdr:row>12</xdr:row>
                    <xdr:rowOff>31750</xdr:rowOff>
                  </to>
                </anchor>
              </controlPr>
            </control>
          </mc:Choice>
        </mc:AlternateContent>
        <mc:AlternateContent xmlns:mc="http://schemas.openxmlformats.org/markup-compatibility/2006">
          <mc:Choice Requires="x14">
            <control shapeId="44099" r:id="rId41" name="Check Box 67">
              <controlPr defaultSize="0" autoFill="0" autoLine="0" autoPict="0">
                <anchor mov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4101" r:id="rId42" name="Check Box 69">
              <controlPr defaultSize="0" autoFill="0" autoLine="0" autoPict="0" altText="">
                <anchor moveWithCells="1">
                  <from>
                    <xdr:col>10</xdr:col>
                    <xdr:colOff>146050</xdr:colOff>
                    <xdr:row>8</xdr:row>
                    <xdr:rowOff>190500</xdr:rowOff>
                  </from>
                  <to>
                    <xdr:col>11</xdr:col>
                    <xdr:colOff>69850</xdr:colOff>
                    <xdr:row>10</xdr:row>
                    <xdr:rowOff>31750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11777-8F9A-4615-9A8C-BC171CB7DB84}">
  <dimension ref="A1:F109"/>
  <sheetViews>
    <sheetView zoomScale="80" zoomScaleNormal="80" workbookViewId="0">
      <selection activeCell="I8" sqref="I8"/>
    </sheetView>
  </sheetViews>
  <sheetFormatPr defaultColWidth="9" defaultRowHeight="18"/>
  <cols>
    <col min="1" max="1" width="52.25" bestFit="1" customWidth="1"/>
    <col min="2" max="2" width="5" customWidth="1"/>
    <col min="3" max="3" width="11.25" style="298" bestFit="1" customWidth="1"/>
    <col min="4" max="4" width="63.5" bestFit="1" customWidth="1"/>
    <col min="5" max="5" width="4.75" customWidth="1"/>
    <col min="6" max="7" width="5" customWidth="1"/>
  </cols>
  <sheetData>
    <row r="1" spans="1:6">
      <c r="A1" s="73" t="s">
        <v>410</v>
      </c>
      <c r="B1" s="73"/>
      <c r="C1" s="371"/>
      <c r="F1" s="73"/>
    </row>
    <row r="2" spans="1:6" ht="18.5" thickBot="1">
      <c r="A2" s="320" t="s">
        <v>411</v>
      </c>
      <c r="B2" s="320" t="s">
        <v>412</v>
      </c>
      <c r="C2" s="372" t="s">
        <v>413</v>
      </c>
      <c r="D2" s="320" t="s">
        <v>414</v>
      </c>
      <c r="E2" s="321"/>
      <c r="F2" s="73"/>
    </row>
    <row r="3" spans="1:6" ht="18.5" thickBot="1">
      <c r="A3" s="322" t="s">
        <v>415</v>
      </c>
      <c r="B3" s="323"/>
      <c r="C3" s="373"/>
      <c r="D3" s="324" t="s">
        <v>568</v>
      </c>
      <c r="F3" s="325"/>
    </row>
    <row r="4" spans="1:6">
      <c r="A4" s="326" t="s">
        <v>231</v>
      </c>
      <c r="B4" s="327"/>
      <c r="C4" s="374" t="s">
        <v>533</v>
      </c>
      <c r="D4" s="328" t="str">
        <f t="array" aca="1" ref="D4" ca="1">IF($C4="-","",IF(ISBLANK(INDIRECT($C4)),"",INDIRECT($C4)))</f>
        <v/>
      </c>
      <c r="F4" s="325"/>
    </row>
    <row r="5" spans="1:6">
      <c r="A5" s="329" t="s">
        <v>232</v>
      </c>
      <c r="B5" s="330"/>
      <c r="C5" s="332" t="s">
        <v>430</v>
      </c>
      <c r="D5" s="331" t="str">
        <f t="array" aca="1" ref="D5" ca="1">IF($C5="-","",IF(ISBLANK(INDIRECT($C5)),"",INDIRECT($C5)))</f>
        <v/>
      </c>
      <c r="F5" s="325"/>
    </row>
    <row r="6" spans="1:6">
      <c r="A6" s="329" t="s">
        <v>233</v>
      </c>
      <c r="B6" s="330"/>
      <c r="C6" s="332" t="s">
        <v>534</v>
      </c>
      <c r="D6" s="733" cm="1">
        <f t="array" aca="1" ref="D6" ca="1">IF($C6="-","",IF(ISBLANK(INDIRECT($C6)),"",INT(INDIRECT($C6))))</f>
        <v>0</v>
      </c>
      <c r="F6" s="325"/>
    </row>
    <row r="7" spans="1:6">
      <c r="A7" s="329" t="s">
        <v>278</v>
      </c>
      <c r="B7" s="330"/>
      <c r="C7" s="332" t="s">
        <v>441</v>
      </c>
      <c r="D7" s="331" t="str">
        <f t="array" aca="1" ref="D7" ca="1">IF($C7="-","",IF(ISBLANK(INDIRECT($C7)),"",INDIRECT($C7)))</f>
        <v/>
      </c>
    </row>
    <row r="8" spans="1:6">
      <c r="A8" s="329" t="s">
        <v>234</v>
      </c>
      <c r="B8" s="330"/>
      <c r="C8" s="332" t="s">
        <v>704</v>
      </c>
      <c r="D8" s="733" cm="1">
        <f t="array" aca="1" ref="D8" ca="1">IF($C8="-","",IF(ISBLANK(INDIRECT($C8)),"",INT(INDIRECT($C8)+OFFSET(INDIRECT($C8),1,0)+OFFSET(INDIRECT($C8),2,0))))</f>
        <v>0</v>
      </c>
    </row>
    <row r="9" spans="1:6">
      <c r="A9" s="329" t="s">
        <v>235</v>
      </c>
      <c r="B9" s="330"/>
      <c r="C9" s="734" t="s">
        <v>714</v>
      </c>
      <c r="D9" s="733" cm="1">
        <f t="array" aca="1" ref="D9" ca="1">IF($C9="-","",IF(ISBLANK(INDIRECT($C9)),0,INT(INDIRECT($C9)+OFFSET(INDIRECT($C9),5,0))))</f>
        <v>0</v>
      </c>
    </row>
    <row r="10" spans="1:6">
      <c r="A10" s="329" t="s">
        <v>236</v>
      </c>
      <c r="B10" s="330"/>
      <c r="C10" s="332" t="s">
        <v>535</v>
      </c>
      <c r="D10" s="733" cm="1">
        <f t="array" aca="1" ref="D10" ca="1">IF($C10="-","",IF(ISBLANK(INDIRECT($C10)),"",INT(INDIRECT($C10))))</f>
        <v>0</v>
      </c>
    </row>
    <row r="11" spans="1:6">
      <c r="A11" s="329" t="s">
        <v>772</v>
      </c>
      <c r="B11" s="330"/>
      <c r="C11" s="763" t="s">
        <v>773</v>
      </c>
      <c r="D11" s="764" cm="1">
        <f t="array" aca="1" ref="D11" ca="1">IF($C11="-","",IF(ISBLANK(INDIRECT($C11)),"",INDIRECT($C11)))</f>
        <v>0</v>
      </c>
      <c r="F11" s="325"/>
    </row>
    <row r="12" spans="1:6">
      <c r="A12" s="329" t="s">
        <v>279</v>
      </c>
      <c r="B12" s="330"/>
      <c r="C12" s="332" t="s">
        <v>677</v>
      </c>
      <c r="D12" s="352" t="str">
        <f ca="1">IF($C12="-","",IF(ISBLANK(INDIRECT($C12)),"","助成金算入可能経費："&amp;INDIRECT($C12)&amp;"、本体額："&amp;総表!D39&amp;"、バリアフリー字幕制作費："&amp;総表!D40&amp;"、音声ガイド制作費："&amp;総表!J40))</f>
        <v>助成金算入可能経費：0、本体額：0、バリアフリー字幕制作費：0、音声ガイド制作費：0</v>
      </c>
    </row>
    <row r="13" spans="1:6">
      <c r="A13" s="333" t="s">
        <v>237</v>
      </c>
      <c r="B13" s="334"/>
      <c r="C13" s="344" t="s">
        <v>441</v>
      </c>
      <c r="D13" s="331" t="str">
        <f t="array" aca="1" ref="D13" ca="1">IF($C13="-","",IF(ISBLANK(INDIRECT($C13)),"",INDIRECT($C13)))</f>
        <v/>
      </c>
      <c r="F13" s="325"/>
    </row>
    <row r="14" spans="1:6">
      <c r="A14" s="336" t="s">
        <v>238</v>
      </c>
      <c r="B14" s="337"/>
      <c r="C14" s="338" t="s">
        <v>536</v>
      </c>
      <c r="D14" s="336" t="str">
        <f t="array" aca="1" ref="D14" ca="1">IF($C14="-","",IF(ISBLANK(INDIRECT($C14)),"",INDIRECT($C14)))</f>
        <v/>
      </c>
    </row>
    <row r="15" spans="1:6">
      <c r="A15" s="331" t="s">
        <v>239</v>
      </c>
      <c r="B15" s="339"/>
      <c r="C15" s="332" t="s">
        <v>537</v>
      </c>
      <c r="D15" s="340">
        <f t="array" aca="1" ref="D15" ca="1">IF($C15="-","",IF(ISBLANK(INDIRECT($C15)),"",INDIRECT($C15)))</f>
        <v>0</v>
      </c>
      <c r="F15" s="341"/>
    </row>
    <row r="16" spans="1:6">
      <c r="A16" s="331" t="s">
        <v>240</v>
      </c>
      <c r="B16" s="339"/>
      <c r="C16" s="332" t="s">
        <v>538</v>
      </c>
      <c r="D16" s="340">
        <f t="array" aca="1" ref="D16" ca="1">IF($C16="-","",IF(ISBLANK(INDIRECT($C16)),"",INDIRECT($C16)))</f>
        <v>0</v>
      </c>
    </row>
    <row r="17" spans="1:4">
      <c r="A17" s="331" t="s">
        <v>241</v>
      </c>
      <c r="B17" s="339"/>
      <c r="C17" s="332" t="s">
        <v>539</v>
      </c>
      <c r="D17" s="331" t="str">
        <f t="array" aca="1" ref="D17" ca="1">IF($C17="-","",IF(ISBLANK(INDIRECT($C17)),"",INDIRECT($C17)))</f>
        <v/>
      </c>
    </row>
    <row r="18" spans="1:4">
      <c r="A18" s="331" t="s">
        <v>242</v>
      </c>
      <c r="B18" s="339"/>
      <c r="C18" s="332" t="s">
        <v>540</v>
      </c>
      <c r="D18" s="331" t="str">
        <f t="array" aca="1" ref="D18" ca="1">IF($C18="-","",IF(ISBLANK(INDIRECT($C18)),"",INDIRECT($C18)))</f>
        <v/>
      </c>
    </row>
    <row r="19" spans="1:4">
      <c r="A19" s="331" t="s">
        <v>243</v>
      </c>
      <c r="B19" s="339"/>
      <c r="C19" s="332" t="s">
        <v>541</v>
      </c>
      <c r="D19" s="331" t="str">
        <f t="array" aca="1" ref="D19" ca="1">IF($C19="-","",IF(ISBLANK(INDIRECT($C19)),"",INDIRECT($C19)))</f>
        <v/>
      </c>
    </row>
    <row r="20" spans="1:4">
      <c r="A20" s="331" t="s">
        <v>244</v>
      </c>
      <c r="B20" s="339"/>
      <c r="C20" s="332" t="s">
        <v>542</v>
      </c>
      <c r="D20" s="331" t="str">
        <f t="array" aca="1" ref="D20" ca="1">IF($C20="-","",IF(ISBLANK(INDIRECT($C20)),"",INDIRECT($C20)))</f>
        <v/>
      </c>
    </row>
    <row r="21" spans="1:4">
      <c r="A21" s="331" t="s">
        <v>245</v>
      </c>
      <c r="B21" s="339"/>
      <c r="C21" s="332" t="s">
        <v>543</v>
      </c>
      <c r="D21" s="331" t="str">
        <f t="array" aca="1" ref="D21" ca="1">IF($C21="-","",IF(ISBLANK(INDIRECT($C21)),"",INDIRECT($C21)))</f>
        <v/>
      </c>
    </row>
    <row r="22" spans="1:4">
      <c r="A22" s="331" t="s">
        <v>246</v>
      </c>
      <c r="B22" s="339"/>
      <c r="C22" s="332" t="s">
        <v>544</v>
      </c>
      <c r="D22" s="331">
        <f t="array" aca="1" ref="D22" ca="1">IF($C22="-","",IF(ISBLANK(INDIRECT($C22)),"",INDIRECT($C22)))</f>
        <v>0</v>
      </c>
    </row>
    <row r="23" spans="1:4">
      <c r="A23" s="331" t="s">
        <v>247</v>
      </c>
      <c r="B23" s="339"/>
      <c r="C23" s="332" t="s">
        <v>545</v>
      </c>
      <c r="D23" s="340">
        <f t="array" aca="1" ref="D23" ca="1">IF($C23="-","",IF(ISBLANK(INDIRECT($C23)),"",INDIRECT($C23)))</f>
        <v>0</v>
      </c>
    </row>
    <row r="24" spans="1:4">
      <c r="A24" s="342" t="s">
        <v>248</v>
      </c>
      <c r="B24" s="343"/>
      <c r="C24" s="344" t="s">
        <v>546</v>
      </c>
      <c r="D24" s="345">
        <f t="array" aca="1" ref="D24" ca="1">IF($C24="-","",IF(ISBLANK(INDIRECT($C24)),"",INDIRECT($C24)))</f>
        <v>0</v>
      </c>
    </row>
    <row r="25" spans="1:4">
      <c r="A25" s="336" t="s">
        <v>249</v>
      </c>
      <c r="B25" s="337"/>
      <c r="C25" s="338" t="s">
        <v>430</v>
      </c>
      <c r="D25" s="336" t="str">
        <f t="array" aca="1" ref="D25" ca="1">IF($C25="-","",IF(ISBLANK(INDIRECT($C25)),"",INDIRECT($C25)))</f>
        <v/>
      </c>
    </row>
    <row r="26" spans="1:4">
      <c r="A26" s="331" t="s">
        <v>250</v>
      </c>
      <c r="B26" s="339"/>
      <c r="C26" s="332" t="s">
        <v>430</v>
      </c>
      <c r="D26" s="331" t="str">
        <f t="array" aca="1" ref="D26" ca="1">IF($C26="-","",IF(ISBLANK(INDIRECT($C26)),"",INDIRECT($C26)))</f>
        <v/>
      </c>
    </row>
    <row r="27" spans="1:4">
      <c r="A27" s="331" t="s">
        <v>251</v>
      </c>
      <c r="B27" s="339"/>
      <c r="C27" s="332" t="s">
        <v>430</v>
      </c>
      <c r="D27" s="331" t="str">
        <f t="array" aca="1" ref="D27" ca="1">IF($C27="-","",IF(ISBLANK(INDIRECT($C27)),"",INDIRECT($C27)))</f>
        <v/>
      </c>
    </row>
    <row r="28" spans="1:4" ht="36">
      <c r="A28" s="346" t="s">
        <v>252</v>
      </c>
      <c r="B28" s="339"/>
      <c r="C28" s="375" t="s">
        <v>547</v>
      </c>
      <c r="D28" s="331" t="str">
        <f t="array" aca="1" ref="D28" ca="1">IF($C28="-","",IF(ISBLANK(INDIRECT($C28)),"",INDIRECT($C28)))</f>
        <v>日本映画製作支援事業</v>
      </c>
    </row>
    <row r="29" spans="1:4" ht="36">
      <c r="A29" s="346" t="s">
        <v>253</v>
      </c>
      <c r="B29" s="339"/>
      <c r="C29" s="375" t="s">
        <v>548</v>
      </c>
      <c r="D29" s="331" t="str">
        <f t="array" aca="1" ref="D29" ca="1">IF($C29="-","",IF(ISBLANK(INDIRECT($C29)),"",INDIRECT($C29)))</f>
        <v>プルダウンから選択してください。</v>
      </c>
    </row>
    <row r="30" spans="1:4" ht="36">
      <c r="A30" s="347" t="s">
        <v>416</v>
      </c>
      <c r="B30" s="339"/>
      <c r="C30" s="375" t="s">
        <v>548</v>
      </c>
      <c r="D30" s="331" t="str">
        <f t="array" aca="1" ref="D30" ca="1">IF($C30="-","",IF(ISBLANK(INDIRECT($C30)),"",INDIRECT($C30)))</f>
        <v>プルダウンから選択してください。</v>
      </c>
    </row>
    <row r="31" spans="1:4" ht="36">
      <c r="A31" s="348" t="s">
        <v>254</v>
      </c>
      <c r="B31" s="330"/>
      <c r="C31" s="378" t="s">
        <v>549</v>
      </c>
      <c r="D31" s="340" t="str">
        <f t="array" aca="1" ref="D31" ca="1">IF($C31="-","",IF(ISBLANK(INDIRECT($C31)),"",INDIRECT($C31)))</f>
        <v/>
      </c>
    </row>
    <row r="32" spans="1:4" ht="36">
      <c r="A32" s="349" t="s">
        <v>255</v>
      </c>
      <c r="B32" s="334"/>
      <c r="C32" s="376" t="s">
        <v>430</v>
      </c>
      <c r="D32" s="342" t="str">
        <f t="array" aca="1" ref="D32" ca="1">IF($C32="-","",IF(ISBLANK(INDIRECT($C32)),"",INDIRECT($C32)))</f>
        <v/>
      </c>
    </row>
    <row r="33" spans="1:4">
      <c r="A33" s="350" t="s">
        <v>256</v>
      </c>
      <c r="B33" s="350">
        <v>1</v>
      </c>
      <c r="C33" s="377" t="s">
        <v>430</v>
      </c>
      <c r="D33" s="351" t="str">
        <f t="array" aca="1" ref="D33" ca="1">IF($C33="-","",IF(ISBLANK(INDIRECT($C33)),"",INDIRECT($C33)))</f>
        <v/>
      </c>
    </row>
    <row r="34" spans="1:4">
      <c r="A34" s="329" t="s">
        <v>257</v>
      </c>
      <c r="B34" s="329">
        <v>1</v>
      </c>
      <c r="C34" s="375" t="s">
        <v>430</v>
      </c>
      <c r="D34" s="340" t="str">
        <f t="array" aca="1" ref="D34" ca="1">IF($C34="-","",IF(ISBLANK(INDIRECT($C34)),"",INDIRECT($C34)))</f>
        <v/>
      </c>
    </row>
    <row r="35" spans="1:4">
      <c r="A35" s="329" t="s">
        <v>258</v>
      </c>
      <c r="B35" s="329">
        <v>1</v>
      </c>
      <c r="C35" s="375" t="s">
        <v>430</v>
      </c>
      <c r="D35" s="352" t="str">
        <f t="array" aca="1" ref="D35" ca="1">IF($C35="-","",IF(ISBLANK(INDIRECT($C35)),"",INDIRECT($C35))&amp;IF(OFFSET(INDIRECT($C35),0,2)&amp;OFFSET(INDIRECT($C35),0,3)="","","("&amp;OFFSET(INDIRECT($C35),0,2)&amp;OFFSET(INDIRECT($C35),0,3)&amp;")"))</f>
        <v/>
      </c>
    </row>
    <row r="36" spans="1:4">
      <c r="A36" s="329" t="s">
        <v>256</v>
      </c>
      <c r="B36" s="329">
        <v>2</v>
      </c>
      <c r="C36" s="332" t="s">
        <v>430</v>
      </c>
      <c r="D36" s="340" t="str">
        <f t="array" aca="1" ref="D36" ca="1">IF($C36="-","",IF(ISBLANK(INDIRECT($C36)),"",INDIRECT($C36)))</f>
        <v/>
      </c>
    </row>
    <row r="37" spans="1:4">
      <c r="A37" s="329" t="s">
        <v>257</v>
      </c>
      <c r="B37" s="329">
        <v>2</v>
      </c>
      <c r="C37" s="332" t="s">
        <v>430</v>
      </c>
      <c r="D37" s="340" t="str">
        <f t="array" aca="1" ref="D37" ca="1">IF($C37="-","",IF(ISBLANK(INDIRECT($C37)),"",INDIRECT($C37)))</f>
        <v/>
      </c>
    </row>
    <row r="38" spans="1:4">
      <c r="A38" s="329" t="s">
        <v>258</v>
      </c>
      <c r="B38" s="329">
        <v>2</v>
      </c>
      <c r="C38" s="332" t="s">
        <v>430</v>
      </c>
      <c r="D38" s="352" t="str">
        <f t="array" aca="1" ref="D38" ca="1">IF($C38="-","",IF(ISBLANK(INDIRECT($C38)),"",INDIRECT($C38))&amp;IF(OFFSET(INDIRECT($C38),0,2)&amp;OFFSET(INDIRECT($C38),0,3)="","","("&amp;OFFSET(INDIRECT($C38),0,2)&amp;OFFSET(INDIRECT($C38),0,3)&amp;")"))</f>
        <v/>
      </c>
    </row>
    <row r="39" spans="1:4">
      <c r="A39" s="329" t="s">
        <v>256</v>
      </c>
      <c r="B39" s="329">
        <v>3</v>
      </c>
      <c r="C39" s="332" t="s">
        <v>430</v>
      </c>
      <c r="D39" s="340" t="str">
        <f t="array" aca="1" ref="D39" ca="1">IF($C39="-","",IF(ISBLANK(INDIRECT($C39)),"",INDIRECT($C39)))</f>
        <v/>
      </c>
    </row>
    <row r="40" spans="1:4">
      <c r="A40" s="329" t="s">
        <v>257</v>
      </c>
      <c r="B40" s="329">
        <v>3</v>
      </c>
      <c r="C40" s="332" t="s">
        <v>430</v>
      </c>
      <c r="D40" s="340" t="str">
        <f t="array" aca="1" ref="D40" ca="1">IF($C40="-","",IF(ISBLANK(INDIRECT($C40)),"",INDIRECT($C40)))</f>
        <v/>
      </c>
    </row>
    <row r="41" spans="1:4">
      <c r="A41" s="329" t="s">
        <v>258</v>
      </c>
      <c r="B41" s="329">
        <v>3</v>
      </c>
      <c r="C41" s="332" t="s">
        <v>430</v>
      </c>
      <c r="D41" s="352" t="str">
        <f t="array" aca="1" ref="D41" ca="1">IF($C41="-","",IF(ISBLANK(INDIRECT($C41)),"",INDIRECT($C41))&amp;IF(OFFSET(INDIRECT($C41),0,2)&amp;OFFSET(INDIRECT($C41),0,3)="","","("&amp;OFFSET(INDIRECT($C41),0,2)&amp;OFFSET(INDIRECT($C41),0,3)&amp;")"))</f>
        <v/>
      </c>
    </row>
    <row r="42" spans="1:4">
      <c r="A42" s="329" t="s">
        <v>256</v>
      </c>
      <c r="B42" s="329">
        <v>4</v>
      </c>
      <c r="C42" s="332" t="s">
        <v>430</v>
      </c>
      <c r="D42" s="340" t="str">
        <f t="array" aca="1" ref="D42" ca="1">IF($C42="-","",IF(ISBLANK(INDIRECT($C42)),"",INDIRECT($C42)))</f>
        <v/>
      </c>
    </row>
    <row r="43" spans="1:4">
      <c r="A43" s="329" t="s">
        <v>257</v>
      </c>
      <c r="B43" s="329">
        <v>4</v>
      </c>
      <c r="C43" s="332" t="s">
        <v>430</v>
      </c>
      <c r="D43" s="340" t="str">
        <f t="array" aca="1" ref="D43" ca="1">IF($C43="-","",IF(ISBLANK(INDIRECT($C43)),"",INDIRECT($C43)))</f>
        <v/>
      </c>
    </row>
    <row r="44" spans="1:4">
      <c r="A44" s="329" t="s">
        <v>258</v>
      </c>
      <c r="B44" s="329">
        <v>4</v>
      </c>
      <c r="C44" s="332" t="s">
        <v>430</v>
      </c>
      <c r="D44" s="352" t="str">
        <f t="array" aca="1" ref="D44" ca="1">IF($C44="-","",IF(ISBLANK(INDIRECT($C44)),"",INDIRECT($C44))&amp;IF(OFFSET(INDIRECT($C44),0,2)&amp;OFFSET(INDIRECT($C44),0,3)="","","("&amp;OFFSET(INDIRECT($C44),0,2)&amp;OFFSET(INDIRECT($C44),0,3)&amp;")"))</f>
        <v/>
      </c>
    </row>
    <row r="45" spans="1:4">
      <c r="A45" s="329" t="s">
        <v>256</v>
      </c>
      <c r="B45" s="329">
        <v>5</v>
      </c>
      <c r="C45" s="332" t="s">
        <v>430</v>
      </c>
      <c r="D45" s="340" t="str">
        <f t="array" aca="1" ref="D45" ca="1">IF($C45="-","",IF(ISBLANK(INDIRECT($C45)),"",INDIRECT($C45)))</f>
        <v/>
      </c>
    </row>
    <row r="46" spans="1:4">
      <c r="A46" s="329" t="s">
        <v>257</v>
      </c>
      <c r="B46" s="329">
        <v>5</v>
      </c>
      <c r="C46" s="332" t="s">
        <v>430</v>
      </c>
      <c r="D46" s="340" t="str">
        <f t="array" aca="1" ref="D46" ca="1">IF($C46="-","",IF(ISBLANK(INDIRECT($C46)),"",INDIRECT($C46)))</f>
        <v/>
      </c>
    </row>
    <row r="47" spans="1:4">
      <c r="A47" s="329" t="s">
        <v>258</v>
      </c>
      <c r="B47" s="329">
        <v>5</v>
      </c>
      <c r="C47" s="332" t="s">
        <v>430</v>
      </c>
      <c r="D47" s="352" t="str">
        <f t="array" aca="1" ref="D47" ca="1">IF($C47="-","",IF(ISBLANK(INDIRECT($C47)),"",INDIRECT($C47))&amp;IF(OFFSET(INDIRECT($C47),0,2)&amp;OFFSET(INDIRECT($C47),0,3)="","","("&amp;OFFSET(INDIRECT($C47),0,2)&amp;OFFSET(INDIRECT($C47),0,3)&amp;")"))</f>
        <v/>
      </c>
    </row>
    <row r="48" spans="1:4">
      <c r="A48" s="329" t="s">
        <v>256</v>
      </c>
      <c r="B48" s="329">
        <v>6</v>
      </c>
      <c r="C48" s="332" t="s">
        <v>430</v>
      </c>
      <c r="D48" s="340" t="str">
        <f t="array" aca="1" ref="D48" ca="1">IF($C48="-","",IF(ISBLANK(INDIRECT($C48)),"",INDIRECT($C48)))</f>
        <v/>
      </c>
    </row>
    <row r="49" spans="1:4">
      <c r="A49" s="329" t="s">
        <v>257</v>
      </c>
      <c r="B49" s="329">
        <v>6</v>
      </c>
      <c r="C49" s="332" t="s">
        <v>430</v>
      </c>
      <c r="D49" s="340" t="str">
        <f t="array" aca="1" ref="D49" ca="1">IF($C49="-","",IF(ISBLANK(INDIRECT($C49)),"",INDIRECT($C49)))</f>
        <v/>
      </c>
    </row>
    <row r="50" spans="1:4">
      <c r="A50" s="329" t="s">
        <v>258</v>
      </c>
      <c r="B50" s="329">
        <v>6</v>
      </c>
      <c r="C50" s="332" t="s">
        <v>430</v>
      </c>
      <c r="D50" s="352" t="str">
        <f t="array" aca="1" ref="D50" ca="1">IF($C50="-","",IF(ISBLANK(INDIRECT($C50)),"",INDIRECT($C50))&amp;IF(OFFSET(INDIRECT($C50),0,2)&amp;OFFSET(INDIRECT($C50),0,3)="","","("&amp;OFFSET(INDIRECT($C50),0,2)&amp;OFFSET(INDIRECT($C50),0,3)&amp;")"))</f>
        <v/>
      </c>
    </row>
    <row r="51" spans="1:4">
      <c r="A51" s="329" t="s">
        <v>256</v>
      </c>
      <c r="B51" s="329">
        <v>7</v>
      </c>
      <c r="C51" s="332" t="s">
        <v>430</v>
      </c>
      <c r="D51" s="340" t="str">
        <f t="array" aca="1" ref="D51" ca="1">IF($C51="-","",IF(ISBLANK(INDIRECT($C51)),"",INDIRECT($C51)))</f>
        <v/>
      </c>
    </row>
    <row r="52" spans="1:4">
      <c r="A52" s="329" t="s">
        <v>257</v>
      </c>
      <c r="B52" s="329">
        <v>7</v>
      </c>
      <c r="C52" s="332" t="s">
        <v>430</v>
      </c>
      <c r="D52" s="340" t="str">
        <f t="array" aca="1" ref="D52" ca="1">IF($C52="-","",IF(ISBLANK(INDIRECT($C52)),"",INDIRECT($C52)))</f>
        <v/>
      </c>
    </row>
    <row r="53" spans="1:4">
      <c r="A53" s="329" t="s">
        <v>258</v>
      </c>
      <c r="B53" s="329">
        <v>7</v>
      </c>
      <c r="C53" s="332" t="s">
        <v>430</v>
      </c>
      <c r="D53" s="352" t="str">
        <f t="array" aca="1" ref="D53" ca="1">IF($C53="-","",IF(ISBLANK(INDIRECT($C53)),"",INDIRECT($C53))&amp;IF(OFFSET(INDIRECT($C53),0,2)&amp;OFFSET(INDIRECT($C53),0,3)="","","("&amp;OFFSET(INDIRECT($C53),0,2)&amp;OFFSET(INDIRECT($C53),0,3)&amp;")"))</f>
        <v/>
      </c>
    </row>
    <row r="54" spans="1:4">
      <c r="A54" s="329" t="s">
        <v>256</v>
      </c>
      <c r="B54" s="329">
        <v>8</v>
      </c>
      <c r="C54" s="332" t="s">
        <v>430</v>
      </c>
      <c r="D54" s="340" t="str">
        <f t="array" aca="1" ref="D54" ca="1">IF($C54="-","",IF(ISBLANK(INDIRECT($C54)),"",INDIRECT($C54)))</f>
        <v/>
      </c>
    </row>
    <row r="55" spans="1:4">
      <c r="A55" s="329" t="s">
        <v>257</v>
      </c>
      <c r="B55" s="329">
        <v>8</v>
      </c>
      <c r="C55" s="332" t="s">
        <v>430</v>
      </c>
      <c r="D55" s="340" t="str">
        <f t="array" aca="1" ref="D55" ca="1">IF($C55="-","",IF(ISBLANK(INDIRECT($C55)),"",INDIRECT($C55)))</f>
        <v/>
      </c>
    </row>
    <row r="56" spans="1:4">
      <c r="A56" s="329" t="s">
        <v>258</v>
      </c>
      <c r="B56" s="329">
        <v>8</v>
      </c>
      <c r="C56" s="332" t="s">
        <v>430</v>
      </c>
      <c r="D56" s="352" t="str">
        <f t="array" aca="1" ref="D56" ca="1">IF($C56="-","",IF(ISBLANK(INDIRECT($C56)),"",INDIRECT($C56))&amp;IF(OFFSET(INDIRECT($C56),0,2)&amp;OFFSET(INDIRECT($C56),0,3)="","","("&amp;OFFSET(INDIRECT($C56),0,2)&amp;OFFSET(INDIRECT($C56),0,3)&amp;")"))</f>
        <v/>
      </c>
    </row>
    <row r="57" spans="1:4">
      <c r="A57" s="329" t="s">
        <v>256</v>
      </c>
      <c r="B57" s="329">
        <v>9</v>
      </c>
      <c r="C57" s="332" t="s">
        <v>430</v>
      </c>
      <c r="D57" s="340" t="str">
        <f t="array" aca="1" ref="D57" ca="1">IF($C57="-","",IF(ISBLANK(INDIRECT($C57)),"",INDIRECT($C57)))</f>
        <v/>
      </c>
    </row>
    <row r="58" spans="1:4">
      <c r="A58" s="329" t="s">
        <v>257</v>
      </c>
      <c r="B58" s="329">
        <v>9</v>
      </c>
      <c r="C58" s="332" t="s">
        <v>430</v>
      </c>
      <c r="D58" s="340" t="str">
        <f t="array" aca="1" ref="D58" ca="1">IF($C58="-","",IF(ISBLANK(INDIRECT($C58)),"",INDIRECT($C58)))</f>
        <v/>
      </c>
    </row>
    <row r="59" spans="1:4">
      <c r="A59" s="329" t="s">
        <v>258</v>
      </c>
      <c r="B59" s="329">
        <v>9</v>
      </c>
      <c r="C59" s="332" t="s">
        <v>430</v>
      </c>
      <c r="D59" s="352" t="str">
        <f t="array" aca="1" ref="D59" ca="1">IF($C59="-","",IF(ISBLANK(INDIRECT($C59)),"",INDIRECT($C59))&amp;IF(OFFSET(INDIRECT($C59),0,2)&amp;OFFSET(INDIRECT($C59),0,3)="","","("&amp;OFFSET(INDIRECT($C59),0,2)&amp;OFFSET(INDIRECT($C59),0,3)&amp;")"))</f>
        <v/>
      </c>
    </row>
    <row r="60" spans="1:4">
      <c r="A60" s="329" t="s">
        <v>256</v>
      </c>
      <c r="B60" s="329">
        <v>10</v>
      </c>
      <c r="C60" s="332" t="s">
        <v>430</v>
      </c>
      <c r="D60" s="340" t="str">
        <f t="array" aca="1" ref="D60" ca="1">IF($C60="-","",IF(ISBLANK(INDIRECT($C60)),"",INDIRECT($C60)))</f>
        <v/>
      </c>
    </row>
    <row r="61" spans="1:4">
      <c r="A61" s="329" t="s">
        <v>257</v>
      </c>
      <c r="B61" s="329">
        <v>10</v>
      </c>
      <c r="C61" s="332" t="s">
        <v>430</v>
      </c>
      <c r="D61" s="340" t="str">
        <f t="array" aca="1" ref="D61" ca="1">IF($C61="-","",IF(ISBLANK(INDIRECT($C61)),"",INDIRECT($C61)))</f>
        <v/>
      </c>
    </row>
    <row r="62" spans="1:4">
      <c r="A62" s="329" t="s">
        <v>258</v>
      </c>
      <c r="B62" s="329">
        <v>10</v>
      </c>
      <c r="C62" s="332" t="s">
        <v>430</v>
      </c>
      <c r="D62" s="352" t="str">
        <f t="array" aca="1" ref="D62" ca="1">IF($C62="-","",IF(ISBLANK(INDIRECT($C62)),"",INDIRECT($C62))&amp;IF(OFFSET(INDIRECT($C62),0,2)&amp;OFFSET(INDIRECT($C62),0,3)="","","("&amp;OFFSET(INDIRECT($C62),0,2)&amp;OFFSET(INDIRECT($C62),0,3)&amp;")"))</f>
        <v/>
      </c>
    </row>
    <row r="63" spans="1:4">
      <c r="A63" s="329" t="s">
        <v>256</v>
      </c>
      <c r="B63" s="329">
        <v>11</v>
      </c>
      <c r="C63" s="332" t="s">
        <v>430</v>
      </c>
      <c r="D63" s="340" t="str">
        <f t="array" aca="1" ref="D63" ca="1">IF($C63="-","",IF(ISBLANK(INDIRECT($C63)),"",INDIRECT($C63)))</f>
        <v/>
      </c>
    </row>
    <row r="64" spans="1:4">
      <c r="A64" s="329" t="s">
        <v>257</v>
      </c>
      <c r="B64" s="329">
        <v>11</v>
      </c>
      <c r="C64" s="332" t="s">
        <v>430</v>
      </c>
      <c r="D64" s="340" t="str">
        <f t="array" aca="1" ref="D64" ca="1">IF($C64="-","",IF(ISBLANK(INDIRECT($C64)),"",INDIRECT($C64)))</f>
        <v/>
      </c>
    </row>
    <row r="65" spans="1:4">
      <c r="A65" s="329" t="s">
        <v>258</v>
      </c>
      <c r="B65" s="329">
        <v>11</v>
      </c>
      <c r="C65" s="332" t="s">
        <v>430</v>
      </c>
      <c r="D65" s="352" t="str">
        <f t="array" aca="1" ref="D65" ca="1">IF($C65="-","",IF(ISBLANK(INDIRECT($C65)),"",INDIRECT($C65))&amp;IF(OFFSET(INDIRECT($C65),0,2)&amp;OFFSET(INDIRECT($C65),0,3)="","","("&amp;OFFSET(INDIRECT($C65),0,2)&amp;OFFSET(INDIRECT($C65),0,3)&amp;")"))</f>
        <v/>
      </c>
    </row>
    <row r="66" spans="1:4">
      <c r="A66" s="329" t="s">
        <v>256</v>
      </c>
      <c r="B66" s="329">
        <v>12</v>
      </c>
      <c r="C66" s="332" t="s">
        <v>430</v>
      </c>
      <c r="D66" s="340" t="str">
        <f t="array" aca="1" ref="D66" ca="1">IF($C66="-","",IF(ISBLANK(INDIRECT($C66)),"",INDIRECT($C66)))</f>
        <v/>
      </c>
    </row>
    <row r="67" spans="1:4">
      <c r="A67" s="329" t="s">
        <v>257</v>
      </c>
      <c r="B67" s="329">
        <v>12</v>
      </c>
      <c r="C67" s="332" t="s">
        <v>430</v>
      </c>
      <c r="D67" s="340" t="str">
        <f t="array" aca="1" ref="D67" ca="1">IF($C67="-","",IF(ISBLANK(INDIRECT($C67)),"",INDIRECT($C67)))</f>
        <v/>
      </c>
    </row>
    <row r="68" spans="1:4">
      <c r="A68" s="329" t="s">
        <v>258</v>
      </c>
      <c r="B68" s="329">
        <v>12</v>
      </c>
      <c r="C68" s="332" t="s">
        <v>430</v>
      </c>
      <c r="D68" s="352" t="str">
        <f t="array" aca="1" ref="D68" ca="1">IF($C68="-","",IF(ISBLANK(INDIRECT($C68)),"",INDIRECT($C68))&amp;IF(OFFSET(INDIRECT($C68),0,2)&amp;OFFSET(INDIRECT($C68),0,3)="","","("&amp;OFFSET(INDIRECT($C68),0,2)&amp;OFFSET(INDIRECT($C68),0,3)&amp;")"))</f>
        <v/>
      </c>
    </row>
    <row r="69" spans="1:4">
      <c r="A69" s="329" t="s">
        <v>256</v>
      </c>
      <c r="B69" s="329">
        <v>13</v>
      </c>
      <c r="C69" s="332" t="s">
        <v>430</v>
      </c>
      <c r="D69" s="340" t="str">
        <f t="array" aca="1" ref="D69" ca="1">IF($C69="-","",IF(ISBLANK(INDIRECT($C69)),"",INDIRECT($C69)))</f>
        <v/>
      </c>
    </row>
    <row r="70" spans="1:4">
      <c r="A70" s="329" t="s">
        <v>257</v>
      </c>
      <c r="B70" s="329">
        <v>13</v>
      </c>
      <c r="C70" s="332" t="s">
        <v>430</v>
      </c>
      <c r="D70" s="340" t="str">
        <f t="array" aca="1" ref="D70" ca="1">IF($C70="-","",IF(ISBLANK(INDIRECT($C70)),"",INDIRECT($C70)))</f>
        <v/>
      </c>
    </row>
    <row r="71" spans="1:4">
      <c r="A71" s="329" t="s">
        <v>258</v>
      </c>
      <c r="B71" s="329">
        <v>13</v>
      </c>
      <c r="C71" s="332" t="s">
        <v>430</v>
      </c>
      <c r="D71" s="352" t="str">
        <f t="array" aca="1" ref="D71" ca="1">IF($C71="-","",IF(ISBLANK(INDIRECT($C71)),"",INDIRECT($C71))&amp;IF(OFFSET(INDIRECT($C71),0,2)&amp;OFFSET(INDIRECT($C71),0,3)="","","("&amp;OFFSET(INDIRECT($C71),0,2)&amp;OFFSET(INDIRECT($C71),0,3)&amp;")"))</f>
        <v/>
      </c>
    </row>
    <row r="72" spans="1:4">
      <c r="A72" s="329" t="s">
        <v>256</v>
      </c>
      <c r="B72" s="329">
        <v>14</v>
      </c>
      <c r="C72" s="332" t="s">
        <v>430</v>
      </c>
      <c r="D72" s="340" t="str">
        <f t="array" aca="1" ref="D72" ca="1">IF($C72="-","",IF(ISBLANK(INDIRECT($C72)),"",INDIRECT($C72)))</f>
        <v/>
      </c>
    </row>
    <row r="73" spans="1:4">
      <c r="A73" s="329" t="s">
        <v>257</v>
      </c>
      <c r="B73" s="329">
        <v>14</v>
      </c>
      <c r="C73" s="332" t="s">
        <v>430</v>
      </c>
      <c r="D73" s="340" t="str">
        <f t="array" aca="1" ref="D73" ca="1">IF($C73="-","",IF(ISBLANK(INDIRECT($C73)),"",INDIRECT($C73)))</f>
        <v/>
      </c>
    </row>
    <row r="74" spans="1:4">
      <c r="A74" s="329" t="s">
        <v>258</v>
      </c>
      <c r="B74" s="329">
        <v>14</v>
      </c>
      <c r="C74" s="332" t="s">
        <v>430</v>
      </c>
      <c r="D74" s="352" t="str">
        <f t="array" aca="1" ref="D74" ca="1">IF($C74="-","",IF(ISBLANK(INDIRECT($C74)),"",INDIRECT($C74))&amp;IF(OFFSET(INDIRECT($C74),0,2)&amp;OFFSET(INDIRECT($C74),0,3)="","","("&amp;OFFSET(INDIRECT($C74),0,2)&amp;OFFSET(INDIRECT($C74),0,3)&amp;")"))</f>
        <v/>
      </c>
    </row>
    <row r="75" spans="1:4">
      <c r="A75" s="329" t="s">
        <v>256</v>
      </c>
      <c r="B75" s="329">
        <v>15</v>
      </c>
      <c r="C75" s="332" t="s">
        <v>430</v>
      </c>
      <c r="D75" s="340" t="str">
        <f t="array" aca="1" ref="D75" ca="1">IF($C75="-","",IF(ISBLANK(INDIRECT($C75)),"",INDIRECT($C75)))</f>
        <v/>
      </c>
    </row>
    <row r="76" spans="1:4">
      <c r="A76" s="329" t="s">
        <v>257</v>
      </c>
      <c r="B76" s="329">
        <v>15</v>
      </c>
      <c r="C76" s="332" t="s">
        <v>430</v>
      </c>
      <c r="D76" s="340" t="str">
        <f t="array" aca="1" ref="D76" ca="1">IF($C76="-","",IF(ISBLANK(INDIRECT($C76)),"",INDIRECT($C76)))</f>
        <v/>
      </c>
    </row>
    <row r="77" spans="1:4">
      <c r="A77" s="333" t="s">
        <v>258</v>
      </c>
      <c r="B77" s="333">
        <v>15</v>
      </c>
      <c r="C77" s="344" t="s">
        <v>430</v>
      </c>
      <c r="D77" s="335" t="str">
        <f t="array" aca="1" ref="D77" ca="1">IF($C77="-","",IF(ISBLANK(INDIRECT($C77)),"",INDIRECT($C77))&amp;IF(OFFSET(INDIRECT($C77),0,2)&amp;OFFSET(INDIRECT($C77),0,3)="","","("&amp;OFFSET(INDIRECT($C77),0,2)&amp;OFFSET(INDIRECT($C77),0,3)&amp;")"))</f>
        <v/>
      </c>
    </row>
    <row r="78" spans="1:4">
      <c r="A78" s="350" t="s">
        <v>259</v>
      </c>
      <c r="B78" s="353"/>
      <c r="C78" s="338" t="s">
        <v>550</v>
      </c>
      <c r="D78" s="336" t="str">
        <f t="array" aca="1" ref="D78" ca="1">IF($C78="-","",IF(ISBLANK(INDIRECT($C78)),"",INDIRECT($C78)))</f>
        <v/>
      </c>
    </row>
    <row r="79" spans="1:4">
      <c r="A79" s="329" t="s">
        <v>260</v>
      </c>
      <c r="B79" s="330"/>
      <c r="C79" s="332" t="s">
        <v>551</v>
      </c>
      <c r="D79" s="331" t="str">
        <f t="array" aca="1" ref="D79" ca="1">IF($C79="-","",IF(ISBLANK(INDIRECT($C79)),"",INDIRECT($C79)))</f>
        <v/>
      </c>
    </row>
    <row r="80" spans="1:4">
      <c r="A80" s="329" t="s">
        <v>261</v>
      </c>
      <c r="B80" s="330"/>
      <c r="C80" s="332" t="s">
        <v>552</v>
      </c>
      <c r="D80" s="331" t="str">
        <f t="array" aca="1" ref="D80" ca="1">IF($C80="-","",IF(ISBLANK(INDIRECT($C80)),"",INDIRECT($C80)))</f>
        <v/>
      </c>
    </row>
    <row r="81" spans="1:4">
      <c r="A81" s="329" t="s">
        <v>262</v>
      </c>
      <c r="B81" s="330"/>
      <c r="C81" s="332" t="s">
        <v>553</v>
      </c>
      <c r="D81" s="331" t="str">
        <f t="array" aca="1" ref="D81" ca="1">IF($C81="-","",IF(ISBLANK(INDIRECT($C81)),"",INDIRECT($C81)))</f>
        <v/>
      </c>
    </row>
    <row r="82" spans="1:4">
      <c r="A82" s="329" t="s">
        <v>263</v>
      </c>
      <c r="B82" s="330"/>
      <c r="C82" s="332" t="s">
        <v>554</v>
      </c>
      <c r="D82" s="352" t="str">
        <f t="array" aca="1" ref="D82" ca="1">IF($C82="-","",IF(ISBLANK(INDIRECT($C82)),"",INDIRECT($C82)&amp;"-"&amp;OFFSET(INDIRECT($C82),0,2)))</f>
        <v/>
      </c>
    </row>
    <row r="83" spans="1:4">
      <c r="A83" s="329" t="s">
        <v>264</v>
      </c>
      <c r="B83" s="330"/>
      <c r="C83" s="332" t="s">
        <v>555</v>
      </c>
      <c r="D83" s="331" t="str">
        <f t="array" aca="1" ref="D83" ca="1">IF($C83="-","",IF(ISBLANK(INDIRECT($C83)),"",INDIRECT($C83)))</f>
        <v>選択してください</v>
      </c>
    </row>
    <row r="84" spans="1:4">
      <c r="A84" s="329" t="s">
        <v>265</v>
      </c>
      <c r="B84" s="330"/>
      <c r="C84" s="332" t="s">
        <v>556</v>
      </c>
      <c r="D84" s="331" t="str">
        <f t="array" aca="1" ref="D84" ca="1">IF($C84="-","",IF(ISBLANK(INDIRECT($C84)),"",INDIRECT($C84)))</f>
        <v/>
      </c>
    </row>
    <row r="85" spans="1:4">
      <c r="A85" s="329" t="s">
        <v>266</v>
      </c>
      <c r="B85" s="330"/>
      <c r="C85" s="379" t="s">
        <v>557</v>
      </c>
      <c r="D85" s="331" t="str">
        <f t="array" aca="1" ref="D85" ca="1">IF($C85="-","",IF(ISBLANK(INDIRECT($C85)),"",INDIRECT($C85)))</f>
        <v/>
      </c>
    </row>
    <row r="86" spans="1:4">
      <c r="A86" s="329" t="s">
        <v>267</v>
      </c>
      <c r="B86" s="330"/>
      <c r="C86" s="332" t="s">
        <v>558</v>
      </c>
      <c r="D86" s="331" t="str">
        <f t="array" aca="1" ref="D86" ca="1">IF($C86="-","",IF(ISBLANK(INDIRECT($C86)),"",INDIRECT($C86)))</f>
        <v/>
      </c>
    </row>
    <row r="87" spans="1:4">
      <c r="A87" s="329" t="s">
        <v>268</v>
      </c>
      <c r="B87" s="330"/>
      <c r="C87" s="332" t="s">
        <v>430</v>
      </c>
      <c r="D87" s="331" t="str">
        <f t="array" aca="1" ref="D87" ca="1">IF($C87="-","",IF(ISBLANK(INDIRECT($C87)),"",INDIRECT($C87)))</f>
        <v/>
      </c>
    </row>
    <row r="88" spans="1:4">
      <c r="A88" s="331" t="s">
        <v>269</v>
      </c>
      <c r="B88" s="339"/>
      <c r="C88" s="332" t="s">
        <v>430</v>
      </c>
      <c r="D88" s="331" t="str">
        <f t="array" aca="1" ref="D88" ca="1">IF($C88="-","",IF(ISBLANK(INDIRECT($C88)),"",INDIRECT($C88)))</f>
        <v/>
      </c>
    </row>
    <row r="89" spans="1:4">
      <c r="A89" s="354" t="s">
        <v>270</v>
      </c>
      <c r="B89" s="355"/>
      <c r="C89" s="356" t="s">
        <v>430</v>
      </c>
      <c r="D89" s="357" t="str">
        <f t="array" aca="1" ref="D89" ca="1">IF($C89="-","",IF(ISBLANK(INDIRECT($C89)),"",INDIRECT($C89)))</f>
        <v/>
      </c>
    </row>
    <row r="90" spans="1:4">
      <c r="A90" s="329" t="s">
        <v>271</v>
      </c>
      <c r="B90" s="330"/>
      <c r="C90" s="332" t="s">
        <v>550</v>
      </c>
      <c r="D90" s="331" t="str">
        <f t="array" aca="1" ref="D90" ca="1">IF($C90="-","",IF(ISBLANK(INDIRECT($C90)),"",INDIRECT($C90)))</f>
        <v/>
      </c>
    </row>
    <row r="91" spans="1:4">
      <c r="A91" s="342" t="s">
        <v>272</v>
      </c>
      <c r="B91" s="343"/>
      <c r="C91" s="344" t="s">
        <v>430</v>
      </c>
      <c r="D91" s="342" t="str">
        <f t="array" aca="1" ref="D91" ca="1">IF($C91="-","",IF(ISBLANK(INDIRECT($C91)),"",INDIRECT($C91)))</f>
        <v/>
      </c>
    </row>
    <row r="92" spans="1:4">
      <c r="A92" s="350" t="s">
        <v>273</v>
      </c>
      <c r="B92" s="353"/>
      <c r="C92" s="338" t="s">
        <v>430</v>
      </c>
      <c r="D92" s="358" t="str">
        <f ca="1">IF($C92="-","",IF(ISBLANK(INDIRECT($C92)),"",(INDIRECT($C92)&amp;IF(ISBLANK(OFFSET(INDIRECT($C92),1,0)),"","("&amp;OFFSET(INDIRECT($C92),1,0)&amp;")"))))</f>
        <v/>
      </c>
    </row>
    <row r="93" spans="1:4">
      <c r="A93" s="329" t="s">
        <v>274</v>
      </c>
      <c r="B93" s="330"/>
      <c r="C93" s="332" t="s">
        <v>430</v>
      </c>
      <c r="D93" s="352" t="str">
        <f t="array" aca="1" ref="D93" ca="1">IF($C93="-","",IF(ISBLANK(INDIRECT($C93)),"",INDIRECT($C93)&amp;"-"&amp;OFFSET(INDIRECT($C93),0,2)))</f>
        <v/>
      </c>
    </row>
    <row r="94" spans="1:4">
      <c r="A94" s="329" t="s">
        <v>275</v>
      </c>
      <c r="B94" s="330"/>
      <c r="C94" s="332" t="s">
        <v>430</v>
      </c>
      <c r="D94" s="331" t="str">
        <f t="array" aca="1" ref="D94" ca="1">IF($C94="-","",IF(ISBLANK(INDIRECT($C94)),"",INDIRECT($C94)))</f>
        <v/>
      </c>
    </row>
    <row r="95" spans="1:4">
      <c r="A95" s="329" t="s">
        <v>276</v>
      </c>
      <c r="B95" s="330"/>
      <c r="C95" s="332" t="s">
        <v>430</v>
      </c>
      <c r="D95" s="331" t="str">
        <f t="array" aca="1" ref="D95" ca="1">IF($C95="-","",IF(ISBLANK(INDIRECT($C95)),"",INDIRECT($C95)))</f>
        <v/>
      </c>
    </row>
    <row r="96" spans="1:4">
      <c r="A96" s="333" t="s">
        <v>277</v>
      </c>
      <c r="B96" s="334"/>
      <c r="C96" s="344" t="s">
        <v>430</v>
      </c>
      <c r="D96" s="342" t="str">
        <f t="array" aca="1" ref="D96" ca="1">IF($C96="-","",IF(ISBLANK(INDIRECT($C96)),"",INDIRECT($C96)))</f>
        <v/>
      </c>
    </row>
    <row r="97" spans="1:4">
      <c r="A97" s="350" t="s">
        <v>417</v>
      </c>
      <c r="B97" s="353"/>
      <c r="C97" s="338" t="s">
        <v>559</v>
      </c>
      <c r="D97" s="358" t="str">
        <f t="array" aca="1" ref="D97" ca="1">IF($C97="-","",IF(ISBLANK(INDIRECT($C97)),"",INDIRECT($C97)&amp;"-"&amp;OFFSET(INDIRECT($C97),0,2)))</f>
        <v/>
      </c>
    </row>
    <row r="98" spans="1:4">
      <c r="A98" s="329" t="s">
        <v>418</v>
      </c>
      <c r="B98" s="330"/>
      <c r="C98" s="332" t="s">
        <v>560</v>
      </c>
      <c r="D98" s="352" t="str">
        <f t="array" aca="1" ref="D98" ca="1">IF($C98="-","",IF(ISBLANK(INDIRECT($C98)),"",INDIRECT($C98)&amp;OFFSET(INDIRECT($C98),0,1)))</f>
        <v>選択してください</v>
      </c>
    </row>
    <row r="99" spans="1:4">
      <c r="A99" s="329" t="s">
        <v>419</v>
      </c>
      <c r="B99" s="330"/>
      <c r="C99" s="379" t="s">
        <v>561</v>
      </c>
      <c r="D99" s="331" t="str">
        <f t="array" aca="1" ref="D99" ca="1">IF($C99="-","",IF(ISBLANK(INDIRECT($C99)),"",INDIRECT($C99)))</f>
        <v/>
      </c>
    </row>
    <row r="100" spans="1:4">
      <c r="A100" s="329" t="s">
        <v>420</v>
      </c>
      <c r="B100" s="330"/>
      <c r="C100" s="332" t="s">
        <v>562</v>
      </c>
      <c r="D100" s="331" t="str">
        <f t="array" aca="1" ref="D100" ca="1">IF($C100="-","",IF(ISBLANK(INDIRECT($C100)),"",INDIRECT($C100)))</f>
        <v/>
      </c>
    </row>
    <row r="101" spans="1:4">
      <c r="A101" s="329" t="s">
        <v>421</v>
      </c>
      <c r="B101" s="330"/>
      <c r="C101" s="332" t="s">
        <v>430</v>
      </c>
      <c r="D101" s="331" t="str">
        <f t="array" aca="1" ref="D101" ca="1">IF($C101="-","",IF(ISBLANK(INDIRECT($C101)),"",INDIRECT($C101)))</f>
        <v/>
      </c>
    </row>
    <row r="102" spans="1:4">
      <c r="A102" s="329" t="s">
        <v>422</v>
      </c>
      <c r="B102" s="330"/>
      <c r="C102" s="332" t="s">
        <v>563</v>
      </c>
      <c r="D102" s="331" t="str">
        <f t="array" aca="1" ref="D102" ca="1">IF($C102="-","",IF(ISBLANK(INDIRECT($C102)),"",INDIRECT($C102)))</f>
        <v/>
      </c>
    </row>
    <row r="103" spans="1:4">
      <c r="A103" s="329" t="s">
        <v>423</v>
      </c>
      <c r="B103" s="330"/>
      <c r="C103" s="332" t="s">
        <v>564</v>
      </c>
      <c r="D103" s="331" t="str">
        <f t="array" aca="1" ref="D103" ca="1">IF($C103="-","",IF(ISBLANK(INDIRECT($C103)),"",INDIRECT($C103)))</f>
        <v/>
      </c>
    </row>
    <row r="104" spans="1:4">
      <c r="A104" s="329" t="s">
        <v>424</v>
      </c>
      <c r="B104" s="330"/>
      <c r="C104" s="332" t="s">
        <v>430</v>
      </c>
      <c r="D104" s="331" t="str">
        <f t="array" aca="1" ref="D104" ca="1">IF($C104="-","",IF(ISBLANK(INDIRECT($C104)),"",INDIRECT($C104)))</f>
        <v/>
      </c>
    </row>
    <row r="105" spans="1:4" ht="18.5" thickBot="1">
      <c r="A105" s="359" t="s">
        <v>425</v>
      </c>
      <c r="B105" s="360"/>
      <c r="C105" s="361" t="s">
        <v>565</v>
      </c>
      <c r="D105" s="362" t="str">
        <f t="array" aca="1" ref="D105" ca="1">IF($C105="-","",IF(ISBLANK(INDIRECT($C105)),"",INDIRECT($C105)))</f>
        <v/>
      </c>
    </row>
    <row r="106" spans="1:4">
      <c r="A106" s="363" t="s">
        <v>426</v>
      </c>
      <c r="B106" s="364"/>
      <c r="C106" s="365" t="s">
        <v>433</v>
      </c>
      <c r="D106" s="366"/>
    </row>
    <row r="107" spans="1:4">
      <c r="A107" s="367" t="s">
        <v>427</v>
      </c>
      <c r="B107" s="330"/>
      <c r="C107" s="332" t="s">
        <v>433</v>
      </c>
      <c r="D107" s="368"/>
    </row>
    <row r="108" spans="1:4">
      <c r="A108" s="367" t="s">
        <v>428</v>
      </c>
      <c r="B108" s="330"/>
      <c r="C108" s="332" t="s">
        <v>430</v>
      </c>
      <c r="D108" s="368" t="str">
        <f t="array" aca="1" ref="D108" ca="1">IF($C108="-","",IF(ISBLANK(INDIRECT($C108)),"",INDIRECT($C108)))</f>
        <v/>
      </c>
    </row>
    <row r="109" spans="1:4" ht="18.5" thickBot="1">
      <c r="A109" s="369" t="s">
        <v>429</v>
      </c>
      <c r="B109" s="360"/>
      <c r="C109" s="361" t="s">
        <v>430</v>
      </c>
      <c r="D109" s="370" t="str">
        <f t="array" aca="1" ref="D109" ca="1">IF($C109="-","",IF(ISBLANK(INDIRECT($C109)),"",INDIRECT($C109)))</f>
        <v/>
      </c>
    </row>
  </sheetData>
  <sheetProtection algorithmName="SHA-512" hashValue="BSw6EQLWVC/t0CeQtbH1UmRUUJv6whLQ+VZU/Vjw7uq6LC239DWb36o7HOFvnOSZOHPI5TdCFRwZ+vMYtMVncw==" saltValue="RvPby9Y0pjWV8S2FdKJ8QA==" spinCount="100000" sheet="1" objects="1" scenarios="1"/>
  <phoneticPr fontId="41"/>
  <conditionalFormatting sqref="D1:D1048576">
    <cfRule type="expression" dxfId="14" priority="1">
      <formula>$C1="-"</formula>
    </cfRule>
  </conditionalFormatting>
  <conditionalFormatting sqref="E2">
    <cfRule type="expression" dxfId="13" priority="32">
      <formula>$C2="-"</formula>
    </cfRule>
  </conditionalFormatting>
  <conditionalFormatting sqref="F15">
    <cfRule type="expression" dxfId="12" priority="27">
      <formula>$C15="-"</formula>
    </cfRule>
  </conditionalFormatting>
  <conditionalFormatting sqref="G3:G4">
    <cfRule type="expression" dxfId="11" priority="26">
      <formula>$C3="-"</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0000"/>
    <pageSetUpPr fitToPage="1"/>
  </sheetPr>
  <dimension ref="A1:W76"/>
  <sheetViews>
    <sheetView tabSelected="1" zoomScale="69" zoomScaleNormal="69" zoomScaleSheetLayoutView="70" workbookViewId="0">
      <selection activeCell="C7" sqref="C7:D7"/>
    </sheetView>
  </sheetViews>
  <sheetFormatPr defaultColWidth="9" defaultRowHeight="18"/>
  <cols>
    <col min="2" max="2" width="19.58203125" customWidth="1"/>
    <col min="3" max="3" width="22.5" customWidth="1"/>
    <col min="4" max="4" width="5.25" customWidth="1"/>
    <col min="5" max="6" width="8.58203125" customWidth="1"/>
    <col min="7" max="7" width="4.25" customWidth="1"/>
    <col min="8" max="9" width="9.83203125" customWidth="1"/>
    <col min="10" max="10" width="23.5" customWidth="1"/>
    <col min="11" max="11" width="3.58203125" customWidth="1"/>
    <col min="12" max="12" width="98.58203125" customWidth="1"/>
    <col min="13" max="14" width="9" customWidth="1"/>
    <col min="15" max="15" width="29.25" hidden="1" customWidth="1"/>
    <col min="16" max="16" width="11.08203125" hidden="1" customWidth="1"/>
    <col min="17" max="17" width="25.25" hidden="1" customWidth="1"/>
    <col min="18" max="18" width="8" hidden="1" customWidth="1"/>
    <col min="19" max="19" width="5.75" hidden="1" customWidth="1"/>
    <col min="20" max="20" width="13.08203125" hidden="1" customWidth="1"/>
    <col min="21" max="21" width="19.33203125" hidden="1" customWidth="1"/>
  </cols>
  <sheetData>
    <row r="1" spans="1:23" ht="40.5" customHeight="1">
      <c r="A1" s="905" t="s">
        <v>225</v>
      </c>
      <c r="B1" s="906"/>
      <c r="C1" s="906"/>
      <c r="L1" s="630" t="s">
        <v>653</v>
      </c>
    </row>
    <row r="2" spans="1:23" ht="51.75" customHeight="1">
      <c r="A2" s="917" t="s">
        <v>715</v>
      </c>
      <c r="B2" s="918"/>
      <c r="C2" s="918"/>
      <c r="D2" s="918"/>
      <c r="E2" s="918"/>
      <c r="F2" s="918"/>
      <c r="G2" s="918"/>
      <c r="H2" s="918"/>
      <c r="I2" s="918"/>
      <c r="J2" s="918"/>
      <c r="K2" s="583"/>
      <c r="O2" s="19" t="s">
        <v>694</v>
      </c>
      <c r="P2" s="19">
        <v>0</v>
      </c>
    </row>
    <row r="3" spans="1:23" ht="63.75" customHeight="1" thickBot="1">
      <c r="A3" s="905" t="s">
        <v>529</v>
      </c>
      <c r="B3" s="905"/>
      <c r="C3" s="905"/>
      <c r="D3" s="905"/>
      <c r="E3" s="905"/>
      <c r="F3" s="905"/>
      <c r="G3" s="905"/>
      <c r="H3" s="905"/>
      <c r="I3" s="905"/>
      <c r="J3" s="905"/>
      <c r="K3" s="498"/>
      <c r="O3" s="19" t="s">
        <v>84</v>
      </c>
      <c r="P3" s="20">
        <v>21400</v>
      </c>
    </row>
    <row r="4" spans="1:23" ht="21.75" customHeight="1" thickBot="1">
      <c r="A4" s="498"/>
      <c r="B4" s="498"/>
      <c r="C4" s="498"/>
      <c r="D4" s="498"/>
      <c r="E4" s="498"/>
      <c r="F4" s="965" t="s">
        <v>530</v>
      </c>
      <c r="G4" s="965"/>
      <c r="H4" s="968">
        <f>C15</f>
        <v>0</v>
      </c>
      <c r="I4" s="968"/>
      <c r="J4" s="968"/>
      <c r="K4" s="605"/>
      <c r="L4" s="631" t="s">
        <v>647</v>
      </c>
      <c r="O4" s="19" t="s">
        <v>85</v>
      </c>
      <c r="P4" s="20">
        <v>10700</v>
      </c>
    </row>
    <row r="5" spans="1:23" ht="21.75" customHeight="1">
      <c r="A5" s="498"/>
      <c r="B5" s="498"/>
      <c r="C5" s="498"/>
      <c r="D5" s="498"/>
      <c r="E5" s="498"/>
      <c r="F5" s="966" t="s">
        <v>531</v>
      </c>
      <c r="G5" s="966"/>
      <c r="H5" s="969">
        <f>C16</f>
        <v>0</v>
      </c>
      <c r="I5" s="969"/>
      <c r="J5" s="969"/>
      <c r="K5" s="606"/>
      <c r="L5" s="973" t="s">
        <v>643</v>
      </c>
      <c r="O5" s="19" t="s">
        <v>86</v>
      </c>
      <c r="P5" s="20">
        <v>5350</v>
      </c>
    </row>
    <row r="6" spans="1:23" ht="21.75" customHeight="1" thickBot="1">
      <c r="A6" s="498"/>
      <c r="B6" s="498"/>
      <c r="C6" s="498"/>
      <c r="D6" s="498"/>
      <c r="E6" s="498"/>
      <c r="F6" s="967" t="s">
        <v>532</v>
      </c>
      <c r="G6" s="967"/>
      <c r="H6" s="970">
        <f>C17</f>
        <v>0</v>
      </c>
      <c r="I6" s="970"/>
      <c r="J6" s="970"/>
      <c r="K6" s="606"/>
      <c r="L6" s="973"/>
      <c r="O6" s="19" t="s">
        <v>651</v>
      </c>
      <c r="P6" s="20">
        <v>8239</v>
      </c>
    </row>
    <row r="7" spans="1:23" ht="30" customHeight="1" thickBot="1">
      <c r="A7" s="928" t="s">
        <v>45</v>
      </c>
      <c r="B7" s="929"/>
      <c r="C7" s="930"/>
      <c r="D7" s="931"/>
      <c r="L7" s="566" t="s">
        <v>664</v>
      </c>
      <c r="O7" s="19" t="s">
        <v>87</v>
      </c>
      <c r="P7" s="20">
        <v>16050</v>
      </c>
    </row>
    <row r="8" spans="1:23" ht="33.75" customHeight="1">
      <c r="A8" s="162" t="s">
        <v>18</v>
      </c>
      <c r="B8" s="925" t="s">
        <v>208</v>
      </c>
      <c r="C8" s="926"/>
      <c r="D8" s="926"/>
      <c r="E8" s="926"/>
      <c r="F8" s="926"/>
      <c r="G8" s="926"/>
      <c r="H8" s="926"/>
      <c r="I8" s="926"/>
      <c r="J8" s="927"/>
      <c r="K8" s="607"/>
      <c r="L8" s="581" t="s">
        <v>400</v>
      </c>
      <c r="O8" s="19" t="s">
        <v>88</v>
      </c>
      <c r="P8" s="20">
        <v>5350</v>
      </c>
    </row>
    <row r="9" spans="1:23" ht="33.75" customHeight="1">
      <c r="A9" s="935" t="s">
        <v>4</v>
      </c>
      <c r="B9" s="932" t="s">
        <v>567</v>
      </c>
      <c r="C9" s="933"/>
      <c r="D9" s="933"/>
      <c r="E9" s="933"/>
      <c r="F9" s="933"/>
      <c r="G9" s="933"/>
      <c r="H9" s="933"/>
      <c r="I9" s="933"/>
      <c r="J9" s="934"/>
      <c r="K9" s="608"/>
      <c r="L9" s="566"/>
      <c r="O9" s="19" t="s">
        <v>89</v>
      </c>
      <c r="P9" s="20">
        <v>2140</v>
      </c>
    </row>
    <row r="10" spans="1:23" ht="35.15" customHeight="1" thickBot="1">
      <c r="A10" s="884"/>
      <c r="B10" s="229" t="s">
        <v>500</v>
      </c>
      <c r="C10" s="978" t="s">
        <v>692</v>
      </c>
      <c r="D10" s="979"/>
      <c r="E10" s="979"/>
      <c r="F10" s="979"/>
      <c r="G10" s="979"/>
      <c r="H10" s="979"/>
      <c r="I10" s="979"/>
      <c r="J10" s="980"/>
      <c r="K10" s="609"/>
      <c r="L10" s="581" t="s">
        <v>654</v>
      </c>
      <c r="O10" s="19" t="s">
        <v>436</v>
      </c>
      <c r="P10" s="20">
        <v>21400</v>
      </c>
      <c r="V10" s="18"/>
      <c r="W10" s="18"/>
    </row>
    <row r="11" spans="1:23" ht="24.75" customHeight="1">
      <c r="A11" s="882" t="s">
        <v>0</v>
      </c>
      <c r="B11" s="223" t="s">
        <v>5</v>
      </c>
      <c r="C11" s="759"/>
      <c r="D11" s="227" t="s">
        <v>15</v>
      </c>
      <c r="E11" s="885"/>
      <c r="F11" s="886"/>
      <c r="G11" s="887"/>
      <c r="H11" s="304"/>
      <c r="I11" s="305"/>
      <c r="J11" s="306"/>
      <c r="K11" s="610"/>
      <c r="L11" s="950" t="s">
        <v>401</v>
      </c>
      <c r="O11" s="19" t="s">
        <v>437</v>
      </c>
      <c r="P11" s="20">
        <v>3210</v>
      </c>
      <c r="V11" s="18"/>
      <c r="W11" s="18"/>
    </row>
    <row r="12" spans="1:23" ht="15" customHeight="1">
      <c r="A12" s="883"/>
      <c r="B12" s="923" t="s">
        <v>16</v>
      </c>
      <c r="C12" s="2" t="s">
        <v>39</v>
      </c>
      <c r="D12" s="955" t="s">
        <v>40</v>
      </c>
      <c r="E12" s="956"/>
      <c r="F12" s="956"/>
      <c r="G12" s="957"/>
      <c r="H12" s="307" t="s">
        <v>41</v>
      </c>
      <c r="I12" s="308"/>
      <c r="J12" s="309"/>
      <c r="K12" s="611"/>
      <c r="L12" s="950"/>
      <c r="O12" s="19" t="s">
        <v>90</v>
      </c>
      <c r="P12" s="20">
        <v>1070</v>
      </c>
    </row>
    <row r="13" spans="1:23" ht="31.5" customHeight="1">
      <c r="A13" s="883"/>
      <c r="B13" s="924"/>
      <c r="C13" s="228" t="s">
        <v>693</v>
      </c>
      <c r="D13" s="958"/>
      <c r="E13" s="959"/>
      <c r="F13" s="959"/>
      <c r="G13" s="960"/>
      <c r="H13" s="961"/>
      <c r="I13" s="962"/>
      <c r="J13" s="963"/>
      <c r="K13" s="612"/>
      <c r="L13" s="581"/>
      <c r="O13" s="401"/>
      <c r="P13" s="402"/>
    </row>
    <row r="14" spans="1:23" ht="22.5" customHeight="1">
      <c r="A14" s="883"/>
      <c r="B14" s="224" t="s">
        <v>431</v>
      </c>
      <c r="C14" s="951"/>
      <c r="D14" s="952"/>
      <c r="E14" s="952"/>
      <c r="F14" s="952"/>
      <c r="G14" s="952"/>
      <c r="H14" s="952"/>
      <c r="I14" s="953"/>
      <c r="J14" s="954"/>
      <c r="K14" s="613"/>
      <c r="L14" s="950" t="s">
        <v>432</v>
      </c>
      <c r="O14" s="19"/>
      <c r="P14" s="944" t="s">
        <v>443</v>
      </c>
      <c r="Q14" s="945"/>
      <c r="R14" s="945"/>
      <c r="S14" s="945"/>
      <c r="T14" s="945"/>
      <c r="U14" s="946"/>
    </row>
    <row r="15" spans="1:23" ht="31.5" customHeight="1">
      <c r="A15" s="883"/>
      <c r="B15" s="224" t="s">
        <v>17</v>
      </c>
      <c r="C15" s="919"/>
      <c r="D15" s="920"/>
      <c r="E15" s="920"/>
      <c r="F15" s="920"/>
      <c r="G15" s="920"/>
      <c r="H15" s="920"/>
      <c r="I15" s="921"/>
      <c r="J15" s="922"/>
      <c r="K15" s="614"/>
      <c r="L15" s="950"/>
      <c r="O15" s="19" t="s">
        <v>84</v>
      </c>
      <c r="P15" s="19" t="s">
        <v>444</v>
      </c>
      <c r="Q15" s="19" t="s">
        <v>445</v>
      </c>
      <c r="R15" s="19"/>
      <c r="S15" s="19"/>
      <c r="T15" s="19"/>
      <c r="U15" s="19"/>
    </row>
    <row r="16" spans="1:23" ht="31.5" customHeight="1">
      <c r="A16" s="883"/>
      <c r="B16" s="224" t="s">
        <v>44</v>
      </c>
      <c r="C16" s="919"/>
      <c r="D16" s="920"/>
      <c r="E16" s="920"/>
      <c r="F16" s="920"/>
      <c r="G16" s="920"/>
      <c r="H16" s="920"/>
      <c r="I16" s="921"/>
      <c r="J16" s="922"/>
      <c r="K16" s="614"/>
      <c r="L16" s="566"/>
      <c r="O16" s="19" t="s">
        <v>85</v>
      </c>
      <c r="P16" s="19" t="s">
        <v>444</v>
      </c>
      <c r="Q16" s="19" t="s">
        <v>445</v>
      </c>
      <c r="R16" s="19"/>
      <c r="S16" s="19"/>
      <c r="T16" s="19"/>
      <c r="U16" s="19"/>
    </row>
    <row r="17" spans="1:21" ht="31.5" customHeight="1">
      <c r="A17" s="883"/>
      <c r="B17" s="224" t="s">
        <v>7</v>
      </c>
      <c r="C17" s="919"/>
      <c r="D17" s="920"/>
      <c r="E17" s="920"/>
      <c r="F17" s="920"/>
      <c r="G17" s="920"/>
      <c r="H17" s="920"/>
      <c r="I17" s="921"/>
      <c r="J17" s="922"/>
      <c r="K17" s="614"/>
      <c r="L17" s="566"/>
      <c r="O17" s="19" t="s">
        <v>86</v>
      </c>
      <c r="P17" s="19" t="s">
        <v>444</v>
      </c>
      <c r="Q17" s="19" t="s">
        <v>445</v>
      </c>
      <c r="R17" s="19"/>
      <c r="S17" s="19"/>
      <c r="T17" s="19"/>
      <c r="U17" s="19"/>
    </row>
    <row r="18" spans="1:21" ht="31.5" customHeight="1" thickBot="1">
      <c r="A18" s="884"/>
      <c r="B18" s="303" t="s">
        <v>396</v>
      </c>
      <c r="C18" s="964"/>
      <c r="D18" s="948"/>
      <c r="E18" s="948"/>
      <c r="F18" s="948"/>
      <c r="G18" s="948"/>
      <c r="H18" s="948"/>
      <c r="I18" s="948"/>
      <c r="J18" s="949"/>
      <c r="K18" s="614"/>
      <c r="L18" s="566"/>
      <c r="O18" s="19" t="s">
        <v>87</v>
      </c>
      <c r="P18" s="19" t="s">
        <v>444</v>
      </c>
      <c r="Q18" s="19" t="s">
        <v>446</v>
      </c>
      <c r="R18" s="19" t="s">
        <v>447</v>
      </c>
      <c r="S18" s="19" t="s">
        <v>448</v>
      </c>
      <c r="T18" s="19" t="s">
        <v>449</v>
      </c>
      <c r="U18" s="19" t="s">
        <v>450</v>
      </c>
    </row>
    <row r="19" spans="1:21" ht="24.75" customHeight="1">
      <c r="A19" s="936" t="s">
        <v>389</v>
      </c>
      <c r="B19" s="299" t="s">
        <v>390</v>
      </c>
      <c r="C19" s="759"/>
      <c r="D19" s="227" t="s">
        <v>15</v>
      </c>
      <c r="E19" s="885"/>
      <c r="F19" s="886"/>
      <c r="G19" s="887"/>
      <c r="H19" s="304"/>
      <c r="I19" s="305"/>
      <c r="J19" s="306"/>
      <c r="K19" s="610"/>
      <c r="L19" s="625" t="s">
        <v>639</v>
      </c>
      <c r="O19" s="19" t="s">
        <v>88</v>
      </c>
      <c r="P19" s="19" t="s">
        <v>444</v>
      </c>
      <c r="Q19" s="19" t="s">
        <v>446</v>
      </c>
      <c r="R19" s="19" t="s">
        <v>447</v>
      </c>
      <c r="S19" s="19" t="s">
        <v>448</v>
      </c>
      <c r="T19" s="19" t="s">
        <v>449</v>
      </c>
      <c r="U19" s="19" t="s">
        <v>450</v>
      </c>
    </row>
    <row r="20" spans="1:21" ht="15" customHeight="1">
      <c r="A20" s="937"/>
      <c r="B20" s="942" t="s">
        <v>391</v>
      </c>
      <c r="C20" s="2" t="s">
        <v>39</v>
      </c>
      <c r="D20" s="955" t="s">
        <v>40</v>
      </c>
      <c r="E20" s="956"/>
      <c r="F20" s="956"/>
      <c r="G20" s="957"/>
      <c r="H20" s="307" t="s">
        <v>41</v>
      </c>
      <c r="I20" s="308"/>
      <c r="J20" s="309"/>
      <c r="K20" s="611"/>
      <c r="L20" s="581"/>
      <c r="O20" s="19" t="s">
        <v>89</v>
      </c>
      <c r="P20" s="19" t="s">
        <v>444</v>
      </c>
      <c r="Q20" s="19" t="s">
        <v>446</v>
      </c>
      <c r="R20" s="19" t="s">
        <v>447</v>
      </c>
      <c r="S20" s="19" t="s">
        <v>448</v>
      </c>
      <c r="T20" s="19" t="s">
        <v>449</v>
      </c>
      <c r="U20" s="19" t="s">
        <v>450</v>
      </c>
    </row>
    <row r="21" spans="1:21" ht="31.5" customHeight="1">
      <c r="A21" s="937"/>
      <c r="B21" s="943"/>
      <c r="C21" s="228" t="s">
        <v>693</v>
      </c>
      <c r="D21" s="958"/>
      <c r="E21" s="959"/>
      <c r="F21" s="959"/>
      <c r="G21" s="960"/>
      <c r="H21" s="961"/>
      <c r="I21" s="962"/>
      <c r="J21" s="963"/>
      <c r="K21" s="612"/>
      <c r="L21" s="581"/>
      <c r="O21" s="19" t="s">
        <v>436</v>
      </c>
      <c r="P21" s="19" t="s">
        <v>444</v>
      </c>
      <c r="Q21" s="19" t="s">
        <v>446</v>
      </c>
      <c r="R21" s="19" t="s">
        <v>447</v>
      </c>
      <c r="S21" s="19" t="s">
        <v>448</v>
      </c>
      <c r="T21" s="19" t="s">
        <v>449</v>
      </c>
      <c r="U21" s="19" t="s">
        <v>450</v>
      </c>
    </row>
    <row r="22" spans="1:21" ht="32.15" customHeight="1">
      <c r="A22" s="937"/>
      <c r="B22" s="300" t="s">
        <v>392</v>
      </c>
      <c r="C22" s="983"/>
      <c r="D22" s="984"/>
      <c r="E22" s="984"/>
      <c r="F22" s="984"/>
      <c r="G22" s="984"/>
      <c r="H22" s="984"/>
      <c r="I22" s="984"/>
      <c r="J22" s="985"/>
      <c r="K22" s="614"/>
      <c r="L22" s="566"/>
      <c r="O22" s="19" t="s">
        <v>437</v>
      </c>
      <c r="P22" s="19" t="s">
        <v>444</v>
      </c>
      <c r="Q22" s="19" t="s">
        <v>446</v>
      </c>
      <c r="R22" s="19" t="s">
        <v>447</v>
      </c>
      <c r="S22" s="19" t="s">
        <v>448</v>
      </c>
      <c r="T22" s="19" t="s">
        <v>449</v>
      </c>
      <c r="U22" s="19" t="s">
        <v>450</v>
      </c>
    </row>
    <row r="23" spans="1:21" ht="32.15" customHeight="1">
      <c r="A23" s="937"/>
      <c r="B23" s="301" t="s">
        <v>393</v>
      </c>
      <c r="C23" s="986"/>
      <c r="D23" s="987"/>
      <c r="E23" s="987"/>
      <c r="F23" s="987"/>
      <c r="G23" s="987"/>
      <c r="H23" s="987"/>
      <c r="I23" s="987"/>
      <c r="J23" s="988"/>
      <c r="K23" s="615"/>
      <c r="L23" s="566" t="s">
        <v>402</v>
      </c>
      <c r="O23" s="19" t="s">
        <v>90</v>
      </c>
      <c r="P23" s="19" t="s">
        <v>444</v>
      </c>
      <c r="Q23" s="19" t="s">
        <v>446</v>
      </c>
      <c r="R23" s="19" t="s">
        <v>447</v>
      </c>
      <c r="S23" s="19" t="s">
        <v>448</v>
      </c>
      <c r="T23" s="19" t="s">
        <v>449</v>
      </c>
      <c r="U23" s="19" t="s">
        <v>450</v>
      </c>
    </row>
    <row r="24" spans="1:21" ht="32.15" customHeight="1">
      <c r="A24" s="937"/>
      <c r="B24" s="301" t="s">
        <v>394</v>
      </c>
      <c r="C24" s="986"/>
      <c r="D24" s="987"/>
      <c r="E24" s="987"/>
      <c r="F24" s="987"/>
      <c r="G24" s="987"/>
      <c r="H24" s="987"/>
      <c r="I24" s="987"/>
      <c r="J24" s="988"/>
      <c r="K24" s="615"/>
      <c r="L24" s="581" t="s">
        <v>640</v>
      </c>
    </row>
    <row r="25" spans="1:21" ht="32.15" customHeight="1" thickBot="1">
      <c r="A25" s="938"/>
      <c r="B25" s="302" t="s">
        <v>395</v>
      </c>
      <c r="C25" s="947"/>
      <c r="D25" s="948"/>
      <c r="E25" s="948"/>
      <c r="F25" s="948"/>
      <c r="G25" s="948"/>
      <c r="H25" s="948"/>
      <c r="I25" s="948"/>
      <c r="J25" s="949"/>
      <c r="K25" s="614"/>
      <c r="L25" s="566" t="s">
        <v>641</v>
      </c>
    </row>
    <row r="26" spans="1:21" ht="25.5" customHeight="1">
      <c r="A26" s="882" t="s">
        <v>1</v>
      </c>
      <c r="B26" s="163" t="s">
        <v>42</v>
      </c>
      <c r="C26" s="907"/>
      <c r="D26" s="908"/>
      <c r="E26" s="908"/>
      <c r="F26" s="908"/>
      <c r="G26" s="908"/>
      <c r="H26" s="908"/>
      <c r="I26" s="909"/>
      <c r="J26" s="910"/>
      <c r="K26" s="616"/>
      <c r="L26" s="950" t="s">
        <v>642</v>
      </c>
    </row>
    <row r="27" spans="1:21" ht="36" customHeight="1">
      <c r="A27" s="883"/>
      <c r="B27" s="225" t="s">
        <v>19</v>
      </c>
      <c r="C27" s="911"/>
      <c r="D27" s="912"/>
      <c r="E27" s="912"/>
      <c r="F27" s="912"/>
      <c r="G27" s="912"/>
      <c r="H27" s="912"/>
      <c r="I27" s="913"/>
      <c r="J27" s="914"/>
      <c r="K27" s="574"/>
      <c r="L27" s="950"/>
    </row>
    <row r="28" spans="1:21" ht="30" customHeight="1">
      <c r="A28" s="883"/>
      <c r="B28" s="939" t="s">
        <v>36</v>
      </c>
      <c r="C28" s="230" t="s">
        <v>31</v>
      </c>
      <c r="D28" s="974"/>
      <c r="E28" s="975"/>
      <c r="F28" s="975"/>
      <c r="G28" s="415" t="s">
        <v>43</v>
      </c>
      <c r="H28" s="976" t="s">
        <v>695</v>
      </c>
      <c r="I28" s="977"/>
      <c r="J28" s="231"/>
      <c r="K28" s="574"/>
      <c r="L28" s="566" t="s">
        <v>403</v>
      </c>
    </row>
    <row r="29" spans="1:21" ht="30" customHeight="1">
      <c r="A29" s="883"/>
      <c r="B29" s="940"/>
      <c r="C29" s="230" t="s">
        <v>33</v>
      </c>
      <c r="D29" s="901">
        <f>個表!E55</f>
        <v>0</v>
      </c>
      <c r="E29" s="902"/>
      <c r="F29" s="902"/>
      <c r="G29" s="902"/>
      <c r="H29" s="902"/>
      <c r="I29" s="902"/>
      <c r="J29" s="421"/>
      <c r="K29" s="617"/>
      <c r="L29" s="566" t="s">
        <v>646</v>
      </c>
    </row>
    <row r="30" spans="1:21" ht="30" customHeight="1">
      <c r="A30" s="883"/>
      <c r="B30" s="940"/>
      <c r="C30" s="230" t="s">
        <v>34</v>
      </c>
      <c r="D30" s="893"/>
      <c r="E30" s="894"/>
      <c r="F30" s="894"/>
      <c r="G30" s="894"/>
      <c r="H30" s="894"/>
      <c r="I30" s="894"/>
      <c r="J30" s="895"/>
      <c r="K30" s="574"/>
      <c r="L30" s="950" t="s">
        <v>768</v>
      </c>
    </row>
    <row r="31" spans="1:21" ht="30" customHeight="1">
      <c r="A31" s="883"/>
      <c r="B31" s="940"/>
      <c r="C31" s="230" t="s">
        <v>35</v>
      </c>
      <c r="D31" s="893"/>
      <c r="E31" s="894"/>
      <c r="F31" s="894"/>
      <c r="G31" s="894"/>
      <c r="H31" s="894"/>
      <c r="I31" s="894"/>
      <c r="J31" s="895"/>
      <c r="K31" s="574"/>
      <c r="L31" s="950"/>
    </row>
    <row r="32" spans="1:21" ht="30" customHeight="1">
      <c r="A32" s="883"/>
      <c r="B32" s="940"/>
      <c r="C32" s="230" t="s">
        <v>385</v>
      </c>
      <c r="D32" s="893"/>
      <c r="E32" s="894"/>
      <c r="F32" s="894"/>
      <c r="G32" s="894"/>
      <c r="H32" s="894"/>
      <c r="I32" s="894"/>
      <c r="J32" s="895"/>
      <c r="K32" s="574"/>
      <c r="L32" s="566"/>
    </row>
    <row r="33" spans="1:18" ht="30" customHeight="1">
      <c r="A33" s="883"/>
      <c r="B33" s="940"/>
      <c r="C33" s="230" t="s">
        <v>386</v>
      </c>
      <c r="D33" s="893"/>
      <c r="E33" s="894"/>
      <c r="F33" s="894"/>
      <c r="G33" s="894"/>
      <c r="H33" s="894"/>
      <c r="I33" s="894"/>
      <c r="J33" s="895"/>
      <c r="K33" s="574"/>
      <c r="L33" s="566"/>
    </row>
    <row r="34" spans="1:18" ht="30" customHeight="1">
      <c r="A34" s="883"/>
      <c r="B34" s="940"/>
      <c r="C34" s="230" t="s">
        <v>37</v>
      </c>
      <c r="D34" s="893"/>
      <c r="E34" s="894"/>
      <c r="F34" s="894"/>
      <c r="G34" s="894"/>
      <c r="H34" s="894"/>
      <c r="I34" s="894"/>
      <c r="J34" s="895"/>
      <c r="K34" s="574"/>
      <c r="L34" s="566"/>
    </row>
    <row r="35" spans="1:18" ht="36.75" customHeight="1">
      <c r="A35" s="883"/>
      <c r="B35" s="940"/>
      <c r="C35" s="164" t="s">
        <v>38</v>
      </c>
      <c r="D35" s="896"/>
      <c r="E35" s="897"/>
      <c r="F35" s="897"/>
      <c r="G35" s="897"/>
      <c r="H35" s="897"/>
      <c r="I35" s="897"/>
      <c r="J35" s="898"/>
      <c r="K35" s="632"/>
      <c r="L35" s="566"/>
    </row>
    <row r="36" spans="1:18" ht="31.5" customHeight="1">
      <c r="A36" s="883"/>
      <c r="B36" s="941"/>
      <c r="C36" s="310" t="s">
        <v>397</v>
      </c>
      <c r="D36" s="311" t="s">
        <v>652</v>
      </c>
      <c r="E36" s="312" t="s">
        <v>398</v>
      </c>
      <c r="F36" s="893"/>
      <c r="G36" s="894"/>
      <c r="H36" s="989"/>
      <c r="I36" s="314" t="s">
        <v>399</v>
      </c>
      <c r="J36" s="380"/>
      <c r="K36" s="574"/>
      <c r="L36" s="581" t="s">
        <v>404</v>
      </c>
    </row>
    <row r="37" spans="1:18" ht="31.5" customHeight="1">
      <c r="A37" s="883"/>
      <c r="B37" s="224" t="s">
        <v>32</v>
      </c>
      <c r="C37" s="232">
        <f>個表!E48</f>
        <v>0</v>
      </c>
      <c r="D37" s="233" t="s">
        <v>20</v>
      </c>
      <c r="E37" s="899">
        <f>個表!G50</f>
        <v>0</v>
      </c>
      <c r="F37" s="900"/>
      <c r="G37" s="900"/>
      <c r="H37" s="981" t="s">
        <v>66</v>
      </c>
      <c r="I37" s="982"/>
      <c r="J37" s="234" t="str">
        <f>個表!L50&amp;個表!M50&amp;個表!N50&amp;個表!O50&amp;個表!P50</f>
        <v>令和年月</v>
      </c>
      <c r="K37" s="618"/>
      <c r="L37" s="566" t="s">
        <v>644</v>
      </c>
    </row>
    <row r="38" spans="1:18" ht="31.5" customHeight="1">
      <c r="A38" s="883"/>
      <c r="B38" s="224" t="s">
        <v>21</v>
      </c>
      <c r="C38" s="232">
        <f>個表!E53</f>
        <v>0</v>
      </c>
      <c r="D38" s="233" t="s">
        <v>20</v>
      </c>
      <c r="E38" s="899">
        <f>個表!G53</f>
        <v>0</v>
      </c>
      <c r="F38" s="900"/>
      <c r="G38" s="990"/>
      <c r="H38" s="991" t="str">
        <f>"（"&amp;個表!H53&amp;個表!I53&amp;"）"</f>
        <v>（週間）</v>
      </c>
      <c r="I38" s="992"/>
      <c r="J38" s="993"/>
      <c r="K38" s="619"/>
      <c r="L38" s="566" t="s">
        <v>645</v>
      </c>
    </row>
    <row r="39" spans="1:18" ht="47.5" customHeight="1">
      <c r="A39" s="883"/>
      <c r="B39" s="474" t="s">
        <v>2</v>
      </c>
      <c r="C39" s="414" t="s">
        <v>440</v>
      </c>
      <c r="D39" s="891">
        <f>IF($C$10=$O$2,$P$2,IF($C$10=$O$3,$P$3,IF($C$10=$O$4,$P$4,IF($C$10=$O$5,$P$5,IF($C$10=$O$6,$P$6,IF($C$10=$O$7,$P$7,IF($C$10=$O$8,$P$8,IF($C$10=$O$9,$P$9,IF($C$10=$O$10,$P$10,IF($C$10=$O$11,$P$11,$P$12))))))))))</f>
        <v>0</v>
      </c>
      <c r="E39" s="891"/>
      <c r="F39" s="891"/>
      <c r="G39" s="892"/>
      <c r="H39" s="853"/>
      <c r="I39" s="854"/>
      <c r="J39" s="855"/>
      <c r="K39" s="620"/>
      <c r="L39" s="581" t="s">
        <v>761</v>
      </c>
    </row>
    <row r="40" spans="1:18" ht="38.25" customHeight="1" thickBot="1">
      <c r="A40" s="883"/>
      <c r="B40" s="880" t="s">
        <v>492</v>
      </c>
      <c r="C40" s="165" t="s">
        <v>91</v>
      </c>
      <c r="D40" s="915">
        <f>ROUNDDOWN(IF(支出!$G$12&gt;1000,1000,支出!$G$12),-1)</f>
        <v>0</v>
      </c>
      <c r="E40" s="915"/>
      <c r="F40" s="915"/>
      <c r="G40" s="916"/>
      <c r="H40" s="846" t="s">
        <v>92</v>
      </c>
      <c r="I40" s="847"/>
      <c r="J40" s="237">
        <f>ROUNDDOWN(IF(支出!$G$13&gt;1000,1000,支出!$G$13),-1)</f>
        <v>0</v>
      </c>
      <c r="K40" s="621"/>
      <c r="L40" s="581"/>
    </row>
    <row r="41" spans="1:18" ht="37.5" customHeight="1" thickBot="1">
      <c r="A41" s="883"/>
      <c r="B41" s="881"/>
      <c r="C41" s="166" t="s">
        <v>93</v>
      </c>
      <c r="D41" s="888">
        <f>D39+D40+J40</f>
        <v>0</v>
      </c>
      <c r="E41" s="889"/>
      <c r="F41" s="889"/>
      <c r="G41" s="890"/>
      <c r="H41" s="167"/>
      <c r="I41" s="167"/>
      <c r="J41" s="168"/>
      <c r="K41" s="622"/>
      <c r="L41" s="581"/>
    </row>
    <row r="42" spans="1:18" ht="26.25" customHeight="1">
      <c r="A42" s="883"/>
      <c r="B42" s="877" t="s">
        <v>2</v>
      </c>
      <c r="C42" s="235" t="s">
        <v>483</v>
      </c>
      <c r="D42" s="850">
        <f>収入!E4</f>
        <v>0</v>
      </c>
      <c r="E42" s="851"/>
      <c r="F42" s="851"/>
      <c r="G42" s="852"/>
      <c r="H42" s="848" t="s">
        <v>3</v>
      </c>
      <c r="I42" s="849"/>
      <c r="J42" s="236">
        <f>支出!$G$6</f>
        <v>0</v>
      </c>
      <c r="K42" s="623"/>
      <c r="L42" s="566" t="s">
        <v>405</v>
      </c>
    </row>
    <row r="43" spans="1:18" ht="26.25" customHeight="1">
      <c r="A43" s="883"/>
      <c r="B43" s="878"/>
      <c r="C43" s="235" t="s">
        <v>22</v>
      </c>
      <c r="D43" s="850">
        <f>収入!E5</f>
        <v>0</v>
      </c>
      <c r="E43" s="851"/>
      <c r="F43" s="851"/>
      <c r="G43" s="852"/>
      <c r="H43" s="856" t="s">
        <v>716</v>
      </c>
      <c r="I43" s="857"/>
      <c r="J43" s="860">
        <f>支出!$H$6</f>
        <v>0</v>
      </c>
      <c r="K43" s="623"/>
      <c r="L43" s="566"/>
    </row>
    <row r="44" spans="1:18" ht="26.25" customHeight="1">
      <c r="A44" s="883"/>
      <c r="B44" s="878"/>
      <c r="C44" s="235" t="s">
        <v>451</v>
      </c>
      <c r="D44" s="850">
        <f>収入!E6</f>
        <v>0</v>
      </c>
      <c r="E44" s="851"/>
      <c r="F44" s="851"/>
      <c r="G44" s="852"/>
      <c r="H44" s="858"/>
      <c r="I44" s="859"/>
      <c r="J44" s="861"/>
      <c r="K44" s="623"/>
      <c r="L44" s="626"/>
    </row>
    <row r="45" spans="1:18" ht="26.25" customHeight="1">
      <c r="A45" s="883"/>
      <c r="B45" s="878"/>
      <c r="C45" s="499" t="s">
        <v>77</v>
      </c>
      <c r="D45" s="850">
        <f>収入!E7</f>
        <v>0</v>
      </c>
      <c r="E45" s="851"/>
      <c r="F45" s="851"/>
      <c r="G45" s="852"/>
      <c r="H45" s="872" t="s">
        <v>612</v>
      </c>
      <c r="I45" s="873"/>
      <c r="J45" s="455">
        <f>支出!$H$10</f>
        <v>0</v>
      </c>
      <c r="K45" s="623"/>
      <c r="L45" s="627"/>
      <c r="M45" s="629"/>
      <c r="N45" s="629"/>
    </row>
    <row r="46" spans="1:18" ht="26.25" customHeight="1">
      <c r="A46" s="883"/>
      <c r="B46" s="878"/>
      <c r="C46" s="499" t="s">
        <v>611</v>
      </c>
      <c r="D46" s="874">
        <f>収入!E8</f>
        <v>0</v>
      </c>
      <c r="E46" s="875"/>
      <c r="F46" s="875"/>
      <c r="G46" s="876"/>
      <c r="H46" s="872" t="s">
        <v>613</v>
      </c>
      <c r="I46" s="873"/>
      <c r="J46" s="455">
        <f>支出!$H$11</f>
        <v>0</v>
      </c>
      <c r="K46" s="623"/>
      <c r="L46" s="566"/>
    </row>
    <row r="47" spans="1:18" ht="27" customHeight="1" thickBot="1">
      <c r="A47" s="883"/>
      <c r="B47" s="878"/>
      <c r="C47" s="499" t="s">
        <v>666</v>
      </c>
      <c r="D47" s="874">
        <f>J48-収入!E3</f>
        <v>0</v>
      </c>
      <c r="E47" s="875"/>
      <c r="F47" s="875"/>
      <c r="G47" s="876"/>
      <c r="H47" s="903" t="s">
        <v>681</v>
      </c>
      <c r="I47" s="904"/>
      <c r="J47" s="695">
        <f>支出!$G$14</f>
        <v>0</v>
      </c>
      <c r="K47" s="623"/>
      <c r="L47" s="566"/>
      <c r="O47" s="1"/>
      <c r="P47" s="1"/>
    </row>
    <row r="48" spans="1:18" ht="26.25" customHeight="1" thickTop="1">
      <c r="A48" s="883"/>
      <c r="B48" s="879"/>
      <c r="C48" s="475" t="s">
        <v>452</v>
      </c>
      <c r="D48" s="869">
        <f>収入!E3+D47</f>
        <v>0</v>
      </c>
      <c r="E48" s="870"/>
      <c r="F48" s="870"/>
      <c r="G48" s="871"/>
      <c r="H48" s="867" t="s">
        <v>569</v>
      </c>
      <c r="I48" s="868"/>
      <c r="J48" s="476">
        <f>支出!$G$5</f>
        <v>0</v>
      </c>
      <c r="K48" s="623"/>
      <c r="L48" s="565" t="s">
        <v>406</v>
      </c>
      <c r="O48" s="1"/>
      <c r="P48" s="1"/>
      <c r="Q48" s="1"/>
      <c r="R48" s="1"/>
    </row>
    <row r="49" spans="1:18" ht="26.25" customHeight="1" thickBot="1">
      <c r="A49" s="884"/>
      <c r="B49" s="226" t="s">
        <v>23</v>
      </c>
      <c r="C49" s="864" t="s">
        <v>710</v>
      </c>
      <c r="D49" s="865"/>
      <c r="E49" s="865"/>
      <c r="F49" s="865"/>
      <c r="G49" s="866"/>
      <c r="H49" s="862" t="s">
        <v>199</v>
      </c>
      <c r="I49" s="863"/>
      <c r="J49" s="731"/>
      <c r="K49" s="624"/>
      <c r="L49" s="628" t="s">
        <v>407</v>
      </c>
      <c r="O49" s="1"/>
      <c r="P49" s="1"/>
      <c r="Q49" s="1"/>
      <c r="R49" s="1"/>
    </row>
    <row r="50" spans="1:18" ht="20" hidden="1">
      <c r="D50" s="971">
        <f>SUM(D42:G46)</f>
        <v>0</v>
      </c>
      <c r="E50" s="972"/>
      <c r="F50" s="972"/>
      <c r="G50" s="972"/>
      <c r="L50" s="313"/>
      <c r="M50" s="1"/>
      <c r="N50" s="1"/>
      <c r="O50" s="1"/>
      <c r="P50" s="1"/>
      <c r="Q50" s="1"/>
      <c r="R50" s="1"/>
    </row>
    <row r="51" spans="1:18">
      <c r="L51" s="67"/>
      <c r="M51" s="1"/>
      <c r="N51" s="1"/>
      <c r="O51" s="1"/>
      <c r="P51" s="1"/>
      <c r="Q51" s="1"/>
      <c r="R51" s="1"/>
    </row>
    <row r="52" spans="1:18">
      <c r="L52" s="67"/>
      <c r="M52" s="1"/>
      <c r="N52" s="1"/>
      <c r="O52" s="1"/>
      <c r="P52" s="1"/>
      <c r="Q52" s="1"/>
      <c r="R52" s="1"/>
    </row>
    <row r="53" spans="1:18">
      <c r="L53" s="67"/>
      <c r="M53" s="1"/>
      <c r="N53" s="1"/>
      <c r="O53" s="1"/>
      <c r="P53" s="1"/>
      <c r="Q53" s="1"/>
      <c r="R53" s="1"/>
    </row>
    <row r="54" spans="1:18">
      <c r="L54" s="67"/>
      <c r="M54" s="1"/>
      <c r="N54" s="1"/>
      <c r="O54" s="1"/>
      <c r="P54" s="1"/>
      <c r="Q54" s="1"/>
      <c r="R54" s="1"/>
    </row>
    <row r="55" spans="1:18">
      <c r="L55" s="67"/>
      <c r="M55" s="1"/>
      <c r="N55" s="1"/>
      <c r="O55" s="1"/>
      <c r="P55" s="1"/>
      <c r="Q55" s="1"/>
      <c r="R55" s="1"/>
    </row>
    <row r="56" spans="1:18">
      <c r="L56" s="67"/>
      <c r="M56" s="1"/>
      <c r="N56" s="1"/>
      <c r="O56" s="1"/>
      <c r="P56" s="1"/>
      <c r="Q56" s="1"/>
      <c r="R56" s="1"/>
    </row>
    <row r="57" spans="1:18">
      <c r="L57" s="67"/>
      <c r="M57" s="1"/>
      <c r="N57" s="1"/>
      <c r="O57" s="1"/>
      <c r="P57" s="1"/>
      <c r="Q57" s="1"/>
      <c r="R57" s="1"/>
    </row>
    <row r="58" spans="1:18">
      <c r="L58" s="67"/>
      <c r="M58" s="1"/>
      <c r="N58" s="1"/>
      <c r="O58" s="1"/>
      <c r="P58" s="1"/>
      <c r="Q58" s="1"/>
      <c r="R58" s="1"/>
    </row>
    <row r="59" spans="1:18">
      <c r="L59" s="67"/>
      <c r="M59" s="1"/>
      <c r="N59" s="1"/>
      <c r="O59" s="1"/>
      <c r="P59" s="1"/>
      <c r="Q59" s="1"/>
      <c r="R59" s="1"/>
    </row>
    <row r="60" spans="1:18">
      <c r="L60" s="67"/>
      <c r="M60" s="1"/>
      <c r="N60" s="1"/>
      <c r="O60" s="1"/>
      <c r="P60" s="1"/>
      <c r="Q60" s="1"/>
      <c r="R60" s="1"/>
    </row>
    <row r="61" spans="1:18">
      <c r="L61" s="67"/>
      <c r="M61" s="1"/>
      <c r="N61" s="1"/>
      <c r="O61" s="1"/>
      <c r="P61" s="1"/>
      <c r="Q61" s="1"/>
      <c r="R61" s="1"/>
    </row>
    <row r="62" spans="1:18">
      <c r="L62" s="67"/>
      <c r="M62" s="1"/>
      <c r="N62" s="1"/>
      <c r="O62" s="1"/>
      <c r="P62" s="1"/>
      <c r="Q62" s="1"/>
      <c r="R62" s="1"/>
    </row>
    <row r="63" spans="1:18">
      <c r="L63" s="67"/>
      <c r="M63" s="1"/>
      <c r="N63" s="1"/>
      <c r="O63" s="1"/>
      <c r="P63" s="1"/>
      <c r="Q63" s="1"/>
      <c r="R63" s="1"/>
    </row>
    <row r="64" spans="1:18">
      <c r="L64" s="67"/>
      <c r="M64" s="1"/>
      <c r="N64" s="1"/>
      <c r="O64" s="1"/>
      <c r="P64" s="1"/>
      <c r="Q64" s="1"/>
      <c r="R64" s="1"/>
    </row>
    <row r="65" spans="12:18">
      <c r="L65" s="67"/>
      <c r="M65" s="1"/>
      <c r="N65" s="1"/>
      <c r="O65" s="1"/>
      <c r="P65" s="1"/>
      <c r="Q65" s="1"/>
      <c r="R65" s="1"/>
    </row>
    <row r="66" spans="12:18">
      <c r="L66" s="67"/>
      <c r="M66" s="1"/>
      <c r="N66" s="1"/>
      <c r="O66" s="1"/>
      <c r="P66" s="1"/>
      <c r="Q66" s="1"/>
      <c r="R66" s="1"/>
    </row>
    <row r="67" spans="12:18">
      <c r="L67" s="67"/>
      <c r="M67" s="1"/>
      <c r="N67" s="1"/>
      <c r="O67" s="1"/>
      <c r="P67" s="1"/>
      <c r="Q67" s="1"/>
      <c r="R67" s="1"/>
    </row>
    <row r="68" spans="12:18">
      <c r="L68" s="67"/>
      <c r="M68" s="1"/>
      <c r="N68" s="1"/>
      <c r="O68" s="1"/>
      <c r="P68" s="1"/>
      <c r="Q68" s="1"/>
      <c r="R68" s="1"/>
    </row>
    <row r="69" spans="12:18">
      <c r="L69" s="67"/>
      <c r="M69" s="1"/>
      <c r="N69" s="1"/>
      <c r="O69" s="1"/>
      <c r="P69" s="1"/>
      <c r="Q69" s="1"/>
      <c r="R69" s="1"/>
    </row>
    <row r="70" spans="12:18">
      <c r="L70" s="67"/>
      <c r="M70" s="1"/>
      <c r="N70" s="1"/>
      <c r="O70" s="1"/>
      <c r="P70" s="1"/>
      <c r="Q70" s="1"/>
      <c r="R70" s="1"/>
    </row>
    <row r="71" spans="12:18">
      <c r="L71" s="67"/>
      <c r="M71" s="1"/>
      <c r="N71" s="1"/>
      <c r="O71" s="1"/>
      <c r="P71" s="1"/>
      <c r="Q71" s="1"/>
      <c r="R71" s="1"/>
    </row>
    <row r="72" spans="12:18">
      <c r="L72" s="67"/>
      <c r="M72" s="1"/>
      <c r="N72" s="1"/>
      <c r="O72" s="1"/>
      <c r="P72" s="1"/>
      <c r="Q72" s="1"/>
      <c r="R72" s="1"/>
    </row>
    <row r="73" spans="12:18">
      <c r="L73" s="67"/>
      <c r="M73" s="1"/>
      <c r="N73" s="1"/>
      <c r="O73" s="1"/>
      <c r="P73" s="1"/>
      <c r="Q73" s="1"/>
      <c r="R73" s="1"/>
    </row>
    <row r="74" spans="12:18">
      <c r="L74" s="67"/>
      <c r="M74" s="1"/>
      <c r="N74" s="1"/>
      <c r="Q74" s="1"/>
      <c r="R74" s="1"/>
    </row>
    <row r="75" spans="12:18">
      <c r="L75" s="67"/>
      <c r="M75" s="1"/>
      <c r="N75" s="1"/>
    </row>
    <row r="76" spans="12:18">
      <c r="L76" s="67"/>
      <c r="M76" s="1"/>
      <c r="N76" s="1"/>
    </row>
  </sheetData>
  <sheetProtection algorithmName="SHA-512" hashValue="B22NmwRNkf7xLAd82AR10n9gnFw59A5Kb9xvZXMQyADhId0CGvZ+nweXPS1fYPRSb7IGpQVc9XRKkWERGFuWnA==" saltValue="3PfeMFSdADymAddcjQ/QPg==" spinCount="100000" sheet="1" objects="1" scenarios="1"/>
  <mergeCells count="84">
    <mergeCell ref="D50:G50"/>
    <mergeCell ref="L5:L6"/>
    <mergeCell ref="D28:F28"/>
    <mergeCell ref="H28:I28"/>
    <mergeCell ref="C10:J10"/>
    <mergeCell ref="H37:I37"/>
    <mergeCell ref="D20:G20"/>
    <mergeCell ref="D21:G21"/>
    <mergeCell ref="H21:J21"/>
    <mergeCell ref="C22:J22"/>
    <mergeCell ref="C23:J23"/>
    <mergeCell ref="D30:J30"/>
    <mergeCell ref="C24:J24"/>
    <mergeCell ref="F36:H36"/>
    <mergeCell ref="E38:G38"/>
    <mergeCell ref="H38:J38"/>
    <mergeCell ref="F4:G4"/>
    <mergeCell ref="F5:G5"/>
    <mergeCell ref="F6:G6"/>
    <mergeCell ref="H4:J4"/>
    <mergeCell ref="H5:J5"/>
    <mergeCell ref="H6:J6"/>
    <mergeCell ref="P14:U14"/>
    <mergeCell ref="D42:G42"/>
    <mergeCell ref="E11:G11"/>
    <mergeCell ref="C25:J25"/>
    <mergeCell ref="D31:J31"/>
    <mergeCell ref="L30:L31"/>
    <mergeCell ref="C14:J14"/>
    <mergeCell ref="L14:L15"/>
    <mergeCell ref="D12:G12"/>
    <mergeCell ref="D13:G13"/>
    <mergeCell ref="H13:J13"/>
    <mergeCell ref="C16:J16"/>
    <mergeCell ref="C17:J17"/>
    <mergeCell ref="C18:J18"/>
    <mergeCell ref="L11:L12"/>
    <mergeCell ref="L26:L27"/>
    <mergeCell ref="A1:C1"/>
    <mergeCell ref="C26:J26"/>
    <mergeCell ref="C27:J27"/>
    <mergeCell ref="D40:G40"/>
    <mergeCell ref="A2:J2"/>
    <mergeCell ref="C15:J15"/>
    <mergeCell ref="B12:B13"/>
    <mergeCell ref="B8:J8"/>
    <mergeCell ref="A7:B7"/>
    <mergeCell ref="C7:D7"/>
    <mergeCell ref="B9:J9"/>
    <mergeCell ref="A3:J3"/>
    <mergeCell ref="A9:A10"/>
    <mergeCell ref="A19:A25"/>
    <mergeCell ref="B28:B36"/>
    <mergeCell ref="B20:B21"/>
    <mergeCell ref="B42:B48"/>
    <mergeCell ref="B40:B41"/>
    <mergeCell ref="A11:A18"/>
    <mergeCell ref="A26:A49"/>
    <mergeCell ref="E19:G19"/>
    <mergeCell ref="D41:G41"/>
    <mergeCell ref="D39:G39"/>
    <mergeCell ref="D32:J32"/>
    <mergeCell ref="D33:J33"/>
    <mergeCell ref="D35:J35"/>
    <mergeCell ref="D34:J34"/>
    <mergeCell ref="E37:G37"/>
    <mergeCell ref="D29:I29"/>
    <mergeCell ref="H45:I45"/>
    <mergeCell ref="D47:G47"/>
    <mergeCell ref="H47:I47"/>
    <mergeCell ref="H49:I49"/>
    <mergeCell ref="D45:G45"/>
    <mergeCell ref="C49:G49"/>
    <mergeCell ref="H48:I48"/>
    <mergeCell ref="D48:G48"/>
    <mergeCell ref="H46:I46"/>
    <mergeCell ref="D46:G46"/>
    <mergeCell ref="H40:I40"/>
    <mergeCell ref="H42:I42"/>
    <mergeCell ref="D44:G44"/>
    <mergeCell ref="H39:J39"/>
    <mergeCell ref="D43:G43"/>
    <mergeCell ref="H43:I44"/>
    <mergeCell ref="J43:J44"/>
  </mergeCells>
  <phoneticPr fontId="8"/>
  <conditionalFormatting sqref="D32:J32">
    <cfRule type="expression" dxfId="10" priority="2" stopIfTrue="1">
      <formula>OR($C$10=$N$7,$C$10=$N$8,$N$9)</formula>
    </cfRule>
  </conditionalFormatting>
  <conditionalFormatting sqref="D33:J33">
    <cfRule type="expression" dxfId="9" priority="3" stopIfTrue="1">
      <formula>OR($C$10=$N$10,$C$10=$N$11,$C$10=$N$14)</formula>
    </cfRule>
  </conditionalFormatting>
  <conditionalFormatting sqref="D35:J35">
    <cfRule type="expression" dxfId="8" priority="4" stopIfTrue="1">
      <formula>OR($C$10=$N$3,$C$10=#REF!,$C$10=#REF!,$C$10=$N$7,$C$10=$N$8,$C$10=$N$9)</formula>
    </cfRule>
  </conditionalFormatting>
  <conditionalFormatting sqref="F36:K36">
    <cfRule type="expression" dxfId="7" priority="1">
      <formula>$D$36="無"</formula>
    </cfRule>
  </conditionalFormatting>
  <conditionalFormatting sqref="K32">
    <cfRule type="expression" dxfId="6" priority="36" stopIfTrue="1">
      <formula>OR($C$10=$O$7,$C$10=$O$8,$O$9)</formula>
    </cfRule>
  </conditionalFormatting>
  <conditionalFormatting sqref="K33">
    <cfRule type="expression" dxfId="5" priority="37" stopIfTrue="1">
      <formula>OR($C$10=$O$10,$C$10=$O$11,$C$10=$O$14)</formula>
    </cfRule>
  </conditionalFormatting>
  <conditionalFormatting sqref="K35">
    <cfRule type="expression" dxfId="4" priority="38" stopIfTrue="1">
      <formula>OR($C$10=$O$3,$C$10=#REF!,$C$10=#REF!,$C$10=$O$7,$C$10=$O$8,$C$10=$O$9)</formula>
    </cfRule>
  </conditionalFormatting>
  <dataValidations xWindow="292" yWindow="730" count="12">
    <dataValidation imeMode="halfAlpha" operator="greaterThanOrEqual" allowBlank="1" showInputMessage="1" showErrorMessage="1" sqref="C19:C20 C11:C12 H19:I19 E19:F19 H11:I11 E11:F11" xr:uid="{4873F794-46F4-43F2-8C60-7B3EE84E5670}"/>
    <dataValidation type="date" allowBlank="1" showInputMessage="1" sqref="E37:F38 C37:C38" xr:uid="{00000000-0002-0000-0400-000001000000}">
      <formula1>44287</formula1>
      <formula2>44651</formula2>
    </dataValidation>
    <dataValidation type="list" allowBlank="1" showInputMessage="1" sqref="C49:G49" xr:uid="{00000000-0002-0000-0400-000002000000}">
      <formula1>"課税事業者,免税事業者及び簡易課税事業者"</formula1>
    </dataValidation>
    <dataValidation type="list" allowBlank="1" showInputMessage="1" sqref="J28:K28" xr:uid="{00000000-0002-0000-0400-000004000000}">
      <formula1>"DCP,35mmフィルム,16mmフィルム,DVD,ブルーレイ,ビデオテープ,その他"</formula1>
    </dataValidation>
    <dataValidation type="whole" allowBlank="1" showInputMessage="1" errorTitle="要望額について" error="助成対象経費（Ａ）の２分の１以内、かつ自己負担金（ロ）と同額以下の額を記入してください。_x000a_なお、本助成金に応募するには、この欄の額が２０万円以上の活動規模である必要があります。" sqref="D39:G40" xr:uid="{00000000-0002-0000-0400-000005000000}">
      <formula1>0</formula1>
      <formula2>20000</formula2>
    </dataValidation>
    <dataValidation type="whole" allowBlank="1" showInputMessage="1" errorTitle="要望額について" error="助成対象経費（Ａ）の２分の１以内、かつ自己負担金（ロ）と同額以下の額を記入してください。_x000a_なお、本助成金に応募するには、この欄の額が２０万円以上の活動規模である必要があります。" sqref="D41:G41" xr:uid="{00000000-0002-0000-0400-000006000000}">
      <formula1>0</formula1>
      <formula2>27000</formula2>
    </dataValidation>
    <dataValidation allowBlank="1" showInputMessage="1" showErrorMessage="1" errorTitle="提出期間内で入力してください。" error="2022/5/16～2022/5/27" sqref="C7:D7" xr:uid="{00000000-0002-0000-0400-000007000000}"/>
    <dataValidation type="whole" operator="greaterThanOrEqual" allowBlank="1" showInputMessage="1" showErrorMessage="1" sqref="D28" xr:uid="{9F0B8446-CB4A-4ADD-A4B7-C3A7BF5E6528}">
      <formula1>0</formula1>
    </dataValidation>
    <dataValidation type="list" allowBlank="1" showInputMessage="1" showErrorMessage="1" sqref="D36" xr:uid="{7CC35FCA-6950-4F09-A40C-C1D8827BB592}">
      <formula1>"有,無"</formula1>
    </dataValidation>
    <dataValidation type="list" allowBlank="1" showInputMessage="1" sqref="K10" xr:uid="{BA2380CC-9236-4F21-98BF-28BFE56370A1}">
      <formula1>"劇映画（特別）,劇映画（A）,記録映画（特別）,記録映画（A）,記録映画（B）,アニメーション映画（長編）,アニメーション映画（短編A）,アニメーション映画（短編B）"</formula1>
    </dataValidation>
    <dataValidation type="list" allowBlank="1" showInputMessage="1" sqref="C10:J10" xr:uid="{3B6AA16F-78DF-427C-9E63-CD4289AED701}">
      <formula1>$O$2:$O$12</formula1>
    </dataValidation>
    <dataValidation type="list" allowBlank="1" showInputMessage="1" sqref="C13 C21" xr:uid="{13A6230A-F686-4364-9277-621104E9D207}">
      <formula1>"選択してください,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s>
  <printOptions horizontalCentered="1"/>
  <pageMargins left="0.78740157480314965" right="0.19685039370078741" top="0.39370078740157483" bottom="0.19685039370078741" header="0.19685039370078741" footer="0.11811023622047245"/>
  <pageSetup paperSize="9" scale="5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pageSetUpPr fitToPage="1"/>
  </sheetPr>
  <dimension ref="A1:S118"/>
  <sheetViews>
    <sheetView zoomScale="84" zoomScaleNormal="84" zoomScaleSheetLayoutView="70" workbookViewId="0">
      <selection activeCell="C3" sqref="C3:P12"/>
    </sheetView>
  </sheetViews>
  <sheetFormatPr defaultColWidth="9" defaultRowHeight="22.5"/>
  <cols>
    <col min="1" max="1" width="3.75" bestFit="1" customWidth="1"/>
    <col min="2" max="2" width="3.75" style="3" bestFit="1" customWidth="1"/>
    <col min="3" max="3" width="6.25" style="3" customWidth="1"/>
    <col min="4" max="4" width="21.25" style="3" customWidth="1"/>
    <col min="5" max="5" width="22.5" style="3" customWidth="1"/>
    <col min="6" max="6" width="5.58203125" style="3" customWidth="1"/>
    <col min="7" max="7" width="22.5" style="3" customWidth="1"/>
    <col min="8" max="8" width="13.75" style="3" customWidth="1"/>
    <col min="9" max="9" width="8.75" style="3" customWidth="1"/>
    <col min="10" max="10" width="13.75" style="3" customWidth="1"/>
    <col min="11" max="11" width="10.75" style="3" customWidth="1"/>
    <col min="12" max="12" width="7.08203125" style="3" customWidth="1"/>
    <col min="13" max="13" width="5.58203125" style="3" customWidth="1"/>
    <col min="14" max="14" width="4.5" style="3" customWidth="1"/>
    <col min="15" max="15" width="5.58203125" style="3" customWidth="1"/>
    <col min="16" max="17" width="3.58203125" style="3" customWidth="1"/>
    <col min="18" max="18" width="110" customWidth="1"/>
    <col min="19" max="19" width="68.75" customWidth="1"/>
  </cols>
  <sheetData>
    <row r="1" spans="1:18" ht="23" thickBot="1">
      <c r="B1" s="1033" t="s">
        <v>217</v>
      </c>
      <c r="C1" s="1034"/>
      <c r="D1" s="1035">
        <f>総表!C27</f>
        <v>0</v>
      </c>
      <c r="E1" s="1035"/>
      <c r="F1" s="1035"/>
      <c r="G1" s="1035"/>
      <c r="H1" s="580" t="s">
        <v>218</v>
      </c>
      <c r="I1" s="1035">
        <f>総表!C15</f>
        <v>0</v>
      </c>
      <c r="J1" s="1035"/>
      <c r="K1" s="1035"/>
      <c r="L1" s="1035"/>
      <c r="M1" s="1035"/>
      <c r="N1" s="1035"/>
      <c r="O1" s="1035"/>
      <c r="P1" s="1036"/>
      <c r="Q1" s="290"/>
      <c r="R1" s="567" t="s">
        <v>622</v>
      </c>
    </row>
    <row r="2" spans="1:18" ht="24" customHeight="1">
      <c r="B2" s="1048" t="s">
        <v>48</v>
      </c>
      <c r="C2" s="1015" t="s">
        <v>487</v>
      </c>
      <c r="D2" s="1016"/>
      <c r="E2" s="1016"/>
      <c r="F2" s="1016"/>
      <c r="G2" s="1016"/>
      <c r="H2" s="1016"/>
      <c r="I2" s="1016"/>
      <c r="J2" s="1016"/>
      <c r="K2" s="1016"/>
      <c r="L2" s="1016"/>
      <c r="M2" s="1016"/>
      <c r="N2" s="1016"/>
      <c r="O2" s="1016"/>
      <c r="P2" s="1017"/>
      <c r="Q2" s="568"/>
      <c r="R2" s="584" t="s">
        <v>603</v>
      </c>
    </row>
    <row r="3" spans="1:18" ht="24" customHeight="1">
      <c r="A3">
        <v>1</v>
      </c>
      <c r="B3" s="1049"/>
      <c r="C3" s="1003" t="s">
        <v>573</v>
      </c>
      <c r="D3" s="1004"/>
      <c r="E3" s="1004"/>
      <c r="F3" s="1004"/>
      <c r="G3" s="1004"/>
      <c r="H3" s="1004"/>
      <c r="I3" s="1004"/>
      <c r="J3" s="1004"/>
      <c r="K3" s="1004"/>
      <c r="L3" s="1004"/>
      <c r="M3" s="1004"/>
      <c r="N3" s="1004"/>
      <c r="O3" s="1004"/>
      <c r="P3" s="1005"/>
      <c r="Q3" s="569"/>
      <c r="R3" s="1101" t="s">
        <v>618</v>
      </c>
    </row>
    <row r="4" spans="1:18" ht="24" customHeight="1">
      <c r="A4">
        <v>2</v>
      </c>
      <c r="B4" s="1049"/>
      <c r="C4" s="1003"/>
      <c r="D4" s="1004"/>
      <c r="E4" s="1004"/>
      <c r="F4" s="1004"/>
      <c r="G4" s="1004"/>
      <c r="H4" s="1004"/>
      <c r="I4" s="1004"/>
      <c r="J4" s="1004"/>
      <c r="K4" s="1004"/>
      <c r="L4" s="1004"/>
      <c r="M4" s="1004"/>
      <c r="N4" s="1004"/>
      <c r="O4" s="1004"/>
      <c r="P4" s="1005"/>
      <c r="Q4" s="569"/>
      <c r="R4" s="1101"/>
    </row>
    <row r="5" spans="1:18" ht="24" customHeight="1">
      <c r="A5">
        <v>3</v>
      </c>
      <c r="B5" s="1049"/>
      <c r="C5" s="1003"/>
      <c r="D5" s="1004"/>
      <c r="E5" s="1004"/>
      <c r="F5" s="1004"/>
      <c r="G5" s="1004"/>
      <c r="H5" s="1004"/>
      <c r="I5" s="1004"/>
      <c r="J5" s="1004"/>
      <c r="K5" s="1004"/>
      <c r="L5" s="1004"/>
      <c r="M5" s="1004"/>
      <c r="N5" s="1004"/>
      <c r="O5" s="1004"/>
      <c r="P5" s="1005"/>
      <c r="Q5" s="569"/>
      <c r="R5" s="1101"/>
    </row>
    <row r="6" spans="1:18" ht="24" customHeight="1">
      <c r="A6">
        <v>4</v>
      </c>
      <c r="B6" s="1049"/>
      <c r="C6" s="1003"/>
      <c r="D6" s="1004"/>
      <c r="E6" s="1004"/>
      <c r="F6" s="1004"/>
      <c r="G6" s="1004"/>
      <c r="H6" s="1004"/>
      <c r="I6" s="1004"/>
      <c r="J6" s="1004"/>
      <c r="K6" s="1004"/>
      <c r="L6" s="1004"/>
      <c r="M6" s="1004"/>
      <c r="N6" s="1004"/>
      <c r="O6" s="1004"/>
      <c r="P6" s="1005"/>
      <c r="Q6" s="569"/>
      <c r="R6" s="1101"/>
    </row>
    <row r="7" spans="1:18" ht="24" customHeight="1">
      <c r="A7">
        <v>5</v>
      </c>
      <c r="B7" s="1049"/>
      <c r="C7" s="1003"/>
      <c r="D7" s="1004"/>
      <c r="E7" s="1004"/>
      <c r="F7" s="1004"/>
      <c r="G7" s="1004"/>
      <c r="H7" s="1004"/>
      <c r="I7" s="1004"/>
      <c r="J7" s="1004"/>
      <c r="K7" s="1004"/>
      <c r="L7" s="1004"/>
      <c r="M7" s="1004"/>
      <c r="N7" s="1004"/>
      <c r="O7" s="1004"/>
      <c r="P7" s="1005"/>
      <c r="Q7" s="569"/>
      <c r="R7" s="1101"/>
    </row>
    <row r="8" spans="1:18" ht="24" customHeight="1">
      <c r="A8">
        <v>6</v>
      </c>
      <c r="B8" s="1049"/>
      <c r="C8" s="1003"/>
      <c r="D8" s="1004"/>
      <c r="E8" s="1004"/>
      <c r="F8" s="1004"/>
      <c r="G8" s="1004"/>
      <c r="H8" s="1004"/>
      <c r="I8" s="1004"/>
      <c r="J8" s="1004"/>
      <c r="K8" s="1004"/>
      <c r="L8" s="1004"/>
      <c r="M8" s="1004"/>
      <c r="N8" s="1004"/>
      <c r="O8" s="1004"/>
      <c r="P8" s="1005"/>
      <c r="Q8" s="569"/>
      <c r="R8" s="1101"/>
    </row>
    <row r="9" spans="1:18" ht="24" customHeight="1">
      <c r="A9">
        <v>7</v>
      </c>
      <c r="B9" s="1049"/>
      <c r="C9" s="1003"/>
      <c r="D9" s="1004"/>
      <c r="E9" s="1004"/>
      <c r="F9" s="1004"/>
      <c r="G9" s="1004"/>
      <c r="H9" s="1004"/>
      <c r="I9" s="1004"/>
      <c r="J9" s="1004"/>
      <c r="K9" s="1004"/>
      <c r="L9" s="1004"/>
      <c r="M9" s="1004"/>
      <c r="N9" s="1004"/>
      <c r="O9" s="1004"/>
      <c r="P9" s="1005"/>
      <c r="Q9" s="569"/>
      <c r="R9" s="1101"/>
    </row>
    <row r="10" spans="1:18" ht="24" customHeight="1">
      <c r="A10">
        <v>8</v>
      </c>
      <c r="B10" s="1049"/>
      <c r="C10" s="1003"/>
      <c r="D10" s="1004"/>
      <c r="E10" s="1004"/>
      <c r="F10" s="1004"/>
      <c r="G10" s="1004"/>
      <c r="H10" s="1004"/>
      <c r="I10" s="1004"/>
      <c r="J10" s="1004"/>
      <c r="K10" s="1004"/>
      <c r="L10" s="1004"/>
      <c r="M10" s="1004"/>
      <c r="N10" s="1004"/>
      <c r="O10" s="1004"/>
      <c r="P10" s="1005"/>
      <c r="Q10" s="569"/>
      <c r="R10" s="1101"/>
    </row>
    <row r="11" spans="1:18" ht="24" customHeight="1">
      <c r="A11">
        <v>9</v>
      </c>
      <c r="B11" s="1049"/>
      <c r="C11" s="1003"/>
      <c r="D11" s="1004"/>
      <c r="E11" s="1004"/>
      <c r="F11" s="1004"/>
      <c r="G11" s="1004"/>
      <c r="H11" s="1004"/>
      <c r="I11" s="1004"/>
      <c r="J11" s="1004"/>
      <c r="K11" s="1004"/>
      <c r="L11" s="1004"/>
      <c r="M11" s="1004"/>
      <c r="N11" s="1004"/>
      <c r="O11" s="1004"/>
      <c r="P11" s="1005"/>
      <c r="Q11" s="569"/>
      <c r="R11" s="1101"/>
    </row>
    <row r="12" spans="1:18" ht="24" customHeight="1">
      <c r="A12">
        <v>10</v>
      </c>
      <c r="B12" s="1049"/>
      <c r="C12" s="1003"/>
      <c r="D12" s="1004"/>
      <c r="E12" s="1004"/>
      <c r="F12" s="1004"/>
      <c r="G12" s="1004"/>
      <c r="H12" s="1004"/>
      <c r="I12" s="1004"/>
      <c r="J12" s="1004"/>
      <c r="K12" s="1004"/>
      <c r="L12" s="1004"/>
      <c r="M12" s="1004"/>
      <c r="N12" s="1004"/>
      <c r="O12" s="1004"/>
      <c r="P12" s="1005"/>
      <c r="Q12" s="569"/>
      <c r="R12" s="1101"/>
    </row>
    <row r="13" spans="1:18" ht="18.75" customHeight="1">
      <c r="B13" s="1049"/>
      <c r="C13" s="1040" t="s">
        <v>696</v>
      </c>
      <c r="D13" s="1040"/>
      <c r="E13" s="1040"/>
      <c r="F13" s="1040"/>
      <c r="G13" s="1040"/>
      <c r="H13" s="1040"/>
      <c r="I13" s="1040"/>
      <c r="J13" s="1040"/>
      <c r="K13" s="1040"/>
      <c r="L13" s="1040"/>
      <c r="M13" s="1040"/>
      <c r="N13" s="1040"/>
      <c r="O13" s="1040"/>
      <c r="P13" s="1041"/>
      <c r="Q13" s="568"/>
      <c r="R13" s="585" t="s">
        <v>650</v>
      </c>
    </row>
    <row r="14" spans="1:18" ht="24" customHeight="1">
      <c r="A14">
        <v>1</v>
      </c>
      <c r="B14" s="1049"/>
      <c r="C14" s="1042" t="s">
        <v>669</v>
      </c>
      <c r="D14" s="1043"/>
      <c r="E14" s="1043"/>
      <c r="F14" s="1043"/>
      <c r="G14" s="1043"/>
      <c r="H14" s="1043"/>
      <c r="I14" s="1043"/>
      <c r="J14" s="1043"/>
      <c r="K14" s="1043"/>
      <c r="L14" s="1043"/>
      <c r="M14" s="1043"/>
      <c r="N14" s="1043"/>
      <c r="O14" s="1043"/>
      <c r="P14" s="1044"/>
      <c r="Q14" s="569"/>
      <c r="R14" s="1100" t="s">
        <v>670</v>
      </c>
    </row>
    <row r="15" spans="1:18" ht="24" customHeight="1">
      <c r="A15">
        <v>2</v>
      </c>
      <c r="B15" s="1049"/>
      <c r="C15" s="1003"/>
      <c r="D15" s="1004"/>
      <c r="E15" s="1004"/>
      <c r="F15" s="1004"/>
      <c r="G15" s="1004"/>
      <c r="H15" s="1004"/>
      <c r="I15" s="1004"/>
      <c r="J15" s="1004"/>
      <c r="K15" s="1004"/>
      <c r="L15" s="1004"/>
      <c r="M15" s="1004"/>
      <c r="N15" s="1004"/>
      <c r="O15" s="1004"/>
      <c r="P15" s="1005"/>
      <c r="Q15" s="569"/>
      <c r="R15" s="1101"/>
    </row>
    <row r="16" spans="1:18" ht="24" customHeight="1">
      <c r="A16">
        <v>3</v>
      </c>
      <c r="B16" s="1049"/>
      <c r="C16" s="1003"/>
      <c r="D16" s="1004"/>
      <c r="E16" s="1004"/>
      <c r="F16" s="1004"/>
      <c r="G16" s="1004"/>
      <c r="H16" s="1004"/>
      <c r="I16" s="1004"/>
      <c r="J16" s="1004"/>
      <c r="K16" s="1004"/>
      <c r="L16" s="1004"/>
      <c r="M16" s="1004"/>
      <c r="N16" s="1004"/>
      <c r="O16" s="1004"/>
      <c r="P16" s="1005"/>
      <c r="Q16" s="569"/>
      <c r="R16" s="1101"/>
    </row>
    <row r="17" spans="1:18" ht="24" customHeight="1">
      <c r="A17">
        <v>4</v>
      </c>
      <c r="B17" s="1049"/>
      <c r="C17" s="1003"/>
      <c r="D17" s="1004"/>
      <c r="E17" s="1004"/>
      <c r="F17" s="1004"/>
      <c r="G17" s="1004"/>
      <c r="H17" s="1004"/>
      <c r="I17" s="1004"/>
      <c r="J17" s="1004"/>
      <c r="K17" s="1004"/>
      <c r="L17" s="1004"/>
      <c r="M17" s="1004"/>
      <c r="N17" s="1004"/>
      <c r="O17" s="1004"/>
      <c r="P17" s="1005"/>
      <c r="Q17" s="569"/>
      <c r="R17" s="1101"/>
    </row>
    <row r="18" spans="1:18" ht="24" customHeight="1" thickBot="1">
      <c r="A18">
        <v>5</v>
      </c>
      <c r="B18" s="1049"/>
      <c r="C18" s="1045"/>
      <c r="D18" s="1046"/>
      <c r="E18" s="1046"/>
      <c r="F18" s="1046"/>
      <c r="G18" s="1046"/>
      <c r="H18" s="1046"/>
      <c r="I18" s="1046"/>
      <c r="J18" s="1046"/>
      <c r="K18" s="1046"/>
      <c r="L18" s="1046"/>
      <c r="M18" s="1046"/>
      <c r="N18" s="1046"/>
      <c r="O18" s="1046"/>
      <c r="P18" s="1047"/>
      <c r="Q18" s="569"/>
      <c r="R18" s="1104"/>
    </row>
    <row r="19" spans="1:18" ht="24" customHeight="1">
      <c r="B19" s="1049"/>
      <c r="C19" s="1015" t="s">
        <v>526</v>
      </c>
      <c r="D19" s="1016"/>
      <c r="E19" s="1016"/>
      <c r="F19" s="1016"/>
      <c r="G19" s="1016"/>
      <c r="H19" s="1016"/>
      <c r="I19" s="1016"/>
      <c r="J19" s="1016"/>
      <c r="K19" s="1016"/>
      <c r="L19" s="1016"/>
      <c r="M19" s="1016"/>
      <c r="N19" s="1016"/>
      <c r="O19" s="1016"/>
      <c r="P19" s="1017"/>
      <c r="Q19" s="568"/>
      <c r="R19" s="585" t="s">
        <v>604</v>
      </c>
    </row>
    <row r="20" spans="1:18" ht="24" customHeight="1">
      <c r="A20">
        <v>1</v>
      </c>
      <c r="B20" s="1049"/>
      <c r="C20" s="1003" t="s">
        <v>572</v>
      </c>
      <c r="D20" s="1004"/>
      <c r="E20" s="1004"/>
      <c r="F20" s="1004"/>
      <c r="G20" s="1004"/>
      <c r="H20" s="1004"/>
      <c r="I20" s="1004"/>
      <c r="J20" s="1004"/>
      <c r="K20" s="1004"/>
      <c r="L20" s="1004"/>
      <c r="M20" s="1004"/>
      <c r="N20" s="1004"/>
      <c r="O20" s="1004"/>
      <c r="P20" s="1005"/>
      <c r="Q20" s="569"/>
      <c r="R20" s="1101" t="s">
        <v>619</v>
      </c>
    </row>
    <row r="21" spans="1:18" ht="24" customHeight="1">
      <c r="A21">
        <v>2</v>
      </c>
      <c r="B21" s="1049"/>
      <c r="C21" s="1003"/>
      <c r="D21" s="1004"/>
      <c r="E21" s="1004"/>
      <c r="F21" s="1004"/>
      <c r="G21" s="1004"/>
      <c r="H21" s="1004"/>
      <c r="I21" s="1004"/>
      <c r="J21" s="1004"/>
      <c r="K21" s="1004"/>
      <c r="L21" s="1004"/>
      <c r="M21" s="1004"/>
      <c r="N21" s="1004"/>
      <c r="O21" s="1004"/>
      <c r="P21" s="1005"/>
      <c r="Q21" s="569"/>
      <c r="R21" s="1101"/>
    </row>
    <row r="22" spans="1:18" ht="24" customHeight="1">
      <c r="A22">
        <v>3</v>
      </c>
      <c r="B22" s="1049"/>
      <c r="C22" s="1003"/>
      <c r="D22" s="1004"/>
      <c r="E22" s="1004"/>
      <c r="F22" s="1004"/>
      <c r="G22" s="1004"/>
      <c r="H22" s="1004"/>
      <c r="I22" s="1004"/>
      <c r="J22" s="1004"/>
      <c r="K22" s="1004"/>
      <c r="L22" s="1004"/>
      <c r="M22" s="1004"/>
      <c r="N22" s="1004"/>
      <c r="O22" s="1004"/>
      <c r="P22" s="1005"/>
      <c r="Q22" s="569"/>
      <c r="R22" s="1101"/>
    </row>
    <row r="23" spans="1:18" ht="24" customHeight="1">
      <c r="A23">
        <v>4</v>
      </c>
      <c r="B23" s="1049"/>
      <c r="C23" s="1003"/>
      <c r="D23" s="1004"/>
      <c r="E23" s="1004"/>
      <c r="F23" s="1004"/>
      <c r="G23" s="1004"/>
      <c r="H23" s="1004"/>
      <c r="I23" s="1004"/>
      <c r="J23" s="1004"/>
      <c r="K23" s="1004"/>
      <c r="L23" s="1004"/>
      <c r="M23" s="1004"/>
      <c r="N23" s="1004"/>
      <c r="O23" s="1004"/>
      <c r="P23" s="1005"/>
      <c r="Q23" s="569"/>
      <c r="R23" s="1101"/>
    </row>
    <row r="24" spans="1:18" ht="24" customHeight="1">
      <c r="A24">
        <v>5</v>
      </c>
      <c r="B24" s="1049"/>
      <c r="C24" s="1003"/>
      <c r="D24" s="1004"/>
      <c r="E24" s="1004"/>
      <c r="F24" s="1004"/>
      <c r="G24" s="1004"/>
      <c r="H24" s="1004"/>
      <c r="I24" s="1004"/>
      <c r="J24" s="1004"/>
      <c r="K24" s="1004"/>
      <c r="L24" s="1004"/>
      <c r="M24" s="1004"/>
      <c r="N24" s="1004"/>
      <c r="O24" s="1004"/>
      <c r="P24" s="1005"/>
      <c r="Q24" s="569"/>
      <c r="R24" s="1101"/>
    </row>
    <row r="25" spans="1:18" ht="24" customHeight="1">
      <c r="A25">
        <v>6</v>
      </c>
      <c r="B25" s="1049"/>
      <c r="C25" s="1003"/>
      <c r="D25" s="1004"/>
      <c r="E25" s="1004"/>
      <c r="F25" s="1004"/>
      <c r="G25" s="1004"/>
      <c r="H25" s="1004"/>
      <c r="I25" s="1004"/>
      <c r="J25" s="1004"/>
      <c r="K25" s="1004"/>
      <c r="L25" s="1004"/>
      <c r="M25" s="1004"/>
      <c r="N25" s="1004"/>
      <c r="O25" s="1004"/>
      <c r="P25" s="1005"/>
      <c r="Q25" s="569"/>
      <c r="R25" s="1101"/>
    </row>
    <row r="26" spans="1:18" ht="24" customHeight="1">
      <c r="A26">
        <v>7</v>
      </c>
      <c r="B26" s="1049"/>
      <c r="C26" s="1003"/>
      <c r="D26" s="1004"/>
      <c r="E26" s="1004"/>
      <c r="F26" s="1004"/>
      <c r="G26" s="1004"/>
      <c r="H26" s="1004"/>
      <c r="I26" s="1004"/>
      <c r="J26" s="1004"/>
      <c r="K26" s="1004"/>
      <c r="L26" s="1004"/>
      <c r="M26" s="1004"/>
      <c r="N26" s="1004"/>
      <c r="O26" s="1004"/>
      <c r="P26" s="1005"/>
      <c r="Q26" s="569"/>
      <c r="R26" s="1101"/>
    </row>
    <row r="27" spans="1:18" ht="24" customHeight="1">
      <c r="A27">
        <v>8</v>
      </c>
      <c r="B27" s="1049"/>
      <c r="C27" s="1003"/>
      <c r="D27" s="1004"/>
      <c r="E27" s="1004"/>
      <c r="F27" s="1004"/>
      <c r="G27" s="1004"/>
      <c r="H27" s="1004"/>
      <c r="I27" s="1004"/>
      <c r="J27" s="1004"/>
      <c r="K27" s="1004"/>
      <c r="L27" s="1004"/>
      <c r="M27" s="1004"/>
      <c r="N27" s="1004"/>
      <c r="O27" s="1004"/>
      <c r="P27" s="1005"/>
      <c r="Q27" s="569"/>
      <c r="R27" s="1101"/>
    </row>
    <row r="28" spans="1:18" ht="24" customHeight="1">
      <c r="A28">
        <v>9</v>
      </c>
      <c r="B28" s="1049"/>
      <c r="C28" s="1003"/>
      <c r="D28" s="1004"/>
      <c r="E28" s="1004"/>
      <c r="F28" s="1004"/>
      <c r="G28" s="1004"/>
      <c r="H28" s="1004"/>
      <c r="I28" s="1004"/>
      <c r="J28" s="1004"/>
      <c r="K28" s="1004"/>
      <c r="L28" s="1004"/>
      <c r="M28" s="1004"/>
      <c r="N28" s="1004"/>
      <c r="O28" s="1004"/>
      <c r="P28" s="1005"/>
      <c r="Q28" s="569"/>
      <c r="R28" s="1101"/>
    </row>
    <row r="29" spans="1:18" ht="24" customHeight="1">
      <c r="A29">
        <v>10</v>
      </c>
      <c r="B29" s="1049"/>
      <c r="C29" s="1009"/>
      <c r="D29" s="1010"/>
      <c r="E29" s="1010"/>
      <c r="F29" s="1010"/>
      <c r="G29" s="1010"/>
      <c r="H29" s="1010"/>
      <c r="I29" s="1010"/>
      <c r="J29" s="1010"/>
      <c r="K29" s="1010"/>
      <c r="L29" s="1010"/>
      <c r="M29" s="1010"/>
      <c r="N29" s="1010"/>
      <c r="O29" s="1010"/>
      <c r="P29" s="1011"/>
      <c r="Q29" s="569"/>
      <c r="R29" s="1101"/>
    </row>
    <row r="30" spans="1:18" ht="24" customHeight="1">
      <c r="B30" s="1049"/>
      <c r="C30" s="1037" t="s">
        <v>55</v>
      </c>
      <c r="D30" s="1038"/>
      <c r="E30" s="1038"/>
      <c r="F30" s="1038"/>
      <c r="G30" s="1038"/>
      <c r="H30" s="1038"/>
      <c r="I30" s="1038"/>
      <c r="J30" s="1038"/>
      <c r="K30" s="1038"/>
      <c r="L30" s="1038"/>
      <c r="M30" s="1038"/>
      <c r="N30" s="1038"/>
      <c r="O30" s="1038"/>
      <c r="P30" s="1039"/>
      <c r="Q30" s="570"/>
      <c r="R30" s="585" t="s">
        <v>605</v>
      </c>
    </row>
    <row r="31" spans="1:18" ht="24" customHeight="1">
      <c r="A31">
        <v>1</v>
      </c>
      <c r="B31" s="1049"/>
      <c r="C31" s="1021" t="s">
        <v>566</v>
      </c>
      <c r="D31" s="1022"/>
      <c r="E31" s="1022"/>
      <c r="F31" s="1022"/>
      <c r="G31" s="1022"/>
      <c r="H31" s="1022"/>
      <c r="I31" s="1022"/>
      <c r="J31" s="1022"/>
      <c r="K31" s="1022"/>
      <c r="L31" s="1022"/>
      <c r="M31" s="1022"/>
      <c r="N31" s="1022"/>
      <c r="O31" s="1022"/>
      <c r="P31" s="1023"/>
      <c r="Q31" s="571"/>
      <c r="R31" s="1101" t="s">
        <v>620</v>
      </c>
    </row>
    <row r="32" spans="1:18" ht="24" customHeight="1">
      <c r="A32">
        <v>2</v>
      </c>
      <c r="B32" s="1049"/>
      <c r="C32" s="1021"/>
      <c r="D32" s="1022"/>
      <c r="E32" s="1022"/>
      <c r="F32" s="1022"/>
      <c r="G32" s="1022"/>
      <c r="H32" s="1022"/>
      <c r="I32" s="1022"/>
      <c r="J32" s="1022"/>
      <c r="K32" s="1022"/>
      <c r="L32" s="1022"/>
      <c r="M32" s="1022"/>
      <c r="N32" s="1022"/>
      <c r="O32" s="1022"/>
      <c r="P32" s="1023"/>
      <c r="Q32" s="571"/>
      <c r="R32" s="1101"/>
    </row>
    <row r="33" spans="1:18" ht="24" customHeight="1">
      <c r="A33">
        <v>3</v>
      </c>
      <c r="B33" s="1049"/>
      <c r="C33" s="1021"/>
      <c r="D33" s="1022"/>
      <c r="E33" s="1022"/>
      <c r="F33" s="1022"/>
      <c r="G33" s="1022"/>
      <c r="H33" s="1022"/>
      <c r="I33" s="1022"/>
      <c r="J33" s="1022"/>
      <c r="K33" s="1022"/>
      <c r="L33" s="1022"/>
      <c r="M33" s="1022"/>
      <c r="N33" s="1022"/>
      <c r="O33" s="1022"/>
      <c r="P33" s="1023"/>
      <c r="Q33" s="571"/>
      <c r="R33" s="1101"/>
    </row>
    <row r="34" spans="1:18" ht="24" customHeight="1">
      <c r="A34">
        <v>4</v>
      </c>
      <c r="B34" s="1049"/>
      <c r="C34" s="1021"/>
      <c r="D34" s="1022"/>
      <c r="E34" s="1022"/>
      <c r="F34" s="1022"/>
      <c r="G34" s="1022"/>
      <c r="H34" s="1022"/>
      <c r="I34" s="1022"/>
      <c r="J34" s="1022"/>
      <c r="K34" s="1022"/>
      <c r="L34" s="1022"/>
      <c r="M34" s="1022"/>
      <c r="N34" s="1022"/>
      <c r="O34" s="1022"/>
      <c r="P34" s="1023"/>
      <c r="Q34" s="571"/>
      <c r="R34" s="1101"/>
    </row>
    <row r="35" spans="1:18" ht="24" customHeight="1">
      <c r="A35">
        <v>5</v>
      </c>
      <c r="B35" s="1049"/>
      <c r="C35" s="1021"/>
      <c r="D35" s="1022"/>
      <c r="E35" s="1022"/>
      <c r="F35" s="1022"/>
      <c r="G35" s="1022"/>
      <c r="H35" s="1022"/>
      <c r="I35" s="1022"/>
      <c r="J35" s="1022"/>
      <c r="K35" s="1022"/>
      <c r="L35" s="1022"/>
      <c r="M35" s="1022"/>
      <c r="N35" s="1022"/>
      <c r="O35" s="1022"/>
      <c r="P35" s="1023"/>
      <c r="Q35" s="571"/>
      <c r="R35" s="1101"/>
    </row>
    <row r="36" spans="1:18" ht="24" customHeight="1">
      <c r="A36">
        <v>6</v>
      </c>
      <c r="B36" s="1049"/>
      <c r="C36" s="1021"/>
      <c r="D36" s="1022"/>
      <c r="E36" s="1022"/>
      <c r="F36" s="1022"/>
      <c r="G36" s="1022"/>
      <c r="H36" s="1022"/>
      <c r="I36" s="1022"/>
      <c r="J36" s="1022"/>
      <c r="K36" s="1022"/>
      <c r="L36" s="1022"/>
      <c r="M36" s="1022"/>
      <c r="N36" s="1022"/>
      <c r="O36" s="1022"/>
      <c r="P36" s="1023"/>
      <c r="Q36" s="571"/>
      <c r="R36" s="1101"/>
    </row>
    <row r="37" spans="1:18" ht="24" customHeight="1">
      <c r="A37">
        <v>7</v>
      </c>
      <c r="B37" s="1049"/>
      <c r="C37" s="1021"/>
      <c r="D37" s="1022"/>
      <c r="E37" s="1022"/>
      <c r="F37" s="1022"/>
      <c r="G37" s="1022"/>
      <c r="H37" s="1022"/>
      <c r="I37" s="1022"/>
      <c r="J37" s="1022"/>
      <c r="K37" s="1022"/>
      <c r="L37" s="1022"/>
      <c r="M37" s="1022"/>
      <c r="N37" s="1022"/>
      <c r="O37" s="1022"/>
      <c r="P37" s="1023"/>
      <c r="Q37" s="571"/>
      <c r="R37" s="1101"/>
    </row>
    <row r="38" spans="1:18" ht="24" customHeight="1">
      <c r="A38">
        <v>8</v>
      </c>
      <c r="B38" s="1049"/>
      <c r="C38" s="1021"/>
      <c r="D38" s="1022"/>
      <c r="E38" s="1022"/>
      <c r="F38" s="1022"/>
      <c r="G38" s="1022"/>
      <c r="H38" s="1022"/>
      <c r="I38" s="1022"/>
      <c r="J38" s="1022"/>
      <c r="K38" s="1022"/>
      <c r="L38" s="1022"/>
      <c r="M38" s="1022"/>
      <c r="N38" s="1022"/>
      <c r="O38" s="1022"/>
      <c r="P38" s="1023"/>
      <c r="Q38" s="571"/>
      <c r="R38" s="1101"/>
    </row>
    <row r="39" spans="1:18" ht="24" customHeight="1">
      <c r="A39">
        <v>9</v>
      </c>
      <c r="B39" s="1049"/>
      <c r="C39" s="1021"/>
      <c r="D39" s="1022"/>
      <c r="E39" s="1022"/>
      <c r="F39" s="1022"/>
      <c r="G39" s="1022"/>
      <c r="H39" s="1022"/>
      <c r="I39" s="1022"/>
      <c r="J39" s="1022"/>
      <c r="K39" s="1022"/>
      <c r="L39" s="1022"/>
      <c r="M39" s="1022"/>
      <c r="N39" s="1022"/>
      <c r="O39" s="1022"/>
      <c r="P39" s="1023"/>
      <c r="Q39" s="571"/>
      <c r="R39" s="1101"/>
    </row>
    <row r="40" spans="1:18" ht="24" customHeight="1">
      <c r="A40">
        <v>10</v>
      </c>
      <c r="B40" s="1049"/>
      <c r="C40" s="1021"/>
      <c r="D40" s="1022"/>
      <c r="E40" s="1022"/>
      <c r="F40" s="1022"/>
      <c r="G40" s="1022"/>
      <c r="H40" s="1022"/>
      <c r="I40" s="1022"/>
      <c r="J40" s="1022"/>
      <c r="K40" s="1022"/>
      <c r="L40" s="1022"/>
      <c r="M40" s="1022"/>
      <c r="N40" s="1022"/>
      <c r="O40" s="1022"/>
      <c r="P40" s="1023"/>
      <c r="Q40" s="571"/>
      <c r="R40" s="1101"/>
    </row>
    <row r="41" spans="1:18" ht="24" customHeight="1">
      <c r="A41">
        <v>11</v>
      </c>
      <c r="B41" s="1049"/>
      <c r="C41" s="1021"/>
      <c r="D41" s="1022"/>
      <c r="E41" s="1022"/>
      <c r="F41" s="1022"/>
      <c r="G41" s="1022"/>
      <c r="H41" s="1022"/>
      <c r="I41" s="1022"/>
      <c r="J41" s="1022"/>
      <c r="K41" s="1022"/>
      <c r="L41" s="1022"/>
      <c r="M41" s="1022"/>
      <c r="N41" s="1022"/>
      <c r="O41" s="1022"/>
      <c r="P41" s="1023"/>
      <c r="Q41" s="571"/>
      <c r="R41" s="1101"/>
    </row>
    <row r="42" spans="1:18" ht="24" customHeight="1">
      <c r="A42">
        <v>12</v>
      </c>
      <c r="B42" s="1049"/>
      <c r="C42" s="1024"/>
      <c r="D42" s="1025"/>
      <c r="E42" s="1025"/>
      <c r="F42" s="1025"/>
      <c r="G42" s="1025"/>
      <c r="H42" s="1025"/>
      <c r="I42" s="1025"/>
      <c r="J42" s="1025"/>
      <c r="K42" s="1025"/>
      <c r="L42" s="1025"/>
      <c r="M42" s="1025"/>
      <c r="N42" s="1025"/>
      <c r="O42" s="1025"/>
      <c r="P42" s="1026"/>
      <c r="Q42" s="571"/>
      <c r="R42" s="1101"/>
    </row>
    <row r="43" spans="1:18" ht="26.25" customHeight="1">
      <c r="B43" s="1049"/>
      <c r="C43" s="1106" t="s">
        <v>489</v>
      </c>
      <c r="D43" s="1107"/>
      <c r="E43" s="1115" t="s">
        <v>590</v>
      </c>
      <c r="F43" s="1116"/>
      <c r="G43" s="1116"/>
      <c r="H43" s="1116"/>
      <c r="I43" s="1116"/>
      <c r="J43" s="1116"/>
      <c r="K43" s="1116"/>
      <c r="L43" s="1116"/>
      <c r="M43" s="1116"/>
      <c r="N43" s="1116"/>
      <c r="O43" s="1116"/>
      <c r="P43" s="1117"/>
      <c r="Q43" s="533"/>
      <c r="R43" s="581" t="s">
        <v>621</v>
      </c>
    </row>
    <row r="44" spans="1:18" ht="26.25" customHeight="1">
      <c r="B44" s="1049"/>
      <c r="C44" s="1064" t="s">
        <v>31</v>
      </c>
      <c r="D44" s="1065"/>
      <c r="E44" s="238">
        <f>総表!D28</f>
        <v>0</v>
      </c>
      <c r="F44" s="472" t="s">
        <v>63</v>
      </c>
      <c r="G44" s="1126" t="s">
        <v>707</v>
      </c>
      <c r="H44" s="1128"/>
      <c r="I44" s="1128"/>
      <c r="J44" s="1128"/>
      <c r="K44" s="1128"/>
      <c r="L44" s="1128"/>
      <c r="M44" s="1128"/>
      <c r="N44" s="1128"/>
      <c r="O44" s="1128"/>
      <c r="P44" s="1129"/>
      <c r="Q44" s="572"/>
      <c r="R44" s="566" t="s">
        <v>592</v>
      </c>
    </row>
    <row r="45" spans="1:18" ht="26.25" customHeight="1">
      <c r="B45" s="1049"/>
      <c r="C45" s="1064" t="s">
        <v>598</v>
      </c>
      <c r="D45" s="1065"/>
      <c r="E45" s="1124">
        <f>総表!J28</f>
        <v>0</v>
      </c>
      <c r="F45" s="1125"/>
      <c r="G45" s="1127"/>
      <c r="H45" s="1130"/>
      <c r="I45" s="1130"/>
      <c r="J45" s="1130"/>
      <c r="K45" s="1130"/>
      <c r="L45" s="1130"/>
      <c r="M45" s="1130"/>
      <c r="N45" s="1130"/>
      <c r="O45" s="1130"/>
      <c r="P45" s="1131"/>
      <c r="Q45" s="572"/>
      <c r="R45" s="566"/>
    </row>
    <row r="46" spans="1:18" ht="26.25" customHeight="1">
      <c r="B46" s="1049"/>
      <c r="C46" s="1108" t="s">
        <v>49</v>
      </c>
      <c r="D46" s="1109"/>
      <c r="E46" s="1109"/>
      <c r="F46" s="1109"/>
      <c r="G46" s="1109"/>
      <c r="H46" s="1109"/>
      <c r="I46" s="1109"/>
      <c r="J46" s="1109"/>
      <c r="K46" s="1109"/>
      <c r="L46" s="1109"/>
      <c r="M46" s="1109"/>
      <c r="N46" s="1109"/>
      <c r="O46" s="1109"/>
      <c r="P46" s="1110"/>
      <c r="Q46" s="573"/>
      <c r="R46" s="586" t="s">
        <v>606</v>
      </c>
    </row>
    <row r="47" spans="1:18" ht="26.25" customHeight="1">
      <c r="B47" s="1049"/>
      <c r="C47" s="1111"/>
      <c r="D47" s="1053"/>
      <c r="E47" s="1051" t="s">
        <v>65</v>
      </c>
      <c r="F47" s="1052"/>
      <c r="G47" s="1053"/>
      <c r="H47" s="1054" t="s">
        <v>207</v>
      </c>
      <c r="I47" s="1055"/>
      <c r="J47" s="1056" t="s">
        <v>520</v>
      </c>
      <c r="K47" s="1057"/>
      <c r="L47" s="1057"/>
      <c r="M47" s="1057"/>
      <c r="N47" s="1057"/>
      <c r="O47" s="1057"/>
      <c r="P47" s="1058"/>
      <c r="Q47" s="574"/>
      <c r="R47" s="1101" t="s">
        <v>717</v>
      </c>
    </row>
    <row r="48" spans="1:18" ht="26.25" customHeight="1">
      <c r="B48" s="1049"/>
      <c r="C48" s="456"/>
      <c r="D48" s="457" t="s">
        <v>51</v>
      </c>
      <c r="E48" s="458"/>
      <c r="F48" s="459" t="s">
        <v>50</v>
      </c>
      <c r="G48" s="460"/>
      <c r="H48" s="461"/>
      <c r="I48" s="420" t="s">
        <v>54</v>
      </c>
      <c r="J48" s="1061"/>
      <c r="K48" s="1062"/>
      <c r="L48" s="1062"/>
      <c r="M48" s="1062"/>
      <c r="N48" s="1062"/>
      <c r="O48" s="1062"/>
      <c r="P48" s="1063"/>
      <c r="Q48" s="575"/>
      <c r="R48" s="1101"/>
    </row>
    <row r="49" spans="1:18" ht="26.25" customHeight="1">
      <c r="B49" s="1049"/>
      <c r="C49" s="456"/>
      <c r="D49" s="457" t="s">
        <v>52</v>
      </c>
      <c r="E49" s="458"/>
      <c r="F49" s="459" t="s">
        <v>50</v>
      </c>
      <c r="G49" s="460"/>
      <c r="H49" s="461"/>
      <c r="I49" s="420" t="s">
        <v>54</v>
      </c>
      <c r="J49" s="1061"/>
      <c r="K49" s="1062"/>
      <c r="L49" s="1062"/>
      <c r="M49" s="1062"/>
      <c r="N49" s="1062"/>
      <c r="O49" s="1062"/>
      <c r="P49" s="1063"/>
      <c r="Q49" s="575"/>
      <c r="R49" s="1101"/>
    </row>
    <row r="50" spans="1:18" ht="26.25" customHeight="1">
      <c r="B50" s="1050"/>
      <c r="C50" s="462"/>
      <c r="D50" s="463" t="s">
        <v>53</v>
      </c>
      <c r="E50" s="464"/>
      <c r="F50" s="465" t="s">
        <v>50</v>
      </c>
      <c r="G50" s="466"/>
      <c r="H50" s="467"/>
      <c r="I50" s="468" t="s">
        <v>54</v>
      </c>
      <c r="J50" s="1059" t="s">
        <v>61</v>
      </c>
      <c r="K50" s="1060"/>
      <c r="L50" s="479" t="s">
        <v>206</v>
      </c>
      <c r="M50" s="480"/>
      <c r="N50" s="479" t="s">
        <v>204</v>
      </c>
      <c r="O50" s="481"/>
      <c r="P50" s="482" t="s">
        <v>205</v>
      </c>
      <c r="Q50" s="289"/>
      <c r="R50" s="1101"/>
    </row>
    <row r="51" spans="1:18" ht="26.25" customHeight="1">
      <c r="B51" s="662"/>
      <c r="C51" s="1133" t="s">
        <v>56</v>
      </c>
      <c r="D51" s="1134"/>
      <c r="E51" s="1134"/>
      <c r="F51" s="1134"/>
      <c r="G51" s="1134"/>
      <c r="H51" s="1134"/>
      <c r="I51" s="1134"/>
      <c r="J51" s="1134"/>
      <c r="K51" s="1134"/>
      <c r="L51" s="1134"/>
      <c r="M51" s="1134"/>
      <c r="N51" s="1134"/>
      <c r="O51" s="1134"/>
      <c r="P51" s="1135"/>
      <c r="Q51" s="573"/>
      <c r="R51" s="585" t="s">
        <v>607</v>
      </c>
    </row>
    <row r="52" spans="1:18" ht="26.25" customHeight="1">
      <c r="B52" s="662"/>
      <c r="C52" s="469"/>
      <c r="D52" s="1118" t="s">
        <v>57</v>
      </c>
      <c r="E52" s="1051" t="s">
        <v>64</v>
      </c>
      <c r="F52" s="1052"/>
      <c r="G52" s="1053"/>
      <c r="H52" s="1054" t="s">
        <v>58</v>
      </c>
      <c r="I52" s="1132"/>
      <c r="J52" s="738" t="s">
        <v>62</v>
      </c>
      <c r="K52" s="1120" t="s">
        <v>729</v>
      </c>
      <c r="L52" s="1121"/>
      <c r="M52" s="1121"/>
      <c r="N52" s="1121"/>
      <c r="O52" s="1122"/>
      <c r="P52" s="1123"/>
      <c r="Q52" s="576"/>
      <c r="R52" s="1100" t="s">
        <v>760</v>
      </c>
    </row>
    <row r="53" spans="1:18" ht="26.25" customHeight="1">
      <c r="B53" s="662"/>
      <c r="C53" s="470"/>
      <c r="D53" s="1119"/>
      <c r="E53" s="460"/>
      <c r="F53" s="459" t="s">
        <v>50</v>
      </c>
      <c r="G53" s="460"/>
      <c r="H53" s="461"/>
      <c r="I53" s="471" t="s">
        <v>202</v>
      </c>
      <c r="J53" s="739" t="s">
        <v>209</v>
      </c>
      <c r="K53" s="1095" t="s">
        <v>731</v>
      </c>
      <c r="L53" s="1096"/>
      <c r="M53" s="1097"/>
      <c r="N53" s="1112" t="s">
        <v>730</v>
      </c>
      <c r="O53" s="1113"/>
      <c r="P53" s="1114"/>
      <c r="Q53" s="576"/>
      <c r="R53" s="1101"/>
    </row>
    <row r="54" spans="1:18" ht="26.25" customHeight="1">
      <c r="B54" s="662"/>
      <c r="C54" s="456"/>
      <c r="D54" s="457" t="s">
        <v>59</v>
      </c>
      <c r="E54" s="997"/>
      <c r="F54" s="998"/>
      <c r="G54" s="998"/>
      <c r="H54" s="998"/>
      <c r="I54" s="999"/>
      <c r="J54" s="739" t="s">
        <v>210</v>
      </c>
      <c r="K54" s="1095" t="s">
        <v>732</v>
      </c>
      <c r="L54" s="1096"/>
      <c r="M54" s="1097"/>
      <c r="N54" s="1092" t="s">
        <v>730</v>
      </c>
      <c r="O54" s="1093"/>
      <c r="P54" s="1094"/>
      <c r="Q54" s="736"/>
      <c r="R54" s="1101"/>
    </row>
    <row r="55" spans="1:18" ht="29.25" customHeight="1">
      <c r="B55" s="662"/>
      <c r="C55" s="456"/>
      <c r="D55" s="457" t="s">
        <v>60</v>
      </c>
      <c r="E55" s="997"/>
      <c r="F55" s="998"/>
      <c r="G55" s="998"/>
      <c r="H55" s="998"/>
      <c r="I55" s="999"/>
      <c r="J55" s="739" t="s">
        <v>211</v>
      </c>
      <c r="K55" s="741"/>
      <c r="L55" s="742"/>
      <c r="M55" s="742"/>
      <c r="N55" s="742"/>
      <c r="O55" s="742"/>
      <c r="P55" s="743"/>
      <c r="Q55" s="576"/>
      <c r="R55" s="1101"/>
    </row>
    <row r="56" spans="1:18" ht="26.25" customHeight="1">
      <c r="B56" s="662"/>
      <c r="C56" s="469"/>
      <c r="D56" s="735" t="s">
        <v>733</v>
      </c>
      <c r="E56" s="460"/>
      <c r="F56" s="459" t="s">
        <v>50</v>
      </c>
      <c r="G56" s="460"/>
      <c r="H56" s="461"/>
      <c r="I56" s="471" t="s">
        <v>202</v>
      </c>
      <c r="J56" s="739" t="s">
        <v>209</v>
      </c>
      <c r="K56" s="744"/>
      <c r="L56" s="745"/>
      <c r="M56" s="745"/>
      <c r="N56" s="745"/>
      <c r="O56" s="745"/>
      <c r="P56" s="746"/>
      <c r="Q56" s="576"/>
      <c r="R56" s="1101"/>
    </row>
    <row r="57" spans="1:18" ht="29.25" customHeight="1">
      <c r="B57" s="662"/>
      <c r="C57" s="462"/>
      <c r="D57" s="737" t="s">
        <v>734</v>
      </c>
      <c r="E57" s="997"/>
      <c r="F57" s="998"/>
      <c r="G57" s="998"/>
      <c r="H57" s="1098"/>
      <c r="I57" s="1099"/>
      <c r="J57" s="740" t="s">
        <v>211</v>
      </c>
      <c r="K57" s="747"/>
      <c r="L57" s="748"/>
      <c r="M57" s="748"/>
      <c r="N57" s="748"/>
      <c r="O57" s="748"/>
      <c r="P57" s="749"/>
      <c r="Q57" s="576"/>
      <c r="R57" s="1104"/>
    </row>
    <row r="58" spans="1:18" ht="24.75" customHeight="1">
      <c r="B58" s="662"/>
      <c r="C58" s="1006" t="s">
        <v>485</v>
      </c>
      <c r="D58" s="1007"/>
      <c r="E58" s="1007"/>
      <c r="F58" s="1007"/>
      <c r="G58" s="1007"/>
      <c r="H58" s="1007"/>
      <c r="I58" s="1007"/>
      <c r="J58" s="1007"/>
      <c r="K58" s="1007"/>
      <c r="L58" s="1007"/>
      <c r="M58" s="1007"/>
      <c r="N58" s="1007"/>
      <c r="O58" s="1007"/>
      <c r="P58" s="1008"/>
      <c r="Q58" s="577"/>
      <c r="R58" s="585" t="s">
        <v>593</v>
      </c>
    </row>
    <row r="59" spans="1:18" ht="24" customHeight="1">
      <c r="A59">
        <v>1</v>
      </c>
      <c r="B59" s="662"/>
      <c r="C59" s="1003" t="s">
        <v>616</v>
      </c>
      <c r="D59" s="1004"/>
      <c r="E59" s="1004"/>
      <c r="F59" s="1004"/>
      <c r="G59" s="1004"/>
      <c r="H59" s="1004"/>
      <c r="I59" s="1004"/>
      <c r="J59" s="1004"/>
      <c r="K59" s="1004"/>
      <c r="L59" s="1004"/>
      <c r="M59" s="1004"/>
      <c r="N59" s="1004"/>
      <c r="O59" s="1004"/>
      <c r="P59" s="1005"/>
      <c r="Q59" s="569"/>
      <c r="R59" s="1136" t="s">
        <v>623</v>
      </c>
    </row>
    <row r="60" spans="1:18" ht="24" customHeight="1">
      <c r="A60">
        <v>2</v>
      </c>
      <c r="B60" s="662"/>
      <c r="C60" s="1003"/>
      <c r="D60" s="1004"/>
      <c r="E60" s="1004"/>
      <c r="F60" s="1004"/>
      <c r="G60" s="1004"/>
      <c r="H60" s="1004"/>
      <c r="I60" s="1004"/>
      <c r="J60" s="1004"/>
      <c r="K60" s="1004"/>
      <c r="L60" s="1004"/>
      <c r="M60" s="1004"/>
      <c r="N60" s="1004"/>
      <c r="O60" s="1004"/>
      <c r="P60" s="1005"/>
      <c r="Q60" s="569"/>
      <c r="R60" s="1136"/>
    </row>
    <row r="61" spans="1:18" ht="24" customHeight="1">
      <c r="A61">
        <v>3</v>
      </c>
      <c r="B61" s="662"/>
      <c r="C61" s="1003"/>
      <c r="D61" s="1004"/>
      <c r="E61" s="1004"/>
      <c r="F61" s="1004"/>
      <c r="G61" s="1004"/>
      <c r="H61" s="1004"/>
      <c r="I61" s="1004"/>
      <c r="J61" s="1004"/>
      <c r="K61" s="1004"/>
      <c r="L61" s="1004"/>
      <c r="M61" s="1004"/>
      <c r="N61" s="1004"/>
      <c r="O61" s="1004"/>
      <c r="P61" s="1005"/>
      <c r="Q61" s="569"/>
      <c r="R61" s="1136"/>
    </row>
    <row r="62" spans="1:18" ht="24" customHeight="1">
      <c r="A62">
        <v>4</v>
      </c>
      <c r="B62" s="662"/>
      <c r="C62" s="1003"/>
      <c r="D62" s="1004"/>
      <c r="E62" s="1004"/>
      <c r="F62" s="1004"/>
      <c r="G62" s="1004"/>
      <c r="H62" s="1004"/>
      <c r="I62" s="1004"/>
      <c r="J62" s="1004"/>
      <c r="K62" s="1004"/>
      <c r="L62" s="1004"/>
      <c r="M62" s="1004"/>
      <c r="N62" s="1004"/>
      <c r="O62" s="1004"/>
      <c r="P62" s="1005"/>
      <c r="Q62" s="569"/>
      <c r="R62" s="1136"/>
    </row>
    <row r="63" spans="1:18" ht="24" customHeight="1">
      <c r="A63">
        <v>5</v>
      </c>
      <c r="B63" s="662"/>
      <c r="C63" s="1009"/>
      <c r="D63" s="1010"/>
      <c r="E63" s="1010"/>
      <c r="F63" s="1010"/>
      <c r="G63" s="1010"/>
      <c r="H63" s="1010"/>
      <c r="I63" s="1010"/>
      <c r="J63" s="1010"/>
      <c r="K63" s="1010"/>
      <c r="L63" s="1010"/>
      <c r="M63" s="1010"/>
      <c r="N63" s="1010"/>
      <c r="O63" s="1010"/>
      <c r="P63" s="1011"/>
      <c r="Q63" s="569"/>
      <c r="R63" s="1136"/>
    </row>
    <row r="64" spans="1:18" ht="24" customHeight="1">
      <c r="B64" s="662"/>
      <c r="C64" s="1000" t="s">
        <v>570</v>
      </c>
      <c r="D64" s="1001"/>
      <c r="E64" s="1001"/>
      <c r="F64" s="1001"/>
      <c r="G64" s="1001"/>
      <c r="H64" s="1001"/>
      <c r="I64" s="1001"/>
      <c r="J64" s="1001"/>
      <c r="K64" s="1001"/>
      <c r="L64" s="1001"/>
      <c r="M64" s="1001"/>
      <c r="N64" s="1001"/>
      <c r="O64" s="1001"/>
      <c r="P64" s="1002"/>
      <c r="Q64" s="578"/>
      <c r="R64" s="585" t="s">
        <v>648</v>
      </c>
    </row>
    <row r="65" spans="1:19" ht="24" customHeight="1">
      <c r="A65">
        <v>1</v>
      </c>
      <c r="B65" s="662"/>
      <c r="C65" s="1003" t="s">
        <v>667</v>
      </c>
      <c r="D65" s="1004"/>
      <c r="E65" s="1004"/>
      <c r="F65" s="1004"/>
      <c r="G65" s="1004"/>
      <c r="H65" s="1004"/>
      <c r="I65" s="1004"/>
      <c r="J65" s="1004"/>
      <c r="K65" s="1004"/>
      <c r="L65" s="1004"/>
      <c r="M65" s="1004"/>
      <c r="N65" s="1004"/>
      <c r="O65" s="1004"/>
      <c r="P65" s="1005"/>
      <c r="Q65" s="571"/>
      <c r="R65" s="1103" t="s">
        <v>671</v>
      </c>
    </row>
    <row r="66" spans="1:19" ht="24" customHeight="1">
      <c r="A66">
        <v>2</v>
      </c>
      <c r="B66" s="662"/>
      <c r="C66" s="1003"/>
      <c r="D66" s="1004"/>
      <c r="E66" s="1004"/>
      <c r="F66" s="1004"/>
      <c r="G66" s="1004"/>
      <c r="H66" s="1004"/>
      <c r="I66" s="1004"/>
      <c r="J66" s="1004"/>
      <c r="K66" s="1004"/>
      <c r="L66" s="1004"/>
      <c r="M66" s="1004"/>
      <c r="N66" s="1004"/>
      <c r="O66" s="1004"/>
      <c r="P66" s="1005"/>
      <c r="Q66" s="571"/>
      <c r="R66" s="1103"/>
      <c r="S66" s="313"/>
    </row>
    <row r="67" spans="1:19" ht="24" customHeight="1">
      <c r="A67">
        <v>3</v>
      </c>
      <c r="B67" s="662"/>
      <c r="C67" s="1003"/>
      <c r="D67" s="1004"/>
      <c r="E67" s="1004"/>
      <c r="F67" s="1004"/>
      <c r="G67" s="1004"/>
      <c r="H67" s="1004"/>
      <c r="I67" s="1004"/>
      <c r="J67" s="1004"/>
      <c r="K67" s="1004"/>
      <c r="L67" s="1004"/>
      <c r="M67" s="1004"/>
      <c r="N67" s="1004"/>
      <c r="O67" s="1004"/>
      <c r="P67" s="1005"/>
      <c r="Q67" s="571"/>
      <c r="R67" s="1103"/>
    </row>
    <row r="68" spans="1:19" ht="24" customHeight="1">
      <c r="A68">
        <v>4</v>
      </c>
      <c r="B68" s="662"/>
      <c r="C68" s="1003"/>
      <c r="D68" s="1004"/>
      <c r="E68" s="1004"/>
      <c r="F68" s="1004"/>
      <c r="G68" s="1004"/>
      <c r="H68" s="1004"/>
      <c r="I68" s="1004"/>
      <c r="J68" s="1004"/>
      <c r="K68" s="1004"/>
      <c r="L68" s="1004"/>
      <c r="M68" s="1004"/>
      <c r="N68" s="1004"/>
      <c r="O68" s="1004"/>
      <c r="P68" s="1005"/>
      <c r="Q68" s="571"/>
      <c r="R68" s="1103"/>
    </row>
    <row r="69" spans="1:19" ht="24" customHeight="1">
      <c r="A69">
        <v>5</v>
      </c>
      <c r="B69" s="662"/>
      <c r="C69" s="1003"/>
      <c r="D69" s="1004"/>
      <c r="E69" s="1004"/>
      <c r="F69" s="1004"/>
      <c r="G69" s="1004"/>
      <c r="H69" s="1004"/>
      <c r="I69" s="1004"/>
      <c r="J69" s="1004"/>
      <c r="K69" s="1004"/>
      <c r="L69" s="1004"/>
      <c r="M69" s="1004"/>
      <c r="N69" s="1004"/>
      <c r="O69" s="1004"/>
      <c r="P69" s="1005"/>
      <c r="Q69" s="571"/>
      <c r="R69" s="1103"/>
    </row>
    <row r="70" spans="1:19" ht="24" customHeight="1">
      <c r="A70">
        <v>6</v>
      </c>
      <c r="B70" s="662"/>
      <c r="C70" s="1003"/>
      <c r="D70" s="1004"/>
      <c r="E70" s="1004"/>
      <c r="F70" s="1004"/>
      <c r="G70" s="1004"/>
      <c r="H70" s="1004"/>
      <c r="I70" s="1004"/>
      <c r="J70" s="1004"/>
      <c r="K70" s="1004"/>
      <c r="L70" s="1004"/>
      <c r="M70" s="1004"/>
      <c r="N70" s="1004"/>
      <c r="O70" s="1004"/>
      <c r="P70" s="1005"/>
      <c r="Q70" s="571"/>
      <c r="R70" s="1103"/>
    </row>
    <row r="71" spans="1:19" ht="24" customHeight="1">
      <c r="A71">
        <v>7</v>
      </c>
      <c r="B71" s="662"/>
      <c r="C71" s="1003"/>
      <c r="D71" s="1004"/>
      <c r="E71" s="1004"/>
      <c r="F71" s="1004"/>
      <c r="G71" s="1004"/>
      <c r="H71" s="1004"/>
      <c r="I71" s="1004"/>
      <c r="J71" s="1004"/>
      <c r="K71" s="1004"/>
      <c r="L71" s="1004"/>
      <c r="M71" s="1004"/>
      <c r="N71" s="1004"/>
      <c r="O71" s="1004"/>
      <c r="P71" s="1005"/>
      <c r="Q71" s="571"/>
      <c r="R71" s="1103"/>
    </row>
    <row r="72" spans="1:19" ht="24" customHeight="1">
      <c r="A72">
        <v>8</v>
      </c>
      <c r="B72" s="662"/>
      <c r="C72" s="1003"/>
      <c r="D72" s="1004"/>
      <c r="E72" s="1004"/>
      <c r="F72" s="1004"/>
      <c r="G72" s="1004"/>
      <c r="H72" s="1004"/>
      <c r="I72" s="1004"/>
      <c r="J72" s="1004"/>
      <c r="K72" s="1004"/>
      <c r="L72" s="1004"/>
      <c r="M72" s="1004"/>
      <c r="N72" s="1004"/>
      <c r="O72" s="1004"/>
      <c r="P72" s="1005"/>
      <c r="Q72" s="571"/>
      <c r="R72" s="1103"/>
    </row>
    <row r="73" spans="1:19" ht="24" customHeight="1">
      <c r="B73" s="662"/>
      <c r="C73" s="1000" t="s">
        <v>571</v>
      </c>
      <c r="D73" s="1001"/>
      <c r="E73" s="1001"/>
      <c r="F73" s="1001"/>
      <c r="G73" s="1001"/>
      <c r="H73" s="1001"/>
      <c r="I73" s="1001"/>
      <c r="J73" s="1001"/>
      <c r="K73" s="1001"/>
      <c r="L73" s="1001"/>
      <c r="M73" s="1001"/>
      <c r="N73" s="1001"/>
      <c r="O73" s="1001"/>
      <c r="P73" s="1002"/>
      <c r="Q73" s="578"/>
      <c r="R73" s="585" t="s">
        <v>594</v>
      </c>
    </row>
    <row r="74" spans="1:19" ht="24.75" customHeight="1">
      <c r="A74">
        <v>1</v>
      </c>
      <c r="B74" s="662"/>
      <c r="C74" s="1003" t="s">
        <v>668</v>
      </c>
      <c r="D74" s="1004"/>
      <c r="E74" s="1004"/>
      <c r="F74" s="1004"/>
      <c r="G74" s="1004"/>
      <c r="H74" s="1004"/>
      <c r="I74" s="1004"/>
      <c r="J74" s="1004"/>
      <c r="K74" s="1004"/>
      <c r="L74" s="1004"/>
      <c r="M74" s="1004"/>
      <c r="N74" s="1004"/>
      <c r="O74" s="1004"/>
      <c r="P74" s="1005"/>
      <c r="Q74" s="569"/>
      <c r="R74" s="1103" t="s">
        <v>672</v>
      </c>
    </row>
    <row r="75" spans="1:19" ht="24" customHeight="1">
      <c r="A75">
        <v>2</v>
      </c>
      <c r="B75" s="662"/>
      <c r="C75" s="1003"/>
      <c r="D75" s="1004"/>
      <c r="E75" s="1004"/>
      <c r="F75" s="1004"/>
      <c r="G75" s="1004"/>
      <c r="H75" s="1004"/>
      <c r="I75" s="1004"/>
      <c r="J75" s="1004"/>
      <c r="K75" s="1004"/>
      <c r="L75" s="1004"/>
      <c r="M75" s="1004"/>
      <c r="N75" s="1004"/>
      <c r="O75" s="1004"/>
      <c r="P75" s="1005"/>
      <c r="Q75" s="569"/>
      <c r="R75" s="1103"/>
    </row>
    <row r="76" spans="1:19" ht="24" customHeight="1">
      <c r="A76">
        <v>3</v>
      </c>
      <c r="B76" s="662"/>
      <c r="C76" s="1003"/>
      <c r="D76" s="1004"/>
      <c r="E76" s="1004"/>
      <c r="F76" s="1004"/>
      <c r="G76" s="1004"/>
      <c r="H76" s="1004"/>
      <c r="I76" s="1004"/>
      <c r="J76" s="1004"/>
      <c r="K76" s="1004"/>
      <c r="L76" s="1004"/>
      <c r="M76" s="1004"/>
      <c r="N76" s="1004"/>
      <c r="O76" s="1004"/>
      <c r="P76" s="1005"/>
      <c r="Q76" s="569"/>
      <c r="R76" s="1103"/>
    </row>
    <row r="77" spans="1:19" ht="24" customHeight="1">
      <c r="A77">
        <v>4</v>
      </c>
      <c r="B77" s="662"/>
      <c r="C77" s="1003"/>
      <c r="D77" s="1004"/>
      <c r="E77" s="1004"/>
      <c r="F77" s="1004"/>
      <c r="G77" s="1004"/>
      <c r="H77" s="1004"/>
      <c r="I77" s="1004"/>
      <c r="J77" s="1004"/>
      <c r="K77" s="1004"/>
      <c r="L77" s="1004"/>
      <c r="M77" s="1004"/>
      <c r="N77" s="1004"/>
      <c r="O77" s="1004"/>
      <c r="P77" s="1005"/>
      <c r="Q77" s="569"/>
      <c r="R77" s="1103"/>
    </row>
    <row r="78" spans="1:19" ht="24" customHeight="1">
      <c r="A78">
        <v>5</v>
      </c>
      <c r="B78" s="662"/>
      <c r="C78" s="1003"/>
      <c r="D78" s="1004"/>
      <c r="E78" s="1004"/>
      <c r="F78" s="1004"/>
      <c r="G78" s="1004"/>
      <c r="H78" s="1004"/>
      <c r="I78" s="1004"/>
      <c r="J78" s="1004"/>
      <c r="K78" s="1004"/>
      <c r="L78" s="1004"/>
      <c r="M78" s="1004"/>
      <c r="N78" s="1004"/>
      <c r="O78" s="1004"/>
      <c r="P78" s="1005"/>
      <c r="Q78" s="569"/>
      <c r="R78" s="1103"/>
    </row>
    <row r="79" spans="1:19" ht="24" customHeight="1">
      <c r="A79">
        <v>6</v>
      </c>
      <c r="B79" s="662"/>
      <c r="C79" s="1003"/>
      <c r="D79" s="1004"/>
      <c r="E79" s="1004"/>
      <c r="F79" s="1004"/>
      <c r="G79" s="1004"/>
      <c r="H79" s="1004"/>
      <c r="I79" s="1004"/>
      <c r="J79" s="1004"/>
      <c r="K79" s="1004"/>
      <c r="L79" s="1004"/>
      <c r="M79" s="1004"/>
      <c r="N79" s="1004"/>
      <c r="O79" s="1004"/>
      <c r="P79" s="1005"/>
      <c r="Q79" s="569"/>
      <c r="R79" s="1103"/>
    </row>
    <row r="80" spans="1:19" ht="24" customHeight="1">
      <c r="A80">
        <v>7</v>
      </c>
      <c r="B80" s="662"/>
      <c r="C80" s="1003"/>
      <c r="D80" s="1004"/>
      <c r="E80" s="1004"/>
      <c r="F80" s="1004"/>
      <c r="G80" s="1004"/>
      <c r="H80" s="1004"/>
      <c r="I80" s="1004"/>
      <c r="J80" s="1004"/>
      <c r="K80" s="1004"/>
      <c r="L80" s="1004"/>
      <c r="M80" s="1004"/>
      <c r="N80" s="1004"/>
      <c r="O80" s="1004"/>
      <c r="P80" s="1005"/>
      <c r="Q80" s="569"/>
      <c r="R80" s="1103"/>
    </row>
    <row r="81" spans="1:18" ht="24" customHeight="1">
      <c r="A81">
        <v>8</v>
      </c>
      <c r="B81" s="662"/>
      <c r="C81" s="1003"/>
      <c r="D81" s="1004"/>
      <c r="E81" s="1004"/>
      <c r="F81" s="1004"/>
      <c r="G81" s="1004"/>
      <c r="H81" s="1004"/>
      <c r="I81" s="1004"/>
      <c r="J81" s="1004"/>
      <c r="K81" s="1004"/>
      <c r="L81" s="1004"/>
      <c r="M81" s="1004"/>
      <c r="N81" s="1004"/>
      <c r="O81" s="1004"/>
      <c r="P81" s="1005"/>
      <c r="Q81" s="569"/>
      <c r="R81" s="1103"/>
    </row>
    <row r="82" spans="1:18" ht="24" customHeight="1">
      <c r="B82" s="1012" t="s">
        <v>597</v>
      </c>
      <c r="C82" s="1137" t="s">
        <v>595</v>
      </c>
      <c r="D82" s="1137"/>
      <c r="E82" s="1137"/>
      <c r="F82" s="1137"/>
      <c r="G82" s="1137"/>
      <c r="H82" s="1137"/>
      <c r="I82" s="1137"/>
      <c r="J82" s="1137"/>
      <c r="K82" s="1137"/>
      <c r="L82" s="1137"/>
      <c r="M82" s="1137"/>
      <c r="N82" s="1137"/>
      <c r="O82" s="1137"/>
      <c r="P82" s="1138"/>
      <c r="Q82" s="569"/>
      <c r="R82" s="587" t="s">
        <v>600</v>
      </c>
    </row>
    <row r="83" spans="1:18" ht="24" customHeight="1">
      <c r="A83">
        <v>1</v>
      </c>
      <c r="B83" s="1013"/>
      <c r="C83" s="1018" t="s">
        <v>757</v>
      </c>
      <c r="D83" s="1019"/>
      <c r="E83" s="1019"/>
      <c r="F83" s="1019"/>
      <c r="G83" s="1019"/>
      <c r="H83" s="1019"/>
      <c r="I83" s="1019"/>
      <c r="J83" s="1019"/>
      <c r="K83" s="1019"/>
      <c r="L83" s="1019"/>
      <c r="M83" s="1019"/>
      <c r="N83" s="1019"/>
      <c r="O83" s="1019"/>
      <c r="P83" s="1020"/>
      <c r="Q83" s="571"/>
      <c r="R83" s="1100" t="s">
        <v>711</v>
      </c>
    </row>
    <row r="84" spans="1:18" ht="24" customHeight="1">
      <c r="A84">
        <v>2</v>
      </c>
      <c r="B84" s="1013"/>
      <c r="C84" s="1021"/>
      <c r="D84" s="1022"/>
      <c r="E84" s="1022"/>
      <c r="F84" s="1022"/>
      <c r="G84" s="1022"/>
      <c r="H84" s="1022"/>
      <c r="I84" s="1022"/>
      <c r="J84" s="1022"/>
      <c r="K84" s="1022"/>
      <c r="L84" s="1022"/>
      <c r="M84" s="1022"/>
      <c r="N84" s="1022"/>
      <c r="O84" s="1022"/>
      <c r="P84" s="1023"/>
      <c r="Q84" s="571"/>
      <c r="R84" s="1101"/>
    </row>
    <row r="85" spans="1:18" ht="24" customHeight="1">
      <c r="A85">
        <v>3</v>
      </c>
      <c r="B85" s="1013"/>
      <c r="C85" s="1021"/>
      <c r="D85" s="1022"/>
      <c r="E85" s="1022"/>
      <c r="F85" s="1022"/>
      <c r="G85" s="1022"/>
      <c r="H85" s="1022"/>
      <c r="I85" s="1022"/>
      <c r="J85" s="1022"/>
      <c r="K85" s="1022"/>
      <c r="L85" s="1022"/>
      <c r="M85" s="1022"/>
      <c r="N85" s="1022"/>
      <c r="O85" s="1022"/>
      <c r="P85" s="1023"/>
      <c r="Q85" s="571"/>
      <c r="R85" s="1101"/>
    </row>
    <row r="86" spans="1:18" ht="24" customHeight="1">
      <c r="A86">
        <v>4</v>
      </c>
      <c r="B86" s="1013"/>
      <c r="C86" s="1021"/>
      <c r="D86" s="1022"/>
      <c r="E86" s="1022"/>
      <c r="F86" s="1022"/>
      <c r="G86" s="1022"/>
      <c r="H86" s="1022"/>
      <c r="I86" s="1022"/>
      <c r="J86" s="1022"/>
      <c r="K86" s="1022"/>
      <c r="L86" s="1022"/>
      <c r="M86" s="1022"/>
      <c r="N86" s="1022"/>
      <c r="O86" s="1022"/>
      <c r="P86" s="1023"/>
      <c r="Q86" s="571"/>
      <c r="R86" s="1101"/>
    </row>
    <row r="87" spans="1:18" ht="24" customHeight="1">
      <c r="A87">
        <v>5</v>
      </c>
      <c r="B87" s="1013"/>
      <c r="C87" s="1024"/>
      <c r="D87" s="1025"/>
      <c r="E87" s="1025"/>
      <c r="F87" s="1025"/>
      <c r="G87" s="1025"/>
      <c r="H87" s="1025"/>
      <c r="I87" s="1025"/>
      <c r="J87" s="1025"/>
      <c r="K87" s="1025"/>
      <c r="L87" s="1025"/>
      <c r="M87" s="1025"/>
      <c r="N87" s="1025"/>
      <c r="O87" s="1025"/>
      <c r="P87" s="1026"/>
      <c r="Q87" s="571"/>
      <c r="R87" s="1104"/>
    </row>
    <row r="88" spans="1:18" ht="24" customHeight="1">
      <c r="B88" s="1013"/>
      <c r="C88" s="1030" t="s">
        <v>726</v>
      </c>
      <c r="D88" s="1031"/>
      <c r="E88" s="1031"/>
      <c r="F88" s="1031"/>
      <c r="G88" s="1031"/>
      <c r="H88" s="1031"/>
      <c r="I88" s="1031"/>
      <c r="J88" s="1031"/>
      <c r="K88" s="1031"/>
      <c r="L88" s="1031"/>
      <c r="M88" s="1031"/>
      <c r="N88" s="1031"/>
      <c r="O88" s="1031"/>
      <c r="P88" s="1032"/>
      <c r="Q88" s="569"/>
      <c r="R88" s="663" t="s">
        <v>727</v>
      </c>
    </row>
    <row r="89" spans="1:18" ht="24" customHeight="1">
      <c r="A89">
        <v>1</v>
      </c>
      <c r="B89" s="1013"/>
      <c r="C89" s="1003" t="s">
        <v>758</v>
      </c>
      <c r="D89" s="1004"/>
      <c r="E89" s="1004"/>
      <c r="F89" s="1004"/>
      <c r="G89" s="1004"/>
      <c r="H89" s="1004"/>
      <c r="I89" s="1004"/>
      <c r="J89" s="1004"/>
      <c r="K89" s="1004"/>
      <c r="L89" s="1004"/>
      <c r="M89" s="1004"/>
      <c r="N89" s="1004"/>
      <c r="O89" s="1004"/>
      <c r="P89" s="1005"/>
      <c r="Q89" s="571"/>
      <c r="R89" s="1103"/>
    </row>
    <row r="90" spans="1:18" ht="24" customHeight="1">
      <c r="A90">
        <v>2</v>
      </c>
      <c r="B90" s="1013"/>
      <c r="C90" s="1003"/>
      <c r="D90" s="1004"/>
      <c r="E90" s="1004"/>
      <c r="F90" s="1004"/>
      <c r="G90" s="1004"/>
      <c r="H90" s="1004"/>
      <c r="I90" s="1004"/>
      <c r="J90" s="1004"/>
      <c r="K90" s="1004"/>
      <c r="L90" s="1004"/>
      <c r="M90" s="1004"/>
      <c r="N90" s="1004"/>
      <c r="O90" s="1004"/>
      <c r="P90" s="1005"/>
      <c r="Q90" s="571"/>
      <c r="R90" s="1103"/>
    </row>
    <row r="91" spans="1:18" ht="24" customHeight="1">
      <c r="A91">
        <v>3</v>
      </c>
      <c r="B91" s="1013"/>
      <c r="C91" s="1003"/>
      <c r="D91" s="1004"/>
      <c r="E91" s="1004"/>
      <c r="F91" s="1004"/>
      <c r="G91" s="1004"/>
      <c r="H91" s="1004"/>
      <c r="I91" s="1004"/>
      <c r="J91" s="1004"/>
      <c r="K91" s="1004"/>
      <c r="L91" s="1004"/>
      <c r="M91" s="1004"/>
      <c r="N91" s="1004"/>
      <c r="O91" s="1004"/>
      <c r="P91" s="1005"/>
      <c r="Q91" s="571"/>
      <c r="R91" s="1103"/>
    </row>
    <row r="92" spans="1:18" ht="24" customHeight="1">
      <c r="A92">
        <v>4</v>
      </c>
      <c r="B92" s="1013"/>
      <c r="C92" s="1003"/>
      <c r="D92" s="1004"/>
      <c r="E92" s="1004"/>
      <c r="F92" s="1004"/>
      <c r="G92" s="1004"/>
      <c r="H92" s="1004"/>
      <c r="I92" s="1004"/>
      <c r="J92" s="1004"/>
      <c r="K92" s="1004"/>
      <c r="L92" s="1004"/>
      <c r="M92" s="1004"/>
      <c r="N92" s="1004"/>
      <c r="O92" s="1004"/>
      <c r="P92" s="1005"/>
      <c r="Q92" s="571"/>
      <c r="R92" s="1103"/>
    </row>
    <row r="93" spans="1:18" ht="24" customHeight="1">
      <c r="A93">
        <v>5</v>
      </c>
      <c r="B93" s="1013"/>
      <c r="C93" s="1003"/>
      <c r="D93" s="1004"/>
      <c r="E93" s="1004"/>
      <c r="F93" s="1004"/>
      <c r="G93" s="1004"/>
      <c r="H93" s="1004"/>
      <c r="I93" s="1004"/>
      <c r="J93" s="1004"/>
      <c r="K93" s="1004"/>
      <c r="L93" s="1004"/>
      <c r="M93" s="1004"/>
      <c r="N93" s="1004"/>
      <c r="O93" s="1004"/>
      <c r="P93" s="1005"/>
      <c r="Q93" s="571"/>
      <c r="R93" s="1103"/>
    </row>
    <row r="94" spans="1:18" ht="24" customHeight="1">
      <c r="B94" s="1013"/>
      <c r="C94" s="1015" t="s">
        <v>596</v>
      </c>
      <c r="D94" s="1016"/>
      <c r="E94" s="1016"/>
      <c r="F94" s="1016"/>
      <c r="G94" s="1016"/>
      <c r="H94" s="1016"/>
      <c r="I94" s="1016"/>
      <c r="J94" s="1016"/>
      <c r="K94" s="1016"/>
      <c r="L94" s="1016"/>
      <c r="M94" s="1016"/>
      <c r="N94" s="1016"/>
      <c r="O94" s="1016"/>
      <c r="P94" s="1017"/>
      <c r="Q94" s="571"/>
      <c r="R94" s="587" t="s">
        <v>601</v>
      </c>
    </row>
    <row r="95" spans="1:18" ht="24" customHeight="1">
      <c r="A95">
        <v>1</v>
      </c>
      <c r="B95" s="1013"/>
      <c r="C95" s="1027" t="s">
        <v>759</v>
      </c>
      <c r="D95" s="1028"/>
      <c r="E95" s="1028"/>
      <c r="F95" s="1028"/>
      <c r="G95" s="1028"/>
      <c r="H95" s="1028"/>
      <c r="I95" s="1028"/>
      <c r="J95" s="1028"/>
      <c r="K95" s="1028"/>
      <c r="L95" s="1028"/>
      <c r="M95" s="1028"/>
      <c r="N95" s="1028"/>
      <c r="O95" s="1028"/>
      <c r="P95" s="1029"/>
      <c r="Q95" s="569"/>
      <c r="R95" s="1101" t="s">
        <v>617</v>
      </c>
    </row>
    <row r="96" spans="1:18" ht="24" customHeight="1">
      <c r="A96">
        <v>2</v>
      </c>
      <c r="B96" s="1013"/>
      <c r="C96" s="1003"/>
      <c r="D96" s="1004"/>
      <c r="E96" s="1004"/>
      <c r="F96" s="1004"/>
      <c r="G96" s="1004"/>
      <c r="H96" s="1004"/>
      <c r="I96" s="1004"/>
      <c r="J96" s="1004"/>
      <c r="K96" s="1004"/>
      <c r="L96" s="1004"/>
      <c r="M96" s="1004"/>
      <c r="N96" s="1004"/>
      <c r="O96" s="1004"/>
      <c r="P96" s="1005"/>
      <c r="Q96" s="569"/>
      <c r="R96" s="1105"/>
    </row>
    <row r="97" spans="1:18" ht="24" customHeight="1">
      <c r="A97">
        <v>3</v>
      </c>
      <c r="B97" s="1013"/>
      <c r="C97" s="1003"/>
      <c r="D97" s="1004"/>
      <c r="E97" s="1004"/>
      <c r="F97" s="1004"/>
      <c r="G97" s="1004"/>
      <c r="H97" s="1004"/>
      <c r="I97" s="1004"/>
      <c r="J97" s="1004"/>
      <c r="K97" s="1004"/>
      <c r="L97" s="1004"/>
      <c r="M97" s="1004"/>
      <c r="N97" s="1004"/>
      <c r="O97" s="1004"/>
      <c r="P97" s="1005"/>
      <c r="Q97" s="569"/>
      <c r="R97" s="1105"/>
    </row>
    <row r="98" spans="1:18" ht="24" customHeight="1">
      <c r="A98">
        <v>4</v>
      </c>
      <c r="B98" s="1013"/>
      <c r="C98" s="1003"/>
      <c r="D98" s="1004"/>
      <c r="E98" s="1004"/>
      <c r="F98" s="1004"/>
      <c r="G98" s="1004"/>
      <c r="H98" s="1004"/>
      <c r="I98" s="1004"/>
      <c r="J98" s="1004"/>
      <c r="K98" s="1004"/>
      <c r="L98" s="1004"/>
      <c r="M98" s="1004"/>
      <c r="N98" s="1004"/>
      <c r="O98" s="1004"/>
      <c r="P98" s="1005"/>
      <c r="Q98" s="569"/>
      <c r="R98" s="1105"/>
    </row>
    <row r="99" spans="1:18" ht="24" customHeight="1">
      <c r="A99">
        <v>5</v>
      </c>
      <c r="B99" s="1013"/>
      <c r="C99" s="1009"/>
      <c r="D99" s="1010"/>
      <c r="E99" s="1010"/>
      <c r="F99" s="1010"/>
      <c r="G99" s="1010"/>
      <c r="H99" s="1010"/>
      <c r="I99" s="1010"/>
      <c r="J99" s="1010"/>
      <c r="K99" s="1010"/>
      <c r="L99" s="1010"/>
      <c r="M99" s="1010"/>
      <c r="N99" s="1010"/>
      <c r="O99" s="1010"/>
      <c r="P99" s="1011"/>
      <c r="Q99" s="569"/>
      <c r="R99" s="1105"/>
    </row>
    <row r="100" spans="1:18" ht="24" customHeight="1">
      <c r="B100" s="1013"/>
      <c r="C100" s="1030" t="s">
        <v>599</v>
      </c>
      <c r="D100" s="1031"/>
      <c r="E100" s="1031"/>
      <c r="F100" s="1031"/>
      <c r="G100" s="1031"/>
      <c r="H100" s="1031"/>
      <c r="I100" s="1031"/>
      <c r="J100" s="1031"/>
      <c r="K100" s="1031"/>
      <c r="L100" s="1031"/>
      <c r="M100" s="1031"/>
      <c r="N100" s="1031"/>
      <c r="O100" s="1031"/>
      <c r="P100" s="1032"/>
      <c r="Q100" s="569"/>
      <c r="R100" s="663" t="s">
        <v>602</v>
      </c>
    </row>
    <row r="101" spans="1:18" ht="24" customHeight="1">
      <c r="A101">
        <v>1</v>
      </c>
      <c r="B101" s="1013"/>
      <c r="C101" s="1003" t="s">
        <v>663</v>
      </c>
      <c r="D101" s="1004"/>
      <c r="E101" s="1004"/>
      <c r="F101" s="1004"/>
      <c r="G101" s="1004"/>
      <c r="H101" s="1004"/>
      <c r="I101" s="1004"/>
      <c r="J101" s="1004"/>
      <c r="K101" s="1004"/>
      <c r="L101" s="1004"/>
      <c r="M101" s="1004"/>
      <c r="N101" s="1004"/>
      <c r="O101" s="1004"/>
      <c r="P101" s="1005"/>
      <c r="Q101" s="571"/>
      <c r="R101" s="1103" t="s">
        <v>625</v>
      </c>
    </row>
    <row r="102" spans="1:18" ht="24" customHeight="1">
      <c r="A102">
        <v>2</v>
      </c>
      <c r="B102" s="1013"/>
      <c r="C102" s="1003"/>
      <c r="D102" s="1004"/>
      <c r="E102" s="1004"/>
      <c r="F102" s="1004"/>
      <c r="G102" s="1004"/>
      <c r="H102" s="1004"/>
      <c r="I102" s="1004"/>
      <c r="J102" s="1004"/>
      <c r="K102" s="1004"/>
      <c r="L102" s="1004"/>
      <c r="M102" s="1004"/>
      <c r="N102" s="1004"/>
      <c r="O102" s="1004"/>
      <c r="P102" s="1005"/>
      <c r="Q102" s="571"/>
      <c r="R102" s="1103"/>
    </row>
    <row r="103" spans="1:18" ht="24" customHeight="1">
      <c r="A103">
        <v>3</v>
      </c>
      <c r="B103" s="1013"/>
      <c r="C103" s="1003"/>
      <c r="D103" s="1004"/>
      <c r="E103" s="1004"/>
      <c r="F103" s="1004"/>
      <c r="G103" s="1004"/>
      <c r="H103" s="1004"/>
      <c r="I103" s="1004"/>
      <c r="J103" s="1004"/>
      <c r="K103" s="1004"/>
      <c r="L103" s="1004"/>
      <c r="M103" s="1004"/>
      <c r="N103" s="1004"/>
      <c r="O103" s="1004"/>
      <c r="P103" s="1005"/>
      <c r="Q103" s="571"/>
      <c r="R103" s="1103"/>
    </row>
    <row r="104" spans="1:18" ht="24" customHeight="1">
      <c r="A104">
        <v>4</v>
      </c>
      <c r="B104" s="1013"/>
      <c r="C104" s="1003"/>
      <c r="D104" s="1004"/>
      <c r="E104" s="1004"/>
      <c r="F104" s="1004"/>
      <c r="G104" s="1004"/>
      <c r="H104" s="1004"/>
      <c r="I104" s="1004"/>
      <c r="J104" s="1004"/>
      <c r="K104" s="1004"/>
      <c r="L104" s="1004"/>
      <c r="M104" s="1004"/>
      <c r="N104" s="1004"/>
      <c r="O104" s="1004"/>
      <c r="P104" s="1005"/>
      <c r="Q104" s="571"/>
      <c r="R104" s="1103"/>
    </row>
    <row r="105" spans="1:18" ht="24" customHeight="1">
      <c r="A105">
        <v>5</v>
      </c>
      <c r="B105" s="1013"/>
      <c r="C105" s="1003"/>
      <c r="D105" s="1004"/>
      <c r="E105" s="1004"/>
      <c r="F105" s="1004"/>
      <c r="G105" s="1004"/>
      <c r="H105" s="1004"/>
      <c r="I105" s="1004"/>
      <c r="J105" s="1004"/>
      <c r="K105" s="1004"/>
      <c r="L105" s="1004"/>
      <c r="M105" s="1004"/>
      <c r="N105" s="1004"/>
      <c r="O105" s="1004"/>
      <c r="P105" s="1005"/>
      <c r="Q105" s="571"/>
      <c r="R105" s="1103"/>
    </row>
    <row r="106" spans="1:18" ht="24" customHeight="1">
      <c r="B106" s="1013"/>
      <c r="C106" s="1015" t="s">
        <v>608</v>
      </c>
      <c r="D106" s="1016"/>
      <c r="E106" s="1016"/>
      <c r="F106" s="1016"/>
      <c r="G106" s="1016"/>
      <c r="H106" s="1016"/>
      <c r="I106" s="1016"/>
      <c r="J106" s="1016"/>
      <c r="K106" s="1016"/>
      <c r="L106" s="1016"/>
      <c r="M106" s="1016"/>
      <c r="N106" s="1016"/>
      <c r="O106" s="1016"/>
      <c r="P106" s="1017"/>
      <c r="Q106" s="571"/>
      <c r="R106" s="588" t="s">
        <v>609</v>
      </c>
    </row>
    <row r="107" spans="1:18" ht="24" customHeight="1">
      <c r="A107">
        <v>1</v>
      </c>
      <c r="B107" s="1013"/>
      <c r="C107" s="1003" t="s">
        <v>659</v>
      </c>
      <c r="D107" s="1004"/>
      <c r="E107" s="1004"/>
      <c r="F107" s="1004"/>
      <c r="G107" s="1004"/>
      <c r="H107" s="1004"/>
      <c r="I107" s="1004"/>
      <c r="J107" s="1004"/>
      <c r="K107" s="1004"/>
      <c r="L107" s="1004"/>
      <c r="M107" s="1004"/>
      <c r="N107" s="1004"/>
      <c r="O107" s="1004"/>
      <c r="P107" s="1005"/>
      <c r="Q107" s="571"/>
      <c r="R107" s="1101" t="s">
        <v>624</v>
      </c>
    </row>
    <row r="108" spans="1:18" ht="24" customHeight="1">
      <c r="A108">
        <v>2</v>
      </c>
      <c r="B108" s="1013"/>
      <c r="C108" s="1003"/>
      <c r="D108" s="1004"/>
      <c r="E108" s="1004"/>
      <c r="F108" s="1004"/>
      <c r="G108" s="1004"/>
      <c r="H108" s="1004"/>
      <c r="I108" s="1004"/>
      <c r="J108" s="1004"/>
      <c r="K108" s="1004"/>
      <c r="L108" s="1004"/>
      <c r="M108" s="1004"/>
      <c r="N108" s="1004"/>
      <c r="O108" s="1004"/>
      <c r="P108" s="1005"/>
      <c r="Q108" s="571"/>
      <c r="R108" s="1101"/>
    </row>
    <row r="109" spans="1:18" ht="24" customHeight="1">
      <c r="A109">
        <v>3</v>
      </c>
      <c r="B109" s="1013"/>
      <c r="C109" s="1003"/>
      <c r="D109" s="1004"/>
      <c r="E109" s="1004"/>
      <c r="F109" s="1004"/>
      <c r="G109" s="1004"/>
      <c r="H109" s="1004"/>
      <c r="I109" s="1004"/>
      <c r="J109" s="1004"/>
      <c r="K109" s="1004"/>
      <c r="L109" s="1004"/>
      <c r="M109" s="1004"/>
      <c r="N109" s="1004"/>
      <c r="O109" s="1004"/>
      <c r="P109" s="1005"/>
      <c r="Q109" s="571"/>
      <c r="R109" s="1101"/>
    </row>
    <row r="110" spans="1:18" ht="24" customHeight="1">
      <c r="A110">
        <v>4</v>
      </c>
      <c r="B110" s="1013"/>
      <c r="C110" s="1003"/>
      <c r="D110" s="1004"/>
      <c r="E110" s="1004"/>
      <c r="F110" s="1004"/>
      <c r="G110" s="1004"/>
      <c r="H110" s="1004"/>
      <c r="I110" s="1004"/>
      <c r="J110" s="1004"/>
      <c r="K110" s="1004"/>
      <c r="L110" s="1004"/>
      <c r="M110" s="1004"/>
      <c r="N110" s="1004"/>
      <c r="O110" s="1004"/>
      <c r="P110" s="1005"/>
      <c r="Q110" s="571"/>
      <c r="R110" s="1101"/>
    </row>
    <row r="111" spans="1:18" ht="24" customHeight="1" thickBot="1">
      <c r="A111">
        <v>5</v>
      </c>
      <c r="B111" s="1013"/>
      <c r="C111" s="1003"/>
      <c r="D111" s="1004"/>
      <c r="E111" s="1004"/>
      <c r="F111" s="1004"/>
      <c r="G111" s="1004"/>
      <c r="H111" s="1004"/>
      <c r="I111" s="1004"/>
      <c r="J111" s="1004"/>
      <c r="K111" s="1004"/>
      <c r="L111" s="1004"/>
      <c r="M111" s="1004"/>
      <c r="N111" s="1004"/>
      <c r="O111" s="1004"/>
      <c r="P111" s="1005"/>
      <c r="Q111" s="571"/>
      <c r="R111" s="1102"/>
    </row>
    <row r="112" spans="1:18" ht="24" customHeight="1">
      <c r="B112" s="1013"/>
      <c r="C112" s="1066" t="s">
        <v>724</v>
      </c>
      <c r="D112" s="1067"/>
      <c r="E112" s="1067"/>
      <c r="F112" s="1067"/>
      <c r="G112" s="1067"/>
      <c r="H112" s="1067"/>
      <c r="I112" s="1067"/>
      <c r="J112" s="1067"/>
      <c r="K112" s="1067"/>
      <c r="L112" s="1067"/>
      <c r="M112" s="1067"/>
      <c r="N112" s="1067"/>
      <c r="O112" s="1067"/>
      <c r="P112" s="1068"/>
      <c r="Q112" s="571"/>
      <c r="R112" s="588" t="s">
        <v>657</v>
      </c>
    </row>
    <row r="113" spans="2:18" ht="24" customHeight="1">
      <c r="B113" s="1013"/>
      <c r="C113" s="1069" t="s">
        <v>656</v>
      </c>
      <c r="D113" s="1070"/>
      <c r="E113" s="1077" t="s">
        <v>682</v>
      </c>
      <c r="F113" s="1078"/>
      <c r="G113" s="1078"/>
      <c r="H113" s="1078"/>
      <c r="I113" s="1078"/>
      <c r="J113" s="1078"/>
      <c r="K113" s="1078"/>
      <c r="L113" s="1078"/>
      <c r="M113" s="1078"/>
      <c r="N113" s="1078"/>
      <c r="O113" s="1078"/>
      <c r="P113" s="1079"/>
      <c r="Q113" s="571"/>
      <c r="R113" s="1100" t="s">
        <v>725</v>
      </c>
    </row>
    <row r="114" spans="2:18" ht="24" customHeight="1">
      <c r="B114" s="1013"/>
      <c r="C114" s="1071"/>
      <c r="D114" s="1072"/>
      <c r="E114" s="1080"/>
      <c r="F114" s="1081"/>
      <c r="G114" s="1081"/>
      <c r="H114" s="1081"/>
      <c r="I114" s="1081"/>
      <c r="J114" s="1081"/>
      <c r="K114" s="1081"/>
      <c r="L114" s="1081"/>
      <c r="M114" s="1081"/>
      <c r="N114" s="1081"/>
      <c r="O114" s="1081"/>
      <c r="P114" s="1082"/>
      <c r="Q114" s="571"/>
      <c r="R114" s="1101"/>
    </row>
    <row r="115" spans="2:18" ht="24" customHeight="1">
      <c r="B115" s="1013"/>
      <c r="C115" s="1073"/>
      <c r="D115" s="1074"/>
      <c r="E115" s="1083"/>
      <c r="F115" s="1084"/>
      <c r="G115" s="1084"/>
      <c r="H115" s="1084"/>
      <c r="I115" s="1084"/>
      <c r="J115" s="1084"/>
      <c r="K115" s="1084"/>
      <c r="L115" s="1084"/>
      <c r="M115" s="1084"/>
      <c r="N115" s="1084"/>
      <c r="O115" s="1084"/>
      <c r="P115" s="1085"/>
      <c r="Q115" s="571"/>
      <c r="R115" s="1101"/>
    </row>
    <row r="116" spans="2:18" ht="24" customHeight="1">
      <c r="B116" s="1013"/>
      <c r="C116" s="1069" t="s">
        <v>655</v>
      </c>
      <c r="D116" s="1070"/>
      <c r="E116" s="1086" t="s">
        <v>658</v>
      </c>
      <c r="F116" s="1087"/>
      <c r="G116" s="1087"/>
      <c r="H116" s="1087"/>
      <c r="I116" s="1087"/>
      <c r="J116" s="1087"/>
      <c r="K116" s="1087"/>
      <c r="L116" s="1087"/>
      <c r="M116" s="1087"/>
      <c r="N116" s="1087"/>
      <c r="O116" s="1087"/>
      <c r="P116" s="1088"/>
      <c r="Q116" s="571"/>
      <c r="R116" s="1101"/>
    </row>
    <row r="117" spans="2:18" ht="24" customHeight="1" thickBot="1">
      <c r="B117" s="1014"/>
      <c r="C117" s="1075"/>
      <c r="D117" s="1076"/>
      <c r="E117" s="1089"/>
      <c r="F117" s="1090"/>
      <c r="G117" s="1090"/>
      <c r="H117" s="1090"/>
      <c r="I117" s="1090"/>
      <c r="J117" s="1090"/>
      <c r="K117" s="1090"/>
      <c r="L117" s="1090"/>
      <c r="M117" s="1090"/>
      <c r="N117" s="1090"/>
      <c r="O117" s="1090"/>
      <c r="P117" s="1091"/>
      <c r="Q117" s="571"/>
      <c r="R117" s="1101"/>
    </row>
    <row r="118" spans="2:18" ht="23" thickBot="1">
      <c r="B118" s="996"/>
      <c r="C118" s="996"/>
      <c r="D118" s="996"/>
      <c r="E118" s="996"/>
      <c r="F118" s="996"/>
      <c r="G118" s="996"/>
      <c r="H118" s="996"/>
      <c r="I118" s="996"/>
      <c r="J118" s="239" t="s">
        <v>216</v>
      </c>
      <c r="K118" s="994">
        <f>総表!J49</f>
        <v>0</v>
      </c>
      <c r="L118" s="994"/>
      <c r="M118" s="994"/>
      <c r="N118" s="994"/>
      <c r="O118" s="994"/>
      <c r="P118" s="995"/>
      <c r="Q118" s="579"/>
      <c r="R118" s="1102"/>
    </row>
  </sheetData>
  <sheetProtection algorithmName="SHA-512" hashValue="hRQDggYAEfM50gp7PgUpkYDGmNOG8AhizED+qwPJaRSyaocCTPrN8icAQl13dCpVEy31lerFRUtn62wVG1/Ibw==" saltValue="m89Moh4URYiKlmgK5M6/6A==" spinCount="100000" sheet="1" objects="1" scenarios="1"/>
  <mergeCells count="77">
    <mergeCell ref="R65:R72"/>
    <mergeCell ref="R59:R63"/>
    <mergeCell ref="R52:R57"/>
    <mergeCell ref="C82:P82"/>
    <mergeCell ref="E52:G52"/>
    <mergeCell ref="C43:D43"/>
    <mergeCell ref="C31:P42"/>
    <mergeCell ref="C44:D44"/>
    <mergeCell ref="C46:P46"/>
    <mergeCell ref="E54:I54"/>
    <mergeCell ref="C47:D47"/>
    <mergeCell ref="N53:P53"/>
    <mergeCell ref="K53:M53"/>
    <mergeCell ref="E43:P43"/>
    <mergeCell ref="D52:D53"/>
    <mergeCell ref="K52:P52"/>
    <mergeCell ref="E45:F45"/>
    <mergeCell ref="G44:G45"/>
    <mergeCell ref="H44:P45"/>
    <mergeCell ref="H52:I52"/>
    <mergeCell ref="C51:P51"/>
    <mergeCell ref="R3:R12"/>
    <mergeCell ref="R20:R29"/>
    <mergeCell ref="R31:R42"/>
    <mergeCell ref="R47:R50"/>
    <mergeCell ref="R14:R18"/>
    <mergeCell ref="R113:R118"/>
    <mergeCell ref="R101:R105"/>
    <mergeCell ref="R74:R81"/>
    <mergeCell ref="R83:R87"/>
    <mergeCell ref="R107:R111"/>
    <mergeCell ref="R95:R99"/>
    <mergeCell ref="R89:R93"/>
    <mergeCell ref="C45:D45"/>
    <mergeCell ref="C112:P112"/>
    <mergeCell ref="C113:D115"/>
    <mergeCell ref="C116:D117"/>
    <mergeCell ref="E113:P115"/>
    <mergeCell ref="E116:P117"/>
    <mergeCell ref="C88:P88"/>
    <mergeCell ref="C89:P93"/>
    <mergeCell ref="C65:P72"/>
    <mergeCell ref="N54:P54"/>
    <mergeCell ref="K54:M54"/>
    <mergeCell ref="E57:I57"/>
    <mergeCell ref="C107:P111"/>
    <mergeCell ref="B1:C1"/>
    <mergeCell ref="D1:G1"/>
    <mergeCell ref="I1:P1"/>
    <mergeCell ref="C2:P2"/>
    <mergeCell ref="C30:P30"/>
    <mergeCell ref="C13:P13"/>
    <mergeCell ref="C14:P18"/>
    <mergeCell ref="C20:P29"/>
    <mergeCell ref="B2:B50"/>
    <mergeCell ref="E47:G47"/>
    <mergeCell ref="H47:I47"/>
    <mergeCell ref="C3:P12"/>
    <mergeCell ref="C19:P19"/>
    <mergeCell ref="J47:P47"/>
    <mergeCell ref="J50:K50"/>
    <mergeCell ref="J48:P49"/>
    <mergeCell ref="K118:P118"/>
    <mergeCell ref="B118:I118"/>
    <mergeCell ref="E55:I55"/>
    <mergeCell ref="C73:P73"/>
    <mergeCell ref="C74:P81"/>
    <mergeCell ref="C58:P58"/>
    <mergeCell ref="C59:P63"/>
    <mergeCell ref="B82:B117"/>
    <mergeCell ref="C106:P106"/>
    <mergeCell ref="C83:P87"/>
    <mergeCell ref="C95:P99"/>
    <mergeCell ref="C101:P105"/>
    <mergeCell ref="C94:P94"/>
    <mergeCell ref="C100:P100"/>
    <mergeCell ref="C64:P64"/>
  </mergeCells>
  <phoneticPr fontId="11"/>
  <dataValidations count="11">
    <dataValidation operator="lessThanOrEqual" allowBlank="1" showInputMessage="1" showErrorMessage="1" errorTitle="字数超過" error="300字・6行以内でご記入ください。" sqref="D74:P81 C65:Q72 C95 C101 C74:C83 C89 Q74:Q117" xr:uid="{00000000-0002-0000-0600-000000000000}"/>
    <dataValidation operator="lessThanOrEqual" allowBlank="1" showInputMessage="1" showErrorMessage="1" errorTitle="字数超過" error="800字・12行以内でご記入ください。" sqref="C20:Q29 C3:Q12 C14" xr:uid="{00000000-0002-0000-0600-000001000000}"/>
    <dataValidation type="list" allowBlank="1" showInputMessage="1" showErrorMessage="1" sqref="J53:J54 J56" xr:uid="{00000000-0002-0000-0600-000002000000}">
      <formula1>"確定,予定"</formula1>
    </dataValidation>
    <dataValidation type="list" allowBlank="1" showInputMessage="1" showErrorMessage="1" sqref="J55 J57" xr:uid="{00000000-0002-0000-0600-000003000000}">
      <formula1>"確定,交渉中,予定"</formula1>
    </dataValidation>
    <dataValidation type="list" allowBlank="1" showInputMessage="1" showErrorMessage="1" sqref="I53 I56" xr:uid="{00000000-0002-0000-0600-000004000000}">
      <formula1>"週間,日間,ヶ月間"</formula1>
    </dataValidation>
    <dataValidation type="whole" operator="greaterThanOrEqual" allowBlank="1" showInputMessage="1" showErrorMessage="1" sqref="H48:H50" xr:uid="{00000000-0002-0000-0600-000008000000}">
      <formula1>0</formula1>
    </dataValidation>
    <dataValidation type="date" operator="greaterThanOrEqual" allowBlank="1" showInputMessage="1" showErrorMessage="1" sqref="G53 E53 E56 G56" xr:uid="{00000000-0002-0000-0600-000009000000}">
      <formula1>45748</formula1>
    </dataValidation>
    <dataValidation type="whole" operator="greaterThanOrEqual" allowBlank="1" showInputMessage="1" showErrorMessage="1" sqref="H53 H56" xr:uid="{00000000-0002-0000-0600-00000A000000}">
      <formula1>1</formula1>
    </dataValidation>
    <dataValidation operator="lessThanOrEqual" allowBlank="1" showInputMessage="1" showErrorMessage="1" errorTitle="字数超過" error="2,000字・30行以下で入力してください。" sqref="C31:Q42 C59:Q63" xr:uid="{00000000-0002-0000-0600-00000D000000}"/>
    <dataValidation operator="lessThanOrEqual" allowBlank="1" showInputMessage="1" showErrorMessage="1" sqref="G48:G50" xr:uid="{F62CF888-4F27-4FFD-96B2-86E3E0F637EC}"/>
    <dataValidation type="list" allowBlank="1" showInputMessage="1" showErrorMessage="1" sqref="N53:P54" xr:uid="{29D89BC1-C0FD-4A23-93BD-E99BC7152957}">
      <formula1>"ー,確定,予定"</formula1>
    </dataValidation>
  </dataValidations>
  <printOptions horizontalCentered="1"/>
  <pageMargins left="0.78740157480314965" right="0.19685039370078741" top="0.39370078740157483" bottom="0.19685039370078741" header="0.19685039370078741" footer="0.11811023622047245"/>
  <pageSetup paperSize="9" scale="53" fitToHeight="2" orientation="portrait" r:id="rId1"/>
  <rowBreaks count="1" manualBreakCount="1">
    <brk id="57" min="1" max="1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pageSetUpPr fitToPage="1"/>
  </sheetPr>
  <dimension ref="A1:J45"/>
  <sheetViews>
    <sheetView zoomScale="70" zoomScaleNormal="70" zoomScaleSheetLayoutView="100" workbookViewId="0">
      <selection activeCell="F13" sqref="F13"/>
    </sheetView>
  </sheetViews>
  <sheetFormatPr defaultColWidth="9" defaultRowHeight="20"/>
  <cols>
    <col min="1" max="1" width="6.83203125" style="10" customWidth="1"/>
    <col min="2" max="2" width="4" style="10" customWidth="1"/>
    <col min="3" max="3" width="7.83203125" style="10" customWidth="1"/>
    <col min="4" max="4" width="27" style="10" customWidth="1"/>
    <col min="5" max="5" width="12.5" style="11" customWidth="1"/>
    <col min="6" max="6" width="14.5" style="158" customWidth="1"/>
    <col min="7" max="7" width="17.25" style="153" customWidth="1"/>
    <col min="8" max="8" width="3.75" style="153" customWidth="1"/>
    <col min="9" max="9" width="66.58203125" style="175" customWidth="1"/>
    <col min="10" max="10" width="7.83203125" style="12" customWidth="1"/>
    <col min="11" max="16384" width="9" style="11"/>
  </cols>
  <sheetData>
    <row r="1" spans="1:10">
      <c r="A1" s="66" t="s">
        <v>201</v>
      </c>
      <c r="B1" s="1157">
        <f>総表!C27</f>
        <v>0</v>
      </c>
      <c r="C1" s="1158"/>
      <c r="D1" s="1159"/>
      <c r="E1" s="66" t="s">
        <v>200</v>
      </c>
      <c r="F1" s="1149">
        <f>総表!C15</f>
        <v>0</v>
      </c>
      <c r="G1" s="1149"/>
      <c r="H1" s="589"/>
      <c r="I1" s="315"/>
    </row>
    <row r="2" spans="1:10" ht="7.5" customHeight="1" thickBot="1">
      <c r="I2" s="315"/>
    </row>
    <row r="3" spans="1:10" customFormat="1" ht="22.5">
      <c r="A3" s="4"/>
      <c r="B3" s="692" t="s">
        <v>68</v>
      </c>
      <c r="C3" s="5"/>
      <c r="D3" s="264"/>
      <c r="E3" s="242">
        <f>G11</f>
        <v>0</v>
      </c>
      <c r="F3" s="154"/>
      <c r="G3" s="154"/>
      <c r="H3" s="590"/>
      <c r="I3" s="316"/>
    </row>
    <row r="4" spans="1:10" customFormat="1" ht="22.5">
      <c r="A4" s="4"/>
      <c r="B4" s="8"/>
      <c r="C4" s="690" t="s">
        <v>483</v>
      </c>
      <c r="D4" s="452"/>
      <c r="E4" s="422">
        <f>G13</f>
        <v>0</v>
      </c>
      <c r="F4" s="155"/>
      <c r="G4" s="155"/>
      <c r="H4" s="591"/>
      <c r="I4" s="316"/>
    </row>
    <row r="5" spans="1:10" customFormat="1" ht="22.5">
      <c r="A5" s="4"/>
      <c r="B5" s="8"/>
      <c r="C5" s="244" t="s">
        <v>78</v>
      </c>
      <c r="D5" s="453"/>
      <c r="E5" s="243">
        <f>G15</f>
        <v>0</v>
      </c>
      <c r="F5" s="155"/>
      <c r="G5" s="155"/>
      <c r="H5" s="591"/>
      <c r="I5" s="316"/>
    </row>
    <row r="6" spans="1:10" customFormat="1" ht="22.5">
      <c r="A6" s="4"/>
      <c r="B6" s="8"/>
      <c r="C6" s="244" t="s">
        <v>79</v>
      </c>
      <c r="D6" s="453"/>
      <c r="E6" s="243">
        <f>G28</f>
        <v>0</v>
      </c>
      <c r="F6" s="155"/>
      <c r="G6" s="155"/>
      <c r="H6" s="591"/>
      <c r="I6" s="316"/>
    </row>
    <row r="7" spans="1:10" customFormat="1" ht="22.5">
      <c r="A7" s="4"/>
      <c r="B7" s="660"/>
      <c r="C7" s="244" t="s">
        <v>69</v>
      </c>
      <c r="D7" s="453"/>
      <c r="E7" s="243">
        <f>G34</f>
        <v>0</v>
      </c>
      <c r="F7" s="155"/>
      <c r="G7" s="155"/>
      <c r="H7" s="591"/>
      <c r="I7" s="316"/>
    </row>
    <row r="8" spans="1:10" customFormat="1" ht="23" thickBot="1">
      <c r="A8" s="4"/>
      <c r="B8" s="725"/>
      <c r="C8" s="726" t="s">
        <v>80</v>
      </c>
      <c r="D8" s="727"/>
      <c r="E8" s="728">
        <f>G40</f>
        <v>0</v>
      </c>
      <c r="F8" s="155"/>
      <c r="G8" s="155"/>
      <c r="H8" s="591"/>
      <c r="I8" s="316"/>
    </row>
    <row r="9" spans="1:10" ht="6" customHeight="1" thickBot="1">
      <c r="I9" s="315"/>
    </row>
    <row r="10" spans="1:10" s="13" customFormat="1" ht="20.5" thickBot="1">
      <c r="A10" s="170" t="s">
        <v>70</v>
      </c>
      <c r="B10" s="171" t="s">
        <v>71</v>
      </c>
      <c r="C10" s="488" t="s">
        <v>521</v>
      </c>
      <c r="D10" s="172" t="s">
        <v>73</v>
      </c>
      <c r="E10" s="172" t="s">
        <v>82</v>
      </c>
      <c r="F10" s="173" t="s">
        <v>74</v>
      </c>
      <c r="G10" s="174" t="s">
        <v>75</v>
      </c>
      <c r="H10" s="592"/>
      <c r="I10" s="597" t="s">
        <v>203</v>
      </c>
    </row>
    <row r="11" spans="1:10" ht="30" customHeight="1" thickBot="1">
      <c r="A11" s="691" t="s">
        <v>76</v>
      </c>
      <c r="B11" s="17"/>
      <c r="C11" s="17"/>
      <c r="D11" s="17"/>
      <c r="E11" s="14"/>
      <c r="F11" s="159"/>
      <c r="G11" s="156">
        <f>SUM(G13,G15,G28,G34,G40)</f>
        <v>0</v>
      </c>
      <c r="H11" s="593"/>
      <c r="I11" s="598" t="s">
        <v>442</v>
      </c>
      <c r="J11" s="11"/>
    </row>
    <row r="12" spans="1:10" ht="30" customHeight="1">
      <c r="A12" s="15"/>
      <c r="B12" s="500" t="s">
        <v>484</v>
      </c>
      <c r="C12" s="16"/>
      <c r="D12" s="16"/>
      <c r="E12" s="16"/>
      <c r="F12" s="160"/>
      <c r="G12" s="157"/>
      <c r="H12" s="594"/>
      <c r="I12" s="1143" t="s">
        <v>626</v>
      </c>
      <c r="J12" s="11"/>
    </row>
    <row r="13" spans="1:10" s="144" customFormat="1" ht="45" customHeight="1">
      <c r="A13" s="15"/>
      <c r="B13" s="487"/>
      <c r="C13" s="492"/>
      <c r="D13" s="477">
        <f>総表!C15</f>
        <v>0</v>
      </c>
      <c r="E13" s="381" t="s">
        <v>210</v>
      </c>
      <c r="F13" s="454"/>
      <c r="G13" s="418">
        <f>ROUNDDOWN((SUM(F13:F13)),-3)/1000</f>
        <v>0</v>
      </c>
      <c r="H13" s="595"/>
      <c r="I13" s="1144"/>
    </row>
    <row r="14" spans="1:10" ht="30" customHeight="1">
      <c r="A14" s="15"/>
      <c r="B14" s="245" t="s">
        <v>78</v>
      </c>
      <c r="C14" s="16"/>
      <c r="D14" s="16"/>
      <c r="E14" s="16"/>
      <c r="F14" s="160"/>
      <c r="G14" s="157"/>
      <c r="H14" s="594"/>
      <c r="I14" s="1145" t="s">
        <v>627</v>
      </c>
      <c r="J14" s="11"/>
    </row>
    <row r="15" spans="1:10" s="144" customFormat="1" ht="20.149999999999999" customHeight="1">
      <c r="A15" s="15"/>
      <c r="B15" s="403" t="s">
        <v>438</v>
      </c>
      <c r="C15" s="493"/>
      <c r="D15" s="489"/>
      <c r="E15" s="381"/>
      <c r="F15" s="388"/>
      <c r="G15" s="1150">
        <f>ROUNDDOWN((SUM(F15:F26)),-3)/1000</f>
        <v>0</v>
      </c>
      <c r="H15" s="595"/>
      <c r="I15" s="1145"/>
    </row>
    <row r="16" spans="1:10" s="144" customFormat="1" ht="20.149999999999999" customHeight="1">
      <c r="A16" s="15"/>
      <c r="B16" s="403"/>
      <c r="C16" s="494"/>
      <c r="D16" s="490"/>
      <c r="E16" s="382"/>
      <c r="F16" s="389"/>
      <c r="G16" s="1151"/>
      <c r="H16" s="595"/>
      <c r="I16" s="1145"/>
    </row>
    <row r="17" spans="1:10" s="144" customFormat="1" ht="20.149999999999999" customHeight="1">
      <c r="A17" s="15"/>
      <c r="B17" s="403"/>
      <c r="C17" s="494"/>
      <c r="D17" s="490"/>
      <c r="E17" s="382"/>
      <c r="F17" s="389"/>
      <c r="G17" s="1151"/>
      <c r="H17" s="595"/>
      <c r="I17" s="1145"/>
    </row>
    <row r="18" spans="1:10" s="144" customFormat="1" ht="20.149999999999999" customHeight="1">
      <c r="A18" s="15"/>
      <c r="B18" s="403"/>
      <c r="C18" s="494"/>
      <c r="D18" s="490"/>
      <c r="E18" s="382"/>
      <c r="F18" s="389"/>
      <c r="G18" s="1151"/>
      <c r="H18" s="595"/>
      <c r="I18" s="1145"/>
    </row>
    <row r="19" spans="1:10" s="144" customFormat="1" ht="20.149999999999999" customHeight="1">
      <c r="A19" s="15"/>
      <c r="B19" s="403"/>
      <c r="C19" s="494"/>
      <c r="D19" s="490"/>
      <c r="E19" s="382"/>
      <c r="F19" s="389"/>
      <c r="G19" s="1151"/>
      <c r="H19" s="595"/>
      <c r="I19" s="1145"/>
    </row>
    <row r="20" spans="1:10" s="144" customFormat="1" ht="20.149999999999999" customHeight="1">
      <c r="A20" s="15"/>
      <c r="B20" s="403"/>
      <c r="C20" s="494"/>
      <c r="D20" s="490"/>
      <c r="E20" s="382"/>
      <c r="F20" s="389"/>
      <c r="G20" s="1151"/>
      <c r="H20" s="595"/>
      <c r="I20" s="1145"/>
    </row>
    <row r="21" spans="1:10" s="144" customFormat="1" ht="20.149999999999999" customHeight="1">
      <c r="A21" s="15"/>
      <c r="B21" s="403"/>
      <c r="C21" s="494"/>
      <c r="D21" s="490"/>
      <c r="E21" s="382"/>
      <c r="F21" s="389"/>
      <c r="G21" s="1151"/>
      <c r="H21" s="595"/>
      <c r="I21" s="1145"/>
    </row>
    <row r="22" spans="1:10" s="144" customFormat="1" ht="20.149999999999999" customHeight="1">
      <c r="A22" s="15"/>
      <c r="B22" s="403"/>
      <c r="C22" s="494"/>
      <c r="D22" s="490"/>
      <c r="E22" s="382"/>
      <c r="F22" s="389"/>
      <c r="G22" s="1151"/>
      <c r="H22" s="595"/>
      <c r="I22" s="1145"/>
    </row>
    <row r="23" spans="1:10" s="144" customFormat="1" ht="20.149999999999999" customHeight="1">
      <c r="A23" s="15"/>
      <c r="B23" s="403"/>
      <c r="C23" s="494"/>
      <c r="D23" s="490"/>
      <c r="E23" s="382"/>
      <c r="F23" s="389"/>
      <c r="G23" s="1151"/>
      <c r="H23" s="595"/>
      <c r="I23" s="1145"/>
    </row>
    <row r="24" spans="1:10" s="144" customFormat="1" ht="20.149999999999999" customHeight="1">
      <c r="A24" s="15"/>
      <c r="B24" s="403"/>
      <c r="C24" s="494"/>
      <c r="D24" s="490"/>
      <c r="E24" s="382"/>
      <c r="F24" s="389"/>
      <c r="G24" s="1151"/>
      <c r="H24" s="595"/>
      <c r="I24" s="1145"/>
    </row>
    <row r="25" spans="1:10" s="144" customFormat="1" ht="20.149999999999999" customHeight="1">
      <c r="A25" s="15"/>
      <c r="B25" s="403"/>
      <c r="C25" s="494"/>
      <c r="D25" s="490"/>
      <c r="E25" s="382"/>
      <c r="F25" s="389"/>
      <c r="G25" s="1151"/>
      <c r="H25" s="595"/>
      <c r="I25" s="1145"/>
    </row>
    <row r="26" spans="1:10" s="144" customFormat="1" ht="20.149999999999999" customHeight="1">
      <c r="A26" s="15"/>
      <c r="B26" s="473"/>
      <c r="C26" s="495"/>
      <c r="D26" s="491"/>
      <c r="E26" s="382"/>
      <c r="F26" s="390"/>
      <c r="G26" s="1152"/>
      <c r="H26" s="595"/>
      <c r="I26" s="1145"/>
    </row>
    <row r="27" spans="1:10" ht="30" customHeight="1">
      <c r="A27" s="15"/>
      <c r="B27" s="246" t="s">
        <v>81</v>
      </c>
      <c r="C27" s="387"/>
      <c r="D27" s="387"/>
      <c r="E27" s="383"/>
      <c r="F27" s="391"/>
      <c r="G27" s="241"/>
      <c r="H27" s="595"/>
      <c r="I27" s="1146" t="s">
        <v>212</v>
      </c>
      <c r="J27" s="11"/>
    </row>
    <row r="28" spans="1:10" ht="20.149999999999999" customHeight="1">
      <c r="A28" s="15"/>
      <c r="B28" s="403" t="s">
        <v>438</v>
      </c>
      <c r="C28" s="1139"/>
      <c r="D28" s="1140"/>
      <c r="E28" s="382"/>
      <c r="F28" s="392"/>
      <c r="G28" s="1150">
        <f>ROUNDDOWN((SUM(F28:F32)),-3)/1000</f>
        <v>0</v>
      </c>
      <c r="H28" s="595"/>
      <c r="I28" s="1146"/>
      <c r="J28" s="11"/>
    </row>
    <row r="29" spans="1:10" ht="20.149999999999999" customHeight="1">
      <c r="A29" s="15"/>
      <c r="B29" s="403"/>
      <c r="C29" s="1141"/>
      <c r="D29" s="1142"/>
      <c r="E29" s="382"/>
      <c r="F29" s="393"/>
      <c r="G29" s="1151"/>
      <c r="H29" s="595"/>
      <c r="I29" s="1146"/>
      <c r="J29" s="11"/>
    </row>
    <row r="30" spans="1:10" ht="20.149999999999999" customHeight="1">
      <c r="A30" s="15"/>
      <c r="B30" s="403"/>
      <c r="C30" s="1141"/>
      <c r="D30" s="1142"/>
      <c r="E30" s="382"/>
      <c r="F30" s="393"/>
      <c r="G30" s="1151"/>
      <c r="H30" s="595"/>
      <c r="I30" s="1146"/>
      <c r="J30" s="11"/>
    </row>
    <row r="31" spans="1:10" ht="20.149999999999999" customHeight="1">
      <c r="A31" s="15"/>
      <c r="B31" s="403"/>
      <c r="C31" s="1141"/>
      <c r="D31" s="1142"/>
      <c r="E31" s="382"/>
      <c r="F31" s="393"/>
      <c r="G31" s="1151"/>
      <c r="H31" s="595"/>
      <c r="I31" s="1146"/>
      <c r="J31" s="11"/>
    </row>
    <row r="32" spans="1:10" ht="20.149999999999999" customHeight="1">
      <c r="A32" s="15"/>
      <c r="B32" s="473"/>
      <c r="C32" s="1153"/>
      <c r="D32" s="1154"/>
      <c r="E32" s="384"/>
      <c r="F32" s="394"/>
      <c r="G32" s="1152"/>
      <c r="H32" s="595"/>
      <c r="I32" s="1146"/>
      <c r="J32" s="11"/>
    </row>
    <row r="33" spans="1:10" ht="30" customHeight="1">
      <c r="A33" s="15"/>
      <c r="B33" s="246" t="s">
        <v>77</v>
      </c>
      <c r="C33" s="387"/>
      <c r="D33" s="387"/>
      <c r="E33" s="240"/>
      <c r="F33" s="391"/>
      <c r="G33" s="241"/>
      <c r="H33" s="595"/>
      <c r="I33" s="1146" t="s">
        <v>213</v>
      </c>
      <c r="J33" s="11"/>
    </row>
    <row r="34" spans="1:10" ht="20.149999999999999" customHeight="1">
      <c r="A34" s="15"/>
      <c r="B34" s="403" t="s">
        <v>438</v>
      </c>
      <c r="C34" s="1139"/>
      <c r="D34" s="1140"/>
      <c r="E34" s="381"/>
      <c r="F34" s="392"/>
      <c r="G34" s="1150">
        <f>ROUNDDOWN((SUM(F34:F38)),-3)/1000</f>
        <v>0</v>
      </c>
      <c r="H34" s="595"/>
      <c r="I34" s="1146"/>
      <c r="J34" s="11"/>
    </row>
    <row r="35" spans="1:10" ht="20.149999999999999" customHeight="1">
      <c r="A35" s="15"/>
      <c r="B35" s="403"/>
      <c r="C35" s="1141"/>
      <c r="D35" s="1142"/>
      <c r="E35" s="382"/>
      <c r="F35" s="393"/>
      <c r="G35" s="1151"/>
      <c r="H35" s="595"/>
      <c r="I35" s="1146"/>
      <c r="J35" s="11"/>
    </row>
    <row r="36" spans="1:10" ht="20.149999999999999" customHeight="1">
      <c r="A36" s="15"/>
      <c r="B36" s="403"/>
      <c r="C36" s="1141"/>
      <c r="D36" s="1142"/>
      <c r="E36" s="382"/>
      <c r="F36" s="393"/>
      <c r="G36" s="1151"/>
      <c r="H36" s="595"/>
      <c r="I36" s="1146"/>
      <c r="J36" s="11"/>
    </row>
    <row r="37" spans="1:10" ht="20.149999999999999" customHeight="1">
      <c r="A37" s="15"/>
      <c r="B37" s="403"/>
      <c r="C37" s="1141"/>
      <c r="D37" s="1142"/>
      <c r="E37" s="382"/>
      <c r="F37" s="393"/>
      <c r="G37" s="1151"/>
      <c r="H37" s="595"/>
      <c r="I37" s="1146"/>
      <c r="J37" s="11"/>
    </row>
    <row r="38" spans="1:10" ht="20.149999999999999" customHeight="1">
      <c r="A38" s="15"/>
      <c r="B38" s="473"/>
      <c r="C38" s="1153"/>
      <c r="D38" s="1154"/>
      <c r="E38" s="382"/>
      <c r="F38" s="394"/>
      <c r="G38" s="1152"/>
      <c r="H38" s="595"/>
      <c r="I38" s="1146"/>
      <c r="J38" s="11"/>
    </row>
    <row r="39" spans="1:10" ht="30" customHeight="1">
      <c r="A39" s="15"/>
      <c r="B39" s="245" t="s">
        <v>80</v>
      </c>
      <c r="C39" s="387"/>
      <c r="D39" s="387"/>
      <c r="E39" s="240"/>
      <c r="F39" s="391"/>
      <c r="G39" s="241"/>
      <c r="H39" s="595"/>
      <c r="I39" s="1146" t="s">
        <v>214</v>
      </c>
      <c r="J39" s="11"/>
    </row>
    <row r="40" spans="1:10" ht="18.75" customHeight="1">
      <c r="A40" s="15"/>
      <c r="B40" s="403" t="s">
        <v>438</v>
      </c>
      <c r="C40" s="1139"/>
      <c r="D40" s="1140"/>
      <c r="E40" s="385"/>
      <c r="F40" s="392"/>
      <c r="G40" s="1150">
        <f>ROUNDDOWN((SUM(F40:F44)),-3)/1000</f>
        <v>0</v>
      </c>
      <c r="H40" s="595"/>
      <c r="I40" s="1146"/>
      <c r="J40" s="11"/>
    </row>
    <row r="41" spans="1:10" ht="20.149999999999999" customHeight="1">
      <c r="A41" s="15"/>
      <c r="B41" s="403"/>
      <c r="C41" s="1141"/>
      <c r="D41" s="1142"/>
      <c r="E41" s="386"/>
      <c r="F41" s="393"/>
      <c r="G41" s="1151"/>
      <c r="H41" s="595"/>
      <c r="I41" s="1146"/>
      <c r="J41" s="11"/>
    </row>
    <row r="42" spans="1:10" ht="20.149999999999999" customHeight="1">
      <c r="A42" s="15"/>
      <c r="B42" s="403"/>
      <c r="C42" s="1141"/>
      <c r="D42" s="1142"/>
      <c r="E42" s="386"/>
      <c r="F42" s="393"/>
      <c r="G42" s="1151"/>
      <c r="H42" s="595"/>
      <c r="I42" s="1146"/>
      <c r="J42" s="11"/>
    </row>
    <row r="43" spans="1:10" ht="20.149999999999999" customHeight="1">
      <c r="A43" s="15"/>
      <c r="B43" s="403"/>
      <c r="C43" s="1141"/>
      <c r="D43" s="1142"/>
      <c r="E43" s="386"/>
      <c r="F43" s="393"/>
      <c r="G43" s="1151"/>
      <c r="H43" s="595"/>
      <c r="I43" s="1146"/>
      <c r="J43" s="11"/>
    </row>
    <row r="44" spans="1:10" ht="20.149999999999999" customHeight="1" thickBot="1">
      <c r="A44" s="15"/>
      <c r="B44" s="403" t="s">
        <v>665</v>
      </c>
      <c r="C44" s="1155"/>
      <c r="D44" s="1156"/>
      <c r="E44" s="658"/>
      <c r="F44" s="659"/>
      <c r="G44" s="1151"/>
      <c r="H44" s="595"/>
      <c r="I44" s="1160"/>
      <c r="J44" s="11"/>
    </row>
    <row r="45" spans="1:10" ht="23" thickBot="1">
      <c r="A45" s="599"/>
      <c r="B45" s="599"/>
      <c r="C45" s="599"/>
      <c r="D45" s="486"/>
      <c r="E45" s="65" t="s">
        <v>199</v>
      </c>
      <c r="F45" s="1147">
        <f>総表!J49</f>
        <v>0</v>
      </c>
      <c r="G45" s="1148"/>
      <c r="H45" s="596"/>
      <c r="I45" s="315"/>
    </row>
  </sheetData>
  <sheetProtection algorithmName="SHA-512" hashValue="QmHo9UHz94KyWa1/bVvNAATEhIC0YAkD/4C7ksgG58EYYgqYs+wj//r1yTe1BkiOfHU512uDFBsv9EJJfXy/7g==" saltValue="TjCWpb3YgZ0M/JEBM5EjaQ==" spinCount="100000" sheet="1" objects="1" scenarios="1"/>
  <mergeCells count="27">
    <mergeCell ref="G34:G38"/>
    <mergeCell ref="G28:G32"/>
    <mergeCell ref="G40:G44"/>
    <mergeCell ref="I33:I38"/>
    <mergeCell ref="I39:I44"/>
    <mergeCell ref="F45:G45"/>
    <mergeCell ref="F1:G1"/>
    <mergeCell ref="G15:G26"/>
    <mergeCell ref="C34:D34"/>
    <mergeCell ref="C35:D35"/>
    <mergeCell ref="C36:D36"/>
    <mergeCell ref="C37:D37"/>
    <mergeCell ref="C31:D31"/>
    <mergeCell ref="C32:D32"/>
    <mergeCell ref="C44:D44"/>
    <mergeCell ref="C38:D38"/>
    <mergeCell ref="C40:D40"/>
    <mergeCell ref="C41:D41"/>
    <mergeCell ref="C42:D42"/>
    <mergeCell ref="C43:D43"/>
    <mergeCell ref="B1:D1"/>
    <mergeCell ref="C28:D28"/>
    <mergeCell ref="C29:D29"/>
    <mergeCell ref="C30:D30"/>
    <mergeCell ref="I12:I13"/>
    <mergeCell ref="I14:I26"/>
    <mergeCell ref="I27:I32"/>
  </mergeCells>
  <phoneticPr fontId="8"/>
  <conditionalFormatting sqref="E27">
    <cfRule type="containsText" dxfId="3" priority="1" stopIfTrue="1" operator="containsText" text="ご記入">
      <formula>NOT(ISERROR(SEARCH("ご記入",E27)))</formula>
    </cfRule>
  </conditionalFormatting>
  <conditionalFormatting sqref="F10:F11 F13:H13 G15:H15 F15:F44 E45:F45 E46:H65477">
    <cfRule type="containsText" dxfId="2" priority="9" stopIfTrue="1" operator="containsText" text="ご記入">
      <formula>NOT(ISERROR(SEARCH("ご記入",E10)))</formula>
    </cfRule>
  </conditionalFormatting>
  <conditionalFormatting sqref="G28:H28">
    <cfRule type="containsText" dxfId="1" priority="6" stopIfTrue="1" operator="containsText" text="ご記入">
      <formula>NOT(ISERROR(SEARCH("ご記入",G28)))</formula>
    </cfRule>
  </conditionalFormatting>
  <conditionalFormatting sqref="G34:H34">
    <cfRule type="containsText" dxfId="0" priority="8" stopIfTrue="1" operator="containsText" text="ご記入">
      <formula>NOT(ISERROR(SEARCH("ご記入",G34)))</formula>
    </cfRule>
  </conditionalFormatting>
  <dataValidations count="6">
    <dataValidation type="whole" operator="greaterThanOrEqual" allowBlank="1" showInputMessage="1" showErrorMessage="1" sqref="E27 F13 F15:F44" xr:uid="{00000000-0002-0000-0700-000000000000}">
      <formula1>0</formula1>
    </dataValidation>
    <dataValidation imeMode="halfAlpha" allowBlank="1" showInputMessage="1" showErrorMessage="1" sqref="I45:I65477 G10:H11" xr:uid="{00000000-0002-0000-0700-000001000000}"/>
    <dataValidation type="list" allowBlank="1" showInputMessage="1" showErrorMessage="1" sqref="E15:E26 E13 E40:E44" xr:uid="{00000000-0002-0000-0700-000002000000}">
      <formula1>"確定,交渉中,予定"</formula1>
    </dataValidation>
    <dataValidation type="list" allowBlank="1" showInputMessage="1" showErrorMessage="1" sqref="E28:E32" xr:uid="{00000000-0002-0000-0700-000003000000}">
      <formula1>"確定,申請中,予定"</formula1>
    </dataValidation>
    <dataValidation type="list" allowBlank="1" showInputMessage="1" showErrorMessage="1" sqref="E34:E38" xr:uid="{00000000-0002-0000-0700-000004000000}">
      <formula1>"確定,達成,交渉中,実施中,予定,実施予定"</formula1>
    </dataValidation>
    <dataValidation type="list" allowBlank="1" showInputMessage="1" showErrorMessage="1" sqref="C13 C15:C26" xr:uid="{349D61CA-5F18-4532-9E2D-3BEA4A941408}">
      <formula1>"○,"</formula1>
    </dataValidation>
  </dataValidations>
  <printOptions horizontalCentered="1"/>
  <pageMargins left="0.78740157480314965" right="0.19685039370078741" top="0.39370078740157483" bottom="0.19685039370078741" header="0.19685039370078741" footer="0.11811023622047245"/>
  <pageSetup paperSize="9" scale="8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92D050"/>
    <pageSetUpPr fitToPage="1"/>
  </sheetPr>
  <dimension ref="A1:AR98"/>
  <sheetViews>
    <sheetView zoomScale="70" zoomScaleNormal="70" zoomScaleSheetLayoutView="100" workbookViewId="0">
      <selection activeCell="E20" sqref="E20"/>
    </sheetView>
  </sheetViews>
  <sheetFormatPr defaultColWidth="9" defaultRowHeight="20"/>
  <cols>
    <col min="1" max="1" width="4.83203125" bestFit="1" customWidth="1"/>
    <col min="2" max="2" width="4.83203125" customWidth="1"/>
    <col min="3" max="3" width="5.08203125" customWidth="1"/>
    <col min="4" max="4" width="4.5" customWidth="1"/>
    <col min="5" max="5" width="25" style="36" customWidth="1"/>
    <col min="6" max="6" width="18.25" style="36" customWidth="1"/>
    <col min="7" max="7" width="16.25" style="7" customWidth="1"/>
    <col min="8" max="8" width="24.33203125" style="7" customWidth="1"/>
    <col min="9" max="9" width="15.25" style="7" customWidth="1"/>
    <col min="10" max="10" width="15.08203125" style="7" customWidth="1"/>
    <col min="11" max="11" width="8.58203125" style="148" customWidth="1"/>
    <col min="12" max="12" width="14.25" style="7" customWidth="1"/>
    <col min="13" max="13" width="19.08203125" style="7" hidden="1" customWidth="1"/>
    <col min="14" max="14" width="14.5" style="7" customWidth="1"/>
    <col min="15" max="15" width="7.33203125" style="7" customWidth="1"/>
    <col min="16" max="16" width="14.25" style="7" hidden="1" customWidth="1"/>
    <col min="17" max="17" width="80.75" style="180" customWidth="1"/>
    <col min="18" max="44" width="9" hidden="1" customWidth="1"/>
  </cols>
  <sheetData>
    <row r="1" spans="1:43" ht="22.5">
      <c r="B1" s="1190" t="s">
        <v>196</v>
      </c>
      <c r="C1" s="1191"/>
      <c r="D1" s="1192"/>
      <c r="E1" s="1187">
        <f>総表!C27</f>
        <v>0</v>
      </c>
      <c r="F1" s="1188"/>
      <c r="G1" s="1188"/>
      <c r="H1" s="287" t="s">
        <v>197</v>
      </c>
      <c r="I1" s="1202">
        <f>総表!$C$15</f>
        <v>0</v>
      </c>
      <c r="J1" s="1203"/>
      <c r="K1" s="1203"/>
      <c r="L1" s="1204"/>
      <c r="P1" s="180"/>
      <c r="Q1"/>
    </row>
    <row r="2" spans="1:43" ht="22.5">
      <c r="B2" s="1190" t="s">
        <v>195</v>
      </c>
      <c r="C2" s="1191"/>
      <c r="D2" s="1191"/>
      <c r="E2" s="1192"/>
      <c r="F2" s="1193" t="str">
        <f>総表!C49</f>
        <v>課税事業者</v>
      </c>
      <c r="G2" s="1194"/>
      <c r="H2" s="1194"/>
      <c r="I2" s="1195"/>
      <c r="J2" s="288"/>
      <c r="K2" s="289"/>
      <c r="L2" s="290"/>
      <c r="M2" s="290"/>
      <c r="N2" s="50"/>
      <c r="O2" s="50"/>
      <c r="P2" s="50"/>
    </row>
    <row r="3" spans="1:43" ht="12.75" customHeight="1"/>
    <row r="4" spans="1:43" ht="30" customHeight="1" thickBot="1"/>
    <row r="5" spans="1:43" ht="30" customHeight="1">
      <c r="A5" s="4"/>
      <c r="B5" s="4"/>
      <c r="C5" s="263" t="s">
        <v>691</v>
      </c>
      <c r="D5" s="264"/>
      <c r="E5" s="264"/>
      <c r="F5" s="265"/>
      <c r="G5" s="266">
        <f>G6+G14</f>
        <v>0</v>
      </c>
      <c r="H5" s="40" t="s">
        <v>716</v>
      </c>
      <c r="I5" s="6"/>
      <c r="J5" s="148"/>
      <c r="K5" s="7"/>
      <c r="P5" s="180"/>
      <c r="Q5"/>
    </row>
    <row r="6" spans="1:43" ht="19.5" customHeight="1">
      <c r="A6" s="4"/>
      <c r="B6" s="4"/>
      <c r="C6" s="267"/>
      <c r="D6" s="268" t="s">
        <v>176</v>
      </c>
      <c r="E6" s="269"/>
      <c r="F6" s="270"/>
      <c r="G6" s="271">
        <f>SUM(G7:G13)</f>
        <v>0</v>
      </c>
      <c r="H6" s="282">
        <f>SUM(H7:H9)</f>
        <v>0</v>
      </c>
      <c r="I6" s="9"/>
      <c r="J6" s="148"/>
      <c r="K6" s="7"/>
      <c r="P6" s="180"/>
      <c r="Q6"/>
    </row>
    <row r="7" spans="1:43" ht="22.5">
      <c r="A7" s="4"/>
      <c r="B7" s="4"/>
      <c r="C7" s="267"/>
      <c r="D7" s="272"/>
      <c r="E7" s="1196" t="s">
        <v>100</v>
      </c>
      <c r="F7" s="1197"/>
      <c r="G7" s="273">
        <f>L20</f>
        <v>0</v>
      </c>
      <c r="H7" s="283">
        <f>N20</f>
        <v>0</v>
      </c>
      <c r="I7" s="9"/>
      <c r="J7" s="148"/>
      <c r="K7" s="7"/>
      <c r="P7" s="180"/>
      <c r="Q7"/>
    </row>
    <row r="8" spans="1:43" ht="22.5">
      <c r="A8" s="4"/>
      <c r="B8" s="4"/>
      <c r="C8" s="267"/>
      <c r="D8" s="272"/>
      <c r="E8" s="1198" t="s">
        <v>111</v>
      </c>
      <c r="F8" s="1199"/>
      <c r="G8" s="273">
        <f>L31</f>
        <v>0</v>
      </c>
      <c r="H8" s="283">
        <f>N31</f>
        <v>0</v>
      </c>
      <c r="I8" s="9"/>
      <c r="J8" s="148"/>
      <c r="K8" s="7"/>
      <c r="P8" s="169"/>
      <c r="Q8"/>
    </row>
    <row r="9" spans="1:43" ht="22.5">
      <c r="A9" s="4"/>
      <c r="B9" s="4"/>
      <c r="C9" s="267"/>
      <c r="D9" s="1206"/>
      <c r="E9" s="1200" t="s">
        <v>115</v>
      </c>
      <c r="F9" s="1201"/>
      <c r="G9" s="274">
        <f>L34</f>
        <v>0</v>
      </c>
      <c r="H9" s="284">
        <f>N34</f>
        <v>0</v>
      </c>
      <c r="I9" s="9"/>
      <c r="J9" s="148"/>
      <c r="K9" s="7"/>
      <c r="P9" s="169"/>
      <c r="Q9"/>
    </row>
    <row r="10" spans="1:43" ht="22.5">
      <c r="A10" s="4"/>
      <c r="B10" s="4"/>
      <c r="C10" s="267"/>
      <c r="D10" s="1206"/>
      <c r="E10" s="275" t="s">
        <v>490</v>
      </c>
      <c r="F10" s="276"/>
      <c r="G10" s="277"/>
      <c r="H10" s="285">
        <f>IF($F$2="免税事業者及び簡易課税事業者","",ROUNDDOWN((H6-P18)*10/110,0))</f>
        <v>0</v>
      </c>
      <c r="I10" s="9"/>
      <c r="J10" s="148"/>
      <c r="K10" s="7"/>
      <c r="P10" s="180"/>
      <c r="Q10"/>
    </row>
    <row r="11" spans="1:43" ht="23" thickBot="1">
      <c r="A11" s="4"/>
      <c r="B11" s="4"/>
      <c r="C11" s="267"/>
      <c r="D11" s="1206"/>
      <c r="E11" s="501" t="s">
        <v>491</v>
      </c>
      <c r="F11" s="276"/>
      <c r="G11" s="278"/>
      <c r="H11" s="286">
        <f>IF(F2="免税事業者及び簡易課税事業者",H6,(H6-H10))</f>
        <v>0</v>
      </c>
      <c r="I11" s="64" t="str">
        <f>IF(総表!D39&gt;H11,"←交付を受けようとする助成金の金額未満です。","")</f>
        <v/>
      </c>
      <c r="J11" s="149"/>
      <c r="K11" s="63"/>
      <c r="L11" s="63"/>
      <c r="P11" s="1205" t="s">
        <v>378</v>
      </c>
      <c r="Q11"/>
    </row>
    <row r="12" spans="1:43" ht="22.5">
      <c r="A12" s="4"/>
      <c r="B12" s="4"/>
      <c r="C12" s="267"/>
      <c r="D12" s="1206"/>
      <c r="E12" s="412" t="s">
        <v>177</v>
      </c>
      <c r="F12" s="413"/>
      <c r="G12" s="279">
        <f>L83</f>
        <v>0</v>
      </c>
      <c r="H12" s="177"/>
      <c r="I12" s="9"/>
      <c r="J12" s="148"/>
      <c r="K12" s="7"/>
      <c r="P12" s="1205"/>
      <c r="Q12"/>
    </row>
    <row r="13" spans="1:43" ht="22.5">
      <c r="A13" s="4"/>
      <c r="B13" s="4"/>
      <c r="C13" s="267"/>
      <c r="D13" s="1207"/>
      <c r="E13" s="410" t="s">
        <v>92</v>
      </c>
      <c r="F13" s="411"/>
      <c r="G13" s="280">
        <f>L89</f>
        <v>0</v>
      </c>
      <c r="H13" s="178"/>
      <c r="I13" s="9"/>
      <c r="J13" s="148"/>
      <c r="K13" s="7"/>
      <c r="P13" s="1205"/>
      <c r="Q13"/>
    </row>
    <row r="14" spans="1:43" ht="23" thickBot="1">
      <c r="A14" s="4"/>
      <c r="B14" s="4"/>
      <c r="C14" s="281"/>
      <c r="D14" s="1211" t="s">
        <v>688</v>
      </c>
      <c r="E14" s="1212"/>
      <c r="F14" s="1212"/>
      <c r="G14" s="661">
        <f>L94</f>
        <v>0</v>
      </c>
      <c r="H14" s="179"/>
      <c r="I14" s="9"/>
      <c r="J14" s="148"/>
      <c r="K14" s="7"/>
      <c r="P14" s="180"/>
      <c r="Q14"/>
    </row>
    <row r="15" spans="1:43" ht="23.5" customHeight="1" thickBot="1">
      <c r="A15" s="4"/>
      <c r="B15" s="21"/>
      <c r="C15" s="22"/>
      <c r="D15" s="22"/>
      <c r="E15" s="22"/>
      <c r="F15" s="23"/>
      <c r="G15" s="23"/>
      <c r="H15" s="23"/>
      <c r="I15" s="24"/>
      <c r="J15" s="24"/>
      <c r="K15"/>
      <c r="L15" s="36"/>
      <c r="M15"/>
      <c r="N15"/>
      <c r="O15"/>
      <c r="P15"/>
      <c r="Q15" s="601" t="s">
        <v>628</v>
      </c>
    </row>
    <row r="16" spans="1:43" ht="108" customHeight="1" thickBot="1">
      <c r="B16" s="1161" t="s">
        <v>70</v>
      </c>
      <c r="C16" s="1162"/>
      <c r="D16" s="643" t="s">
        <v>71</v>
      </c>
      <c r="E16" s="644" t="s">
        <v>72</v>
      </c>
      <c r="F16" s="644" t="s">
        <v>73</v>
      </c>
      <c r="G16" s="644" t="s">
        <v>674</v>
      </c>
      <c r="H16" s="693" t="s">
        <v>673</v>
      </c>
      <c r="I16" s="645" t="s">
        <v>660</v>
      </c>
      <c r="J16" s="646" t="s">
        <v>718</v>
      </c>
      <c r="K16" s="647" t="s">
        <v>377</v>
      </c>
      <c r="L16" s="648" t="s">
        <v>94</v>
      </c>
      <c r="M16" s="1209" t="s">
        <v>697</v>
      </c>
      <c r="N16" s="634" t="s">
        <v>719</v>
      </c>
      <c r="O16" s="51"/>
      <c r="P16" s="56" t="s">
        <v>194</v>
      </c>
      <c r="Q16" s="581" t="s">
        <v>629</v>
      </c>
      <c r="S16" s="37" t="s">
        <v>100</v>
      </c>
      <c r="T16" s="37" t="s">
        <v>111</v>
      </c>
      <c r="U16" s="37" t="s">
        <v>174</v>
      </c>
      <c r="V16" s="37" t="s">
        <v>769</v>
      </c>
      <c r="W16" s="37" t="s">
        <v>101</v>
      </c>
      <c r="X16" s="37" t="s">
        <v>106</v>
      </c>
      <c r="Y16" s="37" t="s">
        <v>112</v>
      </c>
      <c r="Z16" s="37" t="s">
        <v>173</v>
      </c>
      <c r="AA16" s="37" t="s">
        <v>116</v>
      </c>
      <c r="AB16" s="37" t="s">
        <v>119</v>
      </c>
      <c r="AC16" s="37" t="s">
        <v>123</v>
      </c>
      <c r="AD16" s="37" t="s">
        <v>175</v>
      </c>
      <c r="AE16" s="37" t="s">
        <v>129</v>
      </c>
      <c r="AF16" s="37" t="s">
        <v>133</v>
      </c>
      <c r="AG16" s="37" t="s">
        <v>138</v>
      </c>
      <c r="AH16" s="37" t="s">
        <v>144</v>
      </c>
      <c r="AI16" s="11" t="s">
        <v>152</v>
      </c>
      <c r="AJ16" s="11" t="s">
        <v>157</v>
      </c>
      <c r="AK16" s="11" t="s">
        <v>161</v>
      </c>
      <c r="AL16" s="38" t="s">
        <v>165</v>
      </c>
      <c r="AM16" s="38" t="s">
        <v>166</v>
      </c>
      <c r="AN16" s="38" t="s">
        <v>167</v>
      </c>
      <c r="AO16" t="s">
        <v>168</v>
      </c>
      <c r="AP16" t="s">
        <v>96</v>
      </c>
      <c r="AQ16" s="762" t="s">
        <v>771</v>
      </c>
    </row>
    <row r="17" spans="1:43" ht="34.5" customHeight="1" thickBot="1">
      <c r="B17" s="25" t="s">
        <v>178</v>
      </c>
      <c r="C17" s="26"/>
      <c r="D17" s="27"/>
      <c r="E17" s="27"/>
      <c r="F17" s="27"/>
      <c r="G17" s="27"/>
      <c r="H17" s="27"/>
      <c r="I17" s="28"/>
      <c r="J17" s="28"/>
      <c r="K17" s="28"/>
      <c r="L17" s="29">
        <f>SUM(L18,L94)</f>
        <v>0</v>
      </c>
      <c r="M17" s="1210"/>
      <c r="N17" s="176" t="s">
        <v>222</v>
      </c>
      <c r="O17" s="51"/>
      <c r="P17" s="57" t="s">
        <v>709</v>
      </c>
      <c r="Q17" s="1101" t="s">
        <v>720</v>
      </c>
      <c r="S17" t="s">
        <v>101</v>
      </c>
      <c r="T17" t="s">
        <v>112</v>
      </c>
      <c r="U17" t="s">
        <v>116</v>
      </c>
      <c r="V17" t="s">
        <v>168</v>
      </c>
      <c r="W17" s="19" t="s">
        <v>102</v>
      </c>
      <c r="X17" s="19" t="s">
        <v>108</v>
      </c>
      <c r="Y17" s="19" t="s">
        <v>113</v>
      </c>
      <c r="Z17" s="19" t="s">
        <v>113</v>
      </c>
      <c r="AA17" s="19" t="s">
        <v>117</v>
      </c>
      <c r="AB17" s="39" t="s">
        <v>120</v>
      </c>
      <c r="AC17" s="39" t="s">
        <v>124</v>
      </c>
      <c r="AD17" s="39" t="s">
        <v>108</v>
      </c>
      <c r="AE17" s="39" t="s">
        <v>108</v>
      </c>
      <c r="AF17" s="39" t="s">
        <v>134</v>
      </c>
      <c r="AG17" s="39" t="s">
        <v>139</v>
      </c>
      <c r="AH17" s="39" t="s">
        <v>145</v>
      </c>
      <c r="AI17" s="39" t="s">
        <v>151</v>
      </c>
      <c r="AJ17" s="39" t="s">
        <v>158</v>
      </c>
      <c r="AK17" s="39" t="s">
        <v>162</v>
      </c>
      <c r="AL17" s="11"/>
      <c r="AM17" s="11"/>
      <c r="AN17" s="11"/>
      <c r="AO17" s="39" t="s">
        <v>169</v>
      </c>
      <c r="AP17" s="39" t="s">
        <v>171</v>
      </c>
      <c r="AQ17" t="s">
        <v>770</v>
      </c>
    </row>
    <row r="18" spans="1:43" ht="40" customHeight="1" thickBot="1">
      <c r="B18" s="30"/>
      <c r="C18" s="31" t="s">
        <v>95</v>
      </c>
      <c r="D18" s="32"/>
      <c r="E18" s="32"/>
      <c r="F18" s="32"/>
      <c r="G18" s="32"/>
      <c r="H18" s="32"/>
      <c r="I18" s="32"/>
      <c r="J18" s="32"/>
      <c r="K18" s="32"/>
      <c r="L18" s="150">
        <f>SUM(L20,L31,L34,L83,L89)</f>
        <v>0</v>
      </c>
      <c r="M18" s="49">
        <f>SUM(M20:M81)</f>
        <v>0</v>
      </c>
      <c r="N18" s="150">
        <f>SUM(N20,N34,N31)</f>
        <v>0</v>
      </c>
      <c r="O18" s="52"/>
      <c r="P18" s="58">
        <f>SUM(P20:P81)</f>
        <v>0</v>
      </c>
      <c r="Q18" s="1101"/>
      <c r="S18" t="s">
        <v>107</v>
      </c>
      <c r="T18" t="s">
        <v>114</v>
      </c>
      <c r="U18" t="s">
        <v>119</v>
      </c>
      <c r="V18" t="s">
        <v>96</v>
      </c>
      <c r="W18" s="19" t="s">
        <v>103</v>
      </c>
      <c r="X18" s="19" t="s">
        <v>109</v>
      </c>
      <c r="AA18" s="19" t="s">
        <v>118</v>
      </c>
      <c r="AB18" s="39" t="s">
        <v>121</v>
      </c>
      <c r="AC18" s="39" t="s">
        <v>125</v>
      </c>
      <c r="AD18" s="39" t="s">
        <v>109</v>
      </c>
      <c r="AE18" s="39" t="s">
        <v>109</v>
      </c>
      <c r="AF18" s="39" t="s">
        <v>135</v>
      </c>
      <c r="AG18" s="39" t="s">
        <v>140</v>
      </c>
      <c r="AH18" s="39" t="s">
        <v>146</v>
      </c>
      <c r="AI18" s="39" t="s">
        <v>153</v>
      </c>
      <c r="AJ18" s="39" t="s">
        <v>159</v>
      </c>
      <c r="AK18" s="39" t="s">
        <v>163</v>
      </c>
      <c r="AL18" s="11"/>
      <c r="AM18" s="11"/>
      <c r="AN18" s="11"/>
      <c r="AO18" s="39" t="s">
        <v>170</v>
      </c>
      <c r="AP18" s="39" t="s">
        <v>172</v>
      </c>
    </row>
    <row r="19" spans="1:43" ht="30" customHeight="1">
      <c r="B19" s="30"/>
      <c r="C19" s="33"/>
      <c r="D19" s="262" t="s">
        <v>100</v>
      </c>
      <c r="E19" s="34"/>
      <c r="F19" s="642"/>
      <c r="G19" s="642"/>
      <c r="H19" s="642"/>
      <c r="I19" s="34"/>
      <c r="J19" s="34"/>
      <c r="K19" s="34"/>
      <c r="L19" s="151"/>
      <c r="M19" s="48"/>
      <c r="N19" s="152"/>
      <c r="O19" s="53"/>
      <c r="P19" s="59"/>
      <c r="Q19" s="1101"/>
      <c r="U19" t="s">
        <v>123</v>
      </c>
      <c r="V19" s="762" t="s">
        <v>771</v>
      </c>
      <c r="W19" s="19" t="s">
        <v>104</v>
      </c>
      <c r="X19" s="19" t="s">
        <v>97</v>
      </c>
      <c r="AA19" s="19"/>
      <c r="AB19" s="39" t="s">
        <v>122</v>
      </c>
      <c r="AC19" s="39" t="s">
        <v>122</v>
      </c>
      <c r="AD19" s="39" t="s">
        <v>110</v>
      </c>
      <c r="AE19" s="39" t="s">
        <v>110</v>
      </c>
      <c r="AF19" s="39" t="s">
        <v>136</v>
      </c>
      <c r="AG19" s="39" t="s">
        <v>141</v>
      </c>
      <c r="AH19" s="39" t="s">
        <v>147</v>
      </c>
      <c r="AI19" s="39" t="s">
        <v>154</v>
      </c>
      <c r="AJ19" s="39" t="s">
        <v>160</v>
      </c>
      <c r="AK19" s="39" t="s">
        <v>164</v>
      </c>
      <c r="AL19" s="11"/>
      <c r="AM19" s="11"/>
      <c r="AN19" s="11"/>
      <c r="AO19" s="39"/>
      <c r="AP19" s="39"/>
    </row>
    <row r="20" spans="1:43" ht="27.75" customHeight="1">
      <c r="A20">
        <v>1</v>
      </c>
      <c r="B20" s="30"/>
      <c r="C20" s="33"/>
      <c r="D20" s="416" t="s">
        <v>439</v>
      </c>
      <c r="E20" s="247"/>
      <c r="F20" s="638"/>
      <c r="G20" s="666"/>
      <c r="H20" s="815"/>
      <c r="I20" s="248"/>
      <c r="J20" s="707"/>
      <c r="K20" s="249"/>
      <c r="L20" s="1173">
        <f>ROUNDDOWN((SUM(I20:I29)),-3)/1000</f>
        <v>0</v>
      </c>
      <c r="M20" s="250">
        <f>J20</f>
        <v>0</v>
      </c>
      <c r="N20" s="1175">
        <f>ROUNDDOWN((SUM(M20:M29)),-3)/1000</f>
        <v>0</v>
      </c>
      <c r="O20" s="54"/>
      <c r="P20" s="60" t="str">
        <f>IF(K20="○",IF(J20&gt;0,ROUNDDOWN((SUM(J20)),-3)/1000,""),"")</f>
        <v/>
      </c>
      <c r="Q20" s="1101"/>
      <c r="U20" t="s">
        <v>126</v>
      </c>
      <c r="W20" s="19" t="s">
        <v>105</v>
      </c>
      <c r="X20" s="19" t="s">
        <v>98</v>
      </c>
      <c r="AB20" s="39"/>
      <c r="AC20" s="39"/>
      <c r="AD20" s="39" t="s">
        <v>98</v>
      </c>
      <c r="AE20" s="39" t="s">
        <v>98</v>
      </c>
      <c r="AF20" s="39" t="s">
        <v>137</v>
      </c>
      <c r="AG20" s="39" t="s">
        <v>142</v>
      </c>
      <c r="AH20" s="39" t="s">
        <v>148</v>
      </c>
      <c r="AI20" s="39" t="s">
        <v>155</v>
      </c>
      <c r="AJ20" s="39"/>
      <c r="AK20" s="582" t="s">
        <v>614</v>
      </c>
      <c r="AL20" s="11"/>
      <c r="AM20" s="11"/>
      <c r="AN20" s="11"/>
      <c r="AO20" s="11"/>
      <c r="AP20" s="11"/>
    </row>
    <row r="21" spans="1:43" ht="28" customHeight="1">
      <c r="A21">
        <v>2</v>
      </c>
      <c r="B21" s="30"/>
      <c r="C21" s="33"/>
      <c r="D21" s="417" t="str">
        <f>IF(E21="","",".")</f>
        <v/>
      </c>
      <c r="E21" s="251"/>
      <c r="F21" s="639"/>
      <c r="G21" s="667"/>
      <c r="H21" s="664"/>
      <c r="I21" s="252"/>
      <c r="J21" s="708"/>
      <c r="K21" s="253"/>
      <c r="L21" s="1174"/>
      <c r="M21" s="250">
        <f t="shared" ref="M21:M81" si="0">J21</f>
        <v>0</v>
      </c>
      <c r="N21" s="1176"/>
      <c r="O21" s="54"/>
      <c r="P21" s="60" t="str">
        <f t="shared" ref="P21:P29" si="1">IF(K21="○",IF(J21&gt;0,ROUNDDOWN((SUM(J21)),-3)/1000,""),"")</f>
        <v/>
      </c>
      <c r="Q21" s="1101"/>
      <c r="U21" t="s">
        <v>129</v>
      </c>
      <c r="W21" s="19"/>
      <c r="X21" s="19"/>
      <c r="AD21" s="39" t="s">
        <v>127</v>
      </c>
      <c r="AE21" s="39" t="s">
        <v>130</v>
      </c>
      <c r="AF21" s="39"/>
      <c r="AG21" s="39" t="s">
        <v>143</v>
      </c>
      <c r="AH21" s="39" t="s">
        <v>149</v>
      </c>
      <c r="AI21" s="39" t="s">
        <v>156</v>
      </c>
      <c r="AJ21" s="11"/>
      <c r="AK21" s="39"/>
      <c r="AL21" s="11"/>
      <c r="AM21" s="11"/>
      <c r="AN21" s="11"/>
      <c r="AO21" s="11"/>
      <c r="AP21" s="11"/>
    </row>
    <row r="22" spans="1:43" ht="28" customHeight="1">
      <c r="A22">
        <v>3</v>
      </c>
      <c r="B22" s="30"/>
      <c r="C22" s="33"/>
      <c r="D22" s="417" t="str">
        <f t="shared" ref="D22:D29" si="2">IF(E22="","",".")</f>
        <v/>
      </c>
      <c r="E22" s="251"/>
      <c r="F22" s="639"/>
      <c r="G22" s="667"/>
      <c r="H22" s="664"/>
      <c r="I22" s="252"/>
      <c r="J22" s="708"/>
      <c r="K22" s="253"/>
      <c r="L22" s="1174"/>
      <c r="M22" s="250">
        <f t="shared" si="0"/>
        <v>0</v>
      </c>
      <c r="N22" s="1176"/>
      <c r="O22" s="54"/>
      <c r="P22" s="60" t="str">
        <f t="shared" si="1"/>
        <v/>
      </c>
      <c r="Q22" s="1101"/>
      <c r="U22" t="s">
        <v>133</v>
      </c>
      <c r="AD22" s="39" t="s">
        <v>128</v>
      </c>
      <c r="AE22" s="39" t="s">
        <v>131</v>
      </c>
      <c r="AG22" s="39"/>
      <c r="AH22" s="39" t="s">
        <v>150</v>
      </c>
      <c r="AI22" s="39"/>
      <c r="AJ22" s="11"/>
      <c r="AK22" s="11"/>
      <c r="AL22" s="11"/>
      <c r="AM22" s="11"/>
      <c r="AN22" s="11"/>
      <c r="AO22" s="11"/>
      <c r="AP22" s="11"/>
    </row>
    <row r="23" spans="1:43" ht="28" customHeight="1">
      <c r="A23">
        <v>4</v>
      </c>
      <c r="B23" s="30"/>
      <c r="C23" s="33"/>
      <c r="D23" s="417" t="str">
        <f t="shared" si="2"/>
        <v/>
      </c>
      <c r="E23" s="251"/>
      <c r="F23" s="639"/>
      <c r="G23" s="667"/>
      <c r="H23" s="664"/>
      <c r="I23" s="252"/>
      <c r="J23" s="708"/>
      <c r="K23" s="253" t="s">
        <v>83</v>
      </c>
      <c r="L23" s="1174"/>
      <c r="M23" s="250">
        <f t="shared" si="0"/>
        <v>0</v>
      </c>
      <c r="N23" s="1176"/>
      <c r="O23" s="54"/>
      <c r="P23" s="60" t="str">
        <f t="shared" si="1"/>
        <v/>
      </c>
      <c r="Q23" s="1101"/>
      <c r="U23" t="s">
        <v>138</v>
      </c>
      <c r="AD23" s="39"/>
      <c r="AE23" s="39" t="s">
        <v>128</v>
      </c>
      <c r="AH23" s="39" t="s">
        <v>151</v>
      </c>
      <c r="AI23" s="11"/>
      <c r="AJ23" s="11"/>
      <c r="AK23" s="11"/>
      <c r="AL23" s="11"/>
      <c r="AM23" s="11"/>
      <c r="AN23" s="11"/>
      <c r="AO23" s="11"/>
      <c r="AP23" s="11"/>
    </row>
    <row r="24" spans="1:43" ht="28" customHeight="1">
      <c r="A24">
        <v>5</v>
      </c>
      <c r="B24" s="30"/>
      <c r="C24" s="33"/>
      <c r="D24" s="417" t="str">
        <f t="shared" si="2"/>
        <v/>
      </c>
      <c r="E24" s="251"/>
      <c r="F24" s="639"/>
      <c r="G24" s="667"/>
      <c r="H24" s="664"/>
      <c r="I24" s="252"/>
      <c r="J24" s="708"/>
      <c r="K24" s="253"/>
      <c r="L24" s="1174"/>
      <c r="M24" s="250">
        <f t="shared" si="0"/>
        <v>0</v>
      </c>
      <c r="N24" s="1176"/>
      <c r="O24" s="54"/>
      <c r="P24" s="60" t="str">
        <f t="shared" si="1"/>
        <v/>
      </c>
      <c r="Q24" s="1101"/>
      <c r="U24" t="s">
        <v>144</v>
      </c>
      <c r="AE24" s="39" t="s">
        <v>132</v>
      </c>
      <c r="AH24" s="39"/>
      <c r="AI24" s="11"/>
      <c r="AJ24" s="11"/>
      <c r="AK24" s="11"/>
      <c r="AL24" s="11"/>
      <c r="AM24" s="11"/>
      <c r="AN24" s="11"/>
      <c r="AO24" s="11"/>
      <c r="AP24" s="11"/>
    </row>
    <row r="25" spans="1:43" ht="28" customHeight="1">
      <c r="A25">
        <v>6</v>
      </c>
      <c r="B25" s="30"/>
      <c r="C25" s="33"/>
      <c r="D25" s="417" t="str">
        <f t="shared" si="2"/>
        <v/>
      </c>
      <c r="E25" s="251"/>
      <c r="F25" s="639"/>
      <c r="G25" s="667"/>
      <c r="H25" s="664"/>
      <c r="I25" s="252"/>
      <c r="J25" s="708"/>
      <c r="K25" s="253"/>
      <c r="L25" s="1174"/>
      <c r="M25" s="250">
        <f t="shared" si="0"/>
        <v>0</v>
      </c>
      <c r="N25" s="1176"/>
      <c r="O25" s="54"/>
      <c r="P25" s="60" t="str">
        <f t="shared" si="1"/>
        <v/>
      </c>
      <c r="Q25" s="1101"/>
      <c r="U25" t="s">
        <v>152</v>
      </c>
      <c r="AE25" s="39"/>
      <c r="AI25" s="11"/>
      <c r="AJ25" s="11"/>
      <c r="AK25" s="11"/>
      <c r="AL25" s="11"/>
      <c r="AM25" s="11"/>
      <c r="AN25" s="11"/>
      <c r="AO25" s="11"/>
      <c r="AP25" s="11"/>
    </row>
    <row r="26" spans="1:43" ht="28" customHeight="1">
      <c r="A26">
        <v>7</v>
      </c>
      <c r="B26" s="30"/>
      <c r="C26" s="33"/>
      <c r="D26" s="417" t="str">
        <f t="shared" si="2"/>
        <v/>
      </c>
      <c r="E26" s="251"/>
      <c r="F26" s="639"/>
      <c r="G26" s="667"/>
      <c r="H26" s="664"/>
      <c r="I26" s="252"/>
      <c r="J26" s="708"/>
      <c r="K26" s="253"/>
      <c r="L26" s="1174"/>
      <c r="M26" s="250">
        <f t="shared" si="0"/>
        <v>0</v>
      </c>
      <c r="N26" s="1176"/>
      <c r="O26" s="54"/>
      <c r="P26" s="60" t="str">
        <f t="shared" si="1"/>
        <v/>
      </c>
      <c r="Q26" s="1101"/>
      <c r="U26" t="s">
        <v>157</v>
      </c>
      <c r="AI26" s="11"/>
      <c r="AJ26" s="11"/>
      <c r="AK26" s="11"/>
      <c r="AL26" s="11"/>
      <c r="AM26" s="11"/>
      <c r="AN26" s="11"/>
      <c r="AO26" s="11"/>
      <c r="AP26" s="11"/>
    </row>
    <row r="27" spans="1:43" ht="28" customHeight="1">
      <c r="A27">
        <v>8</v>
      </c>
      <c r="B27" s="30"/>
      <c r="C27" s="33"/>
      <c r="D27" s="417" t="str">
        <f t="shared" si="2"/>
        <v/>
      </c>
      <c r="E27" s="251"/>
      <c r="F27" s="639"/>
      <c r="G27" s="667"/>
      <c r="H27" s="664"/>
      <c r="I27" s="252"/>
      <c r="J27" s="708"/>
      <c r="K27" s="253"/>
      <c r="L27" s="1174"/>
      <c r="M27" s="250">
        <f t="shared" si="0"/>
        <v>0</v>
      </c>
      <c r="N27" s="1176"/>
      <c r="O27" s="54"/>
      <c r="P27" s="60" t="str">
        <f t="shared" si="1"/>
        <v/>
      </c>
      <c r="Q27" s="1101"/>
      <c r="U27" t="s">
        <v>161</v>
      </c>
      <c r="AI27" s="11"/>
      <c r="AJ27" s="11"/>
      <c r="AK27" s="11"/>
      <c r="AL27" s="11"/>
      <c r="AM27" s="11"/>
      <c r="AN27" s="11"/>
      <c r="AO27" s="11"/>
      <c r="AP27" s="11"/>
    </row>
    <row r="28" spans="1:43" ht="28" customHeight="1">
      <c r="A28">
        <v>9</v>
      </c>
      <c r="B28" s="30"/>
      <c r="C28" s="33"/>
      <c r="D28" s="417" t="str">
        <f t="shared" si="2"/>
        <v/>
      </c>
      <c r="E28" s="251"/>
      <c r="F28" s="639"/>
      <c r="G28" s="667"/>
      <c r="H28" s="664"/>
      <c r="I28" s="252"/>
      <c r="J28" s="708"/>
      <c r="K28" s="253" t="s">
        <v>83</v>
      </c>
      <c r="L28" s="1174"/>
      <c r="M28" s="250">
        <f t="shared" si="0"/>
        <v>0</v>
      </c>
      <c r="N28" s="1176"/>
      <c r="O28" s="54"/>
      <c r="P28" s="60" t="str">
        <f t="shared" si="1"/>
        <v/>
      </c>
      <c r="Q28" s="1101"/>
      <c r="U28" t="s">
        <v>166</v>
      </c>
      <c r="AI28" s="11"/>
      <c r="AJ28" s="11"/>
      <c r="AK28" s="11"/>
      <c r="AL28" s="11"/>
      <c r="AM28" s="11"/>
      <c r="AN28" s="11"/>
      <c r="AO28" s="11"/>
      <c r="AP28" s="11"/>
    </row>
    <row r="29" spans="1:43" ht="28" customHeight="1">
      <c r="A29">
        <v>10</v>
      </c>
      <c r="B29" s="30"/>
      <c r="C29" s="33"/>
      <c r="D29" s="417" t="str">
        <f t="shared" si="2"/>
        <v/>
      </c>
      <c r="E29" s="254"/>
      <c r="F29" s="640"/>
      <c r="G29" s="668"/>
      <c r="H29" s="665"/>
      <c r="I29" s="252"/>
      <c r="J29" s="709"/>
      <c r="K29" s="255" t="s">
        <v>83</v>
      </c>
      <c r="L29" s="1208"/>
      <c r="M29" s="250">
        <f t="shared" si="0"/>
        <v>0</v>
      </c>
      <c r="N29" s="1177"/>
      <c r="O29" s="54"/>
      <c r="P29" s="60" t="str">
        <f t="shared" si="1"/>
        <v/>
      </c>
      <c r="Q29" s="1101"/>
      <c r="U29" t="s">
        <v>167</v>
      </c>
      <c r="AI29" s="11"/>
      <c r="AJ29" s="11"/>
      <c r="AK29" s="11"/>
      <c r="AL29" s="11"/>
      <c r="AM29" s="11"/>
      <c r="AN29" s="11"/>
      <c r="AO29" s="11"/>
      <c r="AP29" s="11"/>
    </row>
    <row r="30" spans="1:43" ht="30" customHeight="1">
      <c r="B30" s="30"/>
      <c r="C30" s="33"/>
      <c r="D30" s="262" t="s">
        <v>111</v>
      </c>
      <c r="E30" s="256"/>
      <c r="F30" s="256"/>
      <c r="G30" s="256"/>
      <c r="H30" s="256"/>
      <c r="I30" s="256"/>
      <c r="J30" s="256"/>
      <c r="K30" s="256"/>
      <c r="L30" s="257"/>
      <c r="M30" s="258"/>
      <c r="N30" s="259"/>
      <c r="O30" s="53"/>
      <c r="P30" s="62" t="str">
        <f t="shared" ref="P30:P93" si="3">IF(K30="○",IF(J30="○",ROUNDDOWN((SUM(I30)),-3)/1000,""),"")</f>
        <v/>
      </c>
      <c r="Q30" s="1189" t="s">
        <v>630</v>
      </c>
      <c r="AI30" s="11"/>
      <c r="AJ30" s="11"/>
      <c r="AK30" s="11"/>
      <c r="AL30" s="11"/>
      <c r="AM30" s="11"/>
      <c r="AN30" s="11"/>
      <c r="AO30" s="11"/>
      <c r="AP30" s="11"/>
    </row>
    <row r="31" spans="1:43" ht="28" customHeight="1">
      <c r="A31">
        <v>11</v>
      </c>
      <c r="B31" s="30"/>
      <c r="C31" s="33"/>
      <c r="D31" s="416" t="s">
        <v>439</v>
      </c>
      <c r="E31" s="524" t="s">
        <v>112</v>
      </c>
      <c r="F31" s="1182" t="s">
        <v>689</v>
      </c>
      <c r="G31" s="1183"/>
      <c r="H31" s="1184"/>
      <c r="I31" s="680">
        <f>スタッフ費内訳!I54</f>
        <v>0</v>
      </c>
      <c r="J31" s="730">
        <f>スタッフ費内訳!J54</f>
        <v>0</v>
      </c>
      <c r="K31" s="249" t="s">
        <v>83</v>
      </c>
      <c r="L31" s="1173">
        <f>ROUNDDOWN((SUM(I31:I32)),-3)/1000</f>
        <v>0</v>
      </c>
      <c r="M31" s="250">
        <f t="shared" si="0"/>
        <v>0</v>
      </c>
      <c r="N31" s="1175">
        <f>ROUNDDOWN((SUM(M31:M32)),-3)/1000</f>
        <v>0</v>
      </c>
      <c r="O31" s="54"/>
      <c r="P31" s="60" t="str">
        <f>IF(K31="○",IF(J31&gt;0,ROUNDDOWN((SUM(J31)),-3)/1000,""),"")</f>
        <v/>
      </c>
      <c r="Q31" s="1189"/>
      <c r="S31" s="7" t="s">
        <v>99</v>
      </c>
      <c r="AI31" s="11"/>
      <c r="AJ31" s="11"/>
      <c r="AK31" s="11"/>
      <c r="AL31" s="11"/>
      <c r="AM31" s="11"/>
      <c r="AN31" s="11"/>
      <c r="AO31" s="11"/>
      <c r="AP31" s="11"/>
    </row>
    <row r="32" spans="1:43" ht="28" customHeight="1">
      <c r="A32">
        <v>12</v>
      </c>
      <c r="B32" s="30"/>
      <c r="C32" s="33"/>
      <c r="D32" s="416" t="s">
        <v>439</v>
      </c>
      <c r="E32" s="251" t="s">
        <v>114</v>
      </c>
      <c r="F32" s="1165" t="s">
        <v>690</v>
      </c>
      <c r="G32" s="1166"/>
      <c r="H32" s="1167"/>
      <c r="I32" s="681">
        <f>キャスト費内訳!I43</f>
        <v>0</v>
      </c>
      <c r="J32" s="711">
        <f>キャスト費内訳!J43</f>
        <v>0</v>
      </c>
      <c r="K32" s="253" t="s">
        <v>83</v>
      </c>
      <c r="L32" s="1174"/>
      <c r="M32" s="250">
        <f t="shared" si="0"/>
        <v>0</v>
      </c>
      <c r="N32" s="1176"/>
      <c r="O32" s="54"/>
      <c r="P32" s="60" t="str">
        <f>IF(K32="○",IF(J32&gt;0,ROUNDDOWN((SUM(J32)),-3)/1000,""),"")</f>
        <v/>
      </c>
      <c r="Q32" s="581"/>
      <c r="AK32" s="11"/>
    </row>
    <row r="33" spans="1:17" ht="30" customHeight="1">
      <c r="B33" s="30"/>
      <c r="C33" s="35"/>
      <c r="D33" s="262" t="s">
        <v>115</v>
      </c>
      <c r="E33" s="256"/>
      <c r="F33" s="256"/>
      <c r="G33" s="256"/>
      <c r="H33" s="256"/>
      <c r="I33" s="256"/>
      <c r="J33" s="256"/>
      <c r="K33" s="256"/>
      <c r="L33" s="257"/>
      <c r="M33" s="258"/>
      <c r="N33" s="259"/>
      <c r="O33" s="53"/>
      <c r="P33" s="62" t="str">
        <f t="shared" si="3"/>
        <v/>
      </c>
      <c r="Q33" s="600"/>
    </row>
    <row r="34" spans="1:17" ht="28" customHeight="1">
      <c r="A34">
        <v>13</v>
      </c>
      <c r="B34" s="30"/>
      <c r="C34" s="33"/>
      <c r="D34" s="416" t="s">
        <v>439</v>
      </c>
      <c r="E34" s="247"/>
      <c r="F34" s="638"/>
      <c r="G34" s="666"/>
      <c r="H34" s="641"/>
      <c r="I34" s="248"/>
      <c r="J34" s="707"/>
      <c r="K34" s="249"/>
      <c r="L34" s="1173">
        <f>ROUNDDOWN((SUM(I34:I81)),-3)/1000</f>
        <v>0</v>
      </c>
      <c r="M34" s="250">
        <f t="shared" si="0"/>
        <v>0</v>
      </c>
      <c r="N34" s="1175">
        <f>ROUNDDOWN((SUM(M34:M81)),-3)/1000</f>
        <v>0</v>
      </c>
      <c r="O34" s="54"/>
      <c r="P34" s="60" t="str">
        <f>IF(K34="○",IF(J34&gt;0,ROUNDDOWN((SUM(J34)),-3)/1000,""),"")</f>
        <v/>
      </c>
      <c r="Q34" s="600"/>
    </row>
    <row r="35" spans="1:17" ht="28" customHeight="1">
      <c r="A35">
        <v>14</v>
      </c>
      <c r="B35" s="30"/>
      <c r="C35" s="33"/>
      <c r="D35" s="417" t="str">
        <f>IF(E35="","",".")</f>
        <v/>
      </c>
      <c r="E35" s="251"/>
      <c r="F35" s="639"/>
      <c r="G35" s="667"/>
      <c r="H35" s="664"/>
      <c r="I35" s="252"/>
      <c r="J35" s="708"/>
      <c r="K35" s="253"/>
      <c r="L35" s="1174"/>
      <c r="M35" s="250">
        <f t="shared" si="0"/>
        <v>0</v>
      </c>
      <c r="N35" s="1176"/>
      <c r="O35" s="54"/>
      <c r="P35" s="60" t="str">
        <f t="shared" ref="P35:P81" si="4">IF(K35="○",IF(J35&gt;0,ROUNDDOWN((SUM(J35)),-3)/1000,""),"")</f>
        <v/>
      </c>
      <c r="Q35" s="600"/>
    </row>
    <row r="36" spans="1:17" ht="28" customHeight="1">
      <c r="A36">
        <v>15</v>
      </c>
      <c r="B36" s="30"/>
      <c r="C36" s="33"/>
      <c r="D36" s="417" t="str">
        <f t="shared" ref="D36:D81" si="5">IF(E36="","",".")</f>
        <v/>
      </c>
      <c r="E36" s="251"/>
      <c r="F36" s="639"/>
      <c r="G36" s="667"/>
      <c r="H36" s="664"/>
      <c r="I36" s="252"/>
      <c r="J36" s="708"/>
      <c r="K36" s="253" t="s">
        <v>83</v>
      </c>
      <c r="L36" s="1174"/>
      <c r="M36" s="250">
        <f t="shared" si="0"/>
        <v>0</v>
      </c>
      <c r="N36" s="1176"/>
      <c r="O36" s="54"/>
      <c r="P36" s="60" t="str">
        <f t="shared" si="4"/>
        <v/>
      </c>
      <c r="Q36" s="600"/>
    </row>
    <row r="37" spans="1:17" ht="28" customHeight="1">
      <c r="A37">
        <v>16</v>
      </c>
      <c r="B37" s="30"/>
      <c r="C37" s="33"/>
      <c r="D37" s="417"/>
      <c r="E37" s="251"/>
      <c r="F37" s="639"/>
      <c r="G37" s="667"/>
      <c r="H37" s="664"/>
      <c r="I37" s="252"/>
      <c r="J37" s="708"/>
      <c r="K37" s="253" t="s">
        <v>83</v>
      </c>
      <c r="L37" s="1174"/>
      <c r="M37" s="250">
        <f t="shared" si="0"/>
        <v>0</v>
      </c>
      <c r="N37" s="1176"/>
      <c r="O37" s="54"/>
      <c r="P37" s="60" t="str">
        <f t="shared" si="4"/>
        <v/>
      </c>
      <c r="Q37" s="600"/>
    </row>
    <row r="38" spans="1:17" ht="28" customHeight="1">
      <c r="A38">
        <v>17</v>
      </c>
      <c r="B38" s="30"/>
      <c r="C38" s="33"/>
      <c r="D38" s="417" t="str">
        <f t="shared" si="5"/>
        <v/>
      </c>
      <c r="E38" s="251"/>
      <c r="F38" s="639"/>
      <c r="G38" s="667"/>
      <c r="H38" s="664"/>
      <c r="I38" s="252"/>
      <c r="J38" s="708"/>
      <c r="K38" s="253" t="s">
        <v>83</v>
      </c>
      <c r="L38" s="1174"/>
      <c r="M38" s="250">
        <f t="shared" si="0"/>
        <v>0</v>
      </c>
      <c r="N38" s="1176"/>
      <c r="O38" s="54"/>
      <c r="P38" s="60" t="str">
        <f t="shared" si="4"/>
        <v/>
      </c>
      <c r="Q38" s="600"/>
    </row>
    <row r="39" spans="1:17" ht="28" customHeight="1">
      <c r="A39">
        <v>18</v>
      </c>
      <c r="B39" s="30"/>
      <c r="C39" s="33"/>
      <c r="D39" s="417" t="str">
        <f t="shared" si="5"/>
        <v/>
      </c>
      <c r="E39" s="251"/>
      <c r="F39" s="639"/>
      <c r="G39" s="667"/>
      <c r="H39" s="664"/>
      <c r="I39" s="252"/>
      <c r="J39" s="708"/>
      <c r="K39" s="253" t="s">
        <v>83</v>
      </c>
      <c r="L39" s="1174"/>
      <c r="M39" s="250">
        <f t="shared" si="0"/>
        <v>0</v>
      </c>
      <c r="N39" s="1176"/>
      <c r="O39" s="54"/>
      <c r="P39" s="60" t="str">
        <f t="shared" si="4"/>
        <v/>
      </c>
      <c r="Q39" s="600"/>
    </row>
    <row r="40" spans="1:17" ht="28" customHeight="1">
      <c r="A40">
        <v>19</v>
      </c>
      <c r="B40" s="30"/>
      <c r="C40" s="33"/>
      <c r="D40" s="417" t="str">
        <f t="shared" si="5"/>
        <v/>
      </c>
      <c r="E40" s="251"/>
      <c r="F40" s="639"/>
      <c r="G40" s="667"/>
      <c r="H40" s="664"/>
      <c r="I40" s="252"/>
      <c r="J40" s="708"/>
      <c r="K40" s="253" t="s">
        <v>83</v>
      </c>
      <c r="L40" s="1174"/>
      <c r="M40" s="250">
        <f t="shared" si="0"/>
        <v>0</v>
      </c>
      <c r="N40" s="1176"/>
      <c r="O40" s="54"/>
      <c r="P40" s="60" t="str">
        <f t="shared" si="4"/>
        <v/>
      </c>
      <c r="Q40" s="600"/>
    </row>
    <row r="41" spans="1:17" ht="28" customHeight="1">
      <c r="A41">
        <v>20</v>
      </c>
      <c r="B41" s="30"/>
      <c r="C41" s="33"/>
      <c r="D41" s="417" t="str">
        <f t="shared" si="5"/>
        <v/>
      </c>
      <c r="E41" s="251"/>
      <c r="F41" s="639"/>
      <c r="G41" s="667"/>
      <c r="H41" s="664"/>
      <c r="I41" s="252"/>
      <c r="J41" s="708"/>
      <c r="K41" s="253" t="s">
        <v>83</v>
      </c>
      <c r="L41" s="1174"/>
      <c r="M41" s="250">
        <f t="shared" si="0"/>
        <v>0</v>
      </c>
      <c r="N41" s="1176"/>
      <c r="O41" s="54"/>
      <c r="P41" s="60" t="str">
        <f t="shared" si="4"/>
        <v/>
      </c>
      <c r="Q41" s="600"/>
    </row>
    <row r="42" spans="1:17" ht="28" customHeight="1">
      <c r="A42">
        <v>21</v>
      </c>
      <c r="B42" s="30"/>
      <c r="C42" s="33"/>
      <c r="D42" s="417" t="str">
        <f t="shared" si="5"/>
        <v/>
      </c>
      <c r="E42" s="251"/>
      <c r="F42" s="639"/>
      <c r="G42" s="667"/>
      <c r="H42" s="664"/>
      <c r="I42" s="252"/>
      <c r="J42" s="708"/>
      <c r="K42" s="253" t="s">
        <v>83</v>
      </c>
      <c r="L42" s="1174"/>
      <c r="M42" s="250">
        <f t="shared" si="0"/>
        <v>0</v>
      </c>
      <c r="N42" s="1176"/>
      <c r="O42" s="54"/>
      <c r="P42" s="60" t="str">
        <f t="shared" si="4"/>
        <v/>
      </c>
      <c r="Q42" s="600"/>
    </row>
    <row r="43" spans="1:17" ht="28" customHeight="1">
      <c r="A43">
        <v>22</v>
      </c>
      <c r="B43" s="30"/>
      <c r="C43" s="33"/>
      <c r="D43" s="417" t="str">
        <f t="shared" si="5"/>
        <v/>
      </c>
      <c r="E43" s="251"/>
      <c r="F43" s="639"/>
      <c r="G43" s="667"/>
      <c r="H43" s="664"/>
      <c r="I43" s="252"/>
      <c r="J43" s="708"/>
      <c r="K43" s="253" t="s">
        <v>83</v>
      </c>
      <c r="L43" s="1174"/>
      <c r="M43" s="250">
        <f t="shared" si="0"/>
        <v>0</v>
      </c>
      <c r="N43" s="1176"/>
      <c r="O43" s="54"/>
      <c r="P43" s="60" t="str">
        <f t="shared" si="4"/>
        <v/>
      </c>
      <c r="Q43" s="600"/>
    </row>
    <row r="44" spans="1:17" ht="28" customHeight="1">
      <c r="A44">
        <v>23</v>
      </c>
      <c r="B44" s="30"/>
      <c r="C44" s="33"/>
      <c r="D44" s="417" t="str">
        <f t="shared" si="5"/>
        <v/>
      </c>
      <c r="E44" s="251"/>
      <c r="F44" s="639"/>
      <c r="G44" s="667"/>
      <c r="H44" s="664"/>
      <c r="I44" s="252"/>
      <c r="J44" s="708"/>
      <c r="K44" s="253" t="s">
        <v>83</v>
      </c>
      <c r="L44" s="1174"/>
      <c r="M44" s="250">
        <f t="shared" si="0"/>
        <v>0</v>
      </c>
      <c r="N44" s="1176"/>
      <c r="O44" s="54"/>
      <c r="P44" s="60" t="str">
        <f t="shared" si="4"/>
        <v/>
      </c>
      <c r="Q44" s="600"/>
    </row>
    <row r="45" spans="1:17" ht="28" customHeight="1">
      <c r="A45">
        <v>24</v>
      </c>
      <c r="B45" s="30"/>
      <c r="C45" s="33"/>
      <c r="D45" s="417" t="str">
        <f t="shared" si="5"/>
        <v/>
      </c>
      <c r="E45" s="251"/>
      <c r="F45" s="639"/>
      <c r="G45" s="667"/>
      <c r="H45" s="664"/>
      <c r="I45" s="252"/>
      <c r="J45" s="708"/>
      <c r="K45" s="253" t="s">
        <v>83</v>
      </c>
      <c r="L45" s="1174"/>
      <c r="M45" s="250">
        <f t="shared" si="0"/>
        <v>0</v>
      </c>
      <c r="N45" s="1176"/>
      <c r="O45" s="54"/>
      <c r="P45" s="60" t="str">
        <f t="shared" si="4"/>
        <v/>
      </c>
      <c r="Q45" s="600"/>
    </row>
    <row r="46" spans="1:17" ht="28" customHeight="1">
      <c r="A46">
        <v>25</v>
      </c>
      <c r="B46" s="30"/>
      <c r="C46" s="33"/>
      <c r="D46" s="417" t="str">
        <f t="shared" si="5"/>
        <v/>
      </c>
      <c r="E46" s="251"/>
      <c r="F46" s="639"/>
      <c r="G46" s="667"/>
      <c r="H46" s="664"/>
      <c r="I46" s="252"/>
      <c r="J46" s="708"/>
      <c r="K46" s="253" t="s">
        <v>83</v>
      </c>
      <c r="L46" s="1174"/>
      <c r="M46" s="250">
        <f t="shared" si="0"/>
        <v>0</v>
      </c>
      <c r="N46" s="1176"/>
      <c r="O46" s="54"/>
      <c r="P46" s="60" t="str">
        <f t="shared" si="4"/>
        <v/>
      </c>
      <c r="Q46" s="600"/>
    </row>
    <row r="47" spans="1:17" ht="28" customHeight="1">
      <c r="A47">
        <v>26</v>
      </c>
      <c r="B47" s="30"/>
      <c r="C47" s="33"/>
      <c r="D47" s="417" t="str">
        <f t="shared" si="5"/>
        <v/>
      </c>
      <c r="E47" s="251"/>
      <c r="F47" s="639"/>
      <c r="G47" s="667"/>
      <c r="H47" s="664"/>
      <c r="I47" s="252"/>
      <c r="J47" s="708"/>
      <c r="K47" s="253" t="s">
        <v>83</v>
      </c>
      <c r="L47" s="1174"/>
      <c r="M47" s="250">
        <f t="shared" si="0"/>
        <v>0</v>
      </c>
      <c r="N47" s="1176"/>
      <c r="O47" s="54"/>
      <c r="P47" s="60" t="str">
        <f t="shared" si="4"/>
        <v/>
      </c>
      <c r="Q47" s="600"/>
    </row>
    <row r="48" spans="1:17" ht="28" customHeight="1">
      <c r="A48">
        <v>27</v>
      </c>
      <c r="B48" s="30"/>
      <c r="C48" s="33"/>
      <c r="D48" s="417" t="str">
        <f t="shared" si="5"/>
        <v/>
      </c>
      <c r="E48" s="251"/>
      <c r="F48" s="639"/>
      <c r="G48" s="667"/>
      <c r="H48" s="664"/>
      <c r="I48" s="252"/>
      <c r="J48" s="708"/>
      <c r="K48" s="253" t="s">
        <v>83</v>
      </c>
      <c r="L48" s="1174"/>
      <c r="M48" s="250">
        <f t="shared" si="0"/>
        <v>0</v>
      </c>
      <c r="N48" s="1176"/>
      <c r="O48" s="54"/>
      <c r="P48" s="60" t="str">
        <f t="shared" si="4"/>
        <v/>
      </c>
      <c r="Q48" s="600"/>
    </row>
    <row r="49" spans="1:17" ht="28" customHeight="1">
      <c r="A49">
        <v>28</v>
      </c>
      <c r="B49" s="30"/>
      <c r="C49" s="33"/>
      <c r="D49" s="417" t="str">
        <f t="shared" si="5"/>
        <v/>
      </c>
      <c r="E49" s="251"/>
      <c r="F49" s="639"/>
      <c r="G49" s="667"/>
      <c r="H49" s="664"/>
      <c r="I49" s="252"/>
      <c r="J49" s="708"/>
      <c r="K49" s="253" t="s">
        <v>83</v>
      </c>
      <c r="L49" s="1174"/>
      <c r="M49" s="250">
        <f t="shared" si="0"/>
        <v>0</v>
      </c>
      <c r="N49" s="1176"/>
      <c r="O49" s="54"/>
      <c r="P49" s="60" t="str">
        <f t="shared" si="4"/>
        <v/>
      </c>
      <c r="Q49" s="600"/>
    </row>
    <row r="50" spans="1:17" ht="28" customHeight="1">
      <c r="A50">
        <v>29</v>
      </c>
      <c r="B50" s="30"/>
      <c r="C50" s="33"/>
      <c r="D50" s="417" t="str">
        <f t="shared" si="5"/>
        <v/>
      </c>
      <c r="E50" s="251"/>
      <c r="F50" s="639"/>
      <c r="G50" s="667"/>
      <c r="H50" s="664"/>
      <c r="I50" s="252"/>
      <c r="J50" s="708"/>
      <c r="K50" s="253" t="s">
        <v>83</v>
      </c>
      <c r="L50" s="1174"/>
      <c r="M50" s="250">
        <f t="shared" si="0"/>
        <v>0</v>
      </c>
      <c r="N50" s="1176"/>
      <c r="O50" s="54"/>
      <c r="P50" s="60" t="str">
        <f t="shared" si="4"/>
        <v/>
      </c>
      <c r="Q50" s="600"/>
    </row>
    <row r="51" spans="1:17" ht="28" customHeight="1">
      <c r="A51">
        <v>30</v>
      </c>
      <c r="B51" s="30"/>
      <c r="C51" s="33"/>
      <c r="D51" s="417" t="str">
        <f t="shared" si="5"/>
        <v/>
      </c>
      <c r="E51" s="251"/>
      <c r="F51" s="639"/>
      <c r="G51" s="667"/>
      <c r="H51" s="664"/>
      <c r="I51" s="252"/>
      <c r="J51" s="708"/>
      <c r="K51" s="253" t="s">
        <v>83</v>
      </c>
      <c r="L51" s="1174"/>
      <c r="M51" s="250">
        <f t="shared" si="0"/>
        <v>0</v>
      </c>
      <c r="N51" s="1176"/>
      <c r="O51" s="54"/>
      <c r="P51" s="60" t="str">
        <f t="shared" si="4"/>
        <v/>
      </c>
      <c r="Q51" s="600"/>
    </row>
    <row r="52" spans="1:17" ht="28" customHeight="1">
      <c r="A52">
        <v>31</v>
      </c>
      <c r="B52" s="30"/>
      <c r="C52" s="33"/>
      <c r="D52" s="417" t="str">
        <f t="shared" si="5"/>
        <v/>
      </c>
      <c r="E52" s="251"/>
      <c r="F52" s="639"/>
      <c r="G52" s="667"/>
      <c r="H52" s="664"/>
      <c r="I52" s="252"/>
      <c r="J52" s="708"/>
      <c r="K52" s="253" t="s">
        <v>83</v>
      </c>
      <c r="L52" s="1174"/>
      <c r="M52" s="250">
        <f t="shared" si="0"/>
        <v>0</v>
      </c>
      <c r="N52" s="1176"/>
      <c r="O52" s="54"/>
      <c r="P52" s="60" t="str">
        <f t="shared" si="4"/>
        <v/>
      </c>
      <c r="Q52" s="600"/>
    </row>
    <row r="53" spans="1:17" ht="28" customHeight="1">
      <c r="A53">
        <v>32</v>
      </c>
      <c r="B53" s="30"/>
      <c r="C53" s="33"/>
      <c r="D53" s="417" t="str">
        <f t="shared" si="5"/>
        <v/>
      </c>
      <c r="E53" s="251"/>
      <c r="F53" s="639"/>
      <c r="G53" s="667"/>
      <c r="H53" s="664"/>
      <c r="I53" s="252"/>
      <c r="J53" s="708"/>
      <c r="K53" s="253" t="s">
        <v>83</v>
      </c>
      <c r="L53" s="1174"/>
      <c r="M53" s="250">
        <f t="shared" si="0"/>
        <v>0</v>
      </c>
      <c r="N53" s="1176"/>
      <c r="O53" s="54"/>
      <c r="P53" s="60" t="str">
        <f t="shared" si="4"/>
        <v/>
      </c>
      <c r="Q53" s="600"/>
    </row>
    <row r="54" spans="1:17" ht="28" customHeight="1">
      <c r="A54">
        <v>33</v>
      </c>
      <c r="B54" s="30"/>
      <c r="C54" s="33"/>
      <c r="D54" s="417" t="str">
        <f t="shared" si="5"/>
        <v/>
      </c>
      <c r="E54" s="251"/>
      <c r="F54" s="639"/>
      <c r="G54" s="667"/>
      <c r="H54" s="664"/>
      <c r="I54" s="252"/>
      <c r="J54" s="708"/>
      <c r="K54" s="253" t="s">
        <v>83</v>
      </c>
      <c r="L54" s="1174"/>
      <c r="M54" s="250">
        <f t="shared" si="0"/>
        <v>0</v>
      </c>
      <c r="N54" s="1176"/>
      <c r="O54" s="54"/>
      <c r="P54" s="60" t="str">
        <f t="shared" si="4"/>
        <v/>
      </c>
      <c r="Q54" s="600"/>
    </row>
    <row r="55" spans="1:17" ht="28" customHeight="1">
      <c r="A55">
        <v>34</v>
      </c>
      <c r="B55" s="30"/>
      <c r="C55" s="33"/>
      <c r="D55" s="417" t="str">
        <f t="shared" si="5"/>
        <v/>
      </c>
      <c r="E55" s="251"/>
      <c r="F55" s="639"/>
      <c r="G55" s="667"/>
      <c r="H55" s="664"/>
      <c r="I55" s="252"/>
      <c r="J55" s="708"/>
      <c r="K55" s="253" t="s">
        <v>83</v>
      </c>
      <c r="L55" s="1174"/>
      <c r="M55" s="250">
        <f t="shared" si="0"/>
        <v>0</v>
      </c>
      <c r="N55" s="1176"/>
      <c r="O55" s="54"/>
      <c r="P55" s="60" t="str">
        <f t="shared" si="4"/>
        <v/>
      </c>
      <c r="Q55" s="600"/>
    </row>
    <row r="56" spans="1:17" ht="28" customHeight="1">
      <c r="A56">
        <v>35</v>
      </c>
      <c r="B56" s="30"/>
      <c r="C56" s="33"/>
      <c r="D56" s="417" t="str">
        <f t="shared" si="5"/>
        <v/>
      </c>
      <c r="E56" s="251"/>
      <c r="F56" s="639"/>
      <c r="G56" s="667"/>
      <c r="H56" s="664"/>
      <c r="I56" s="252"/>
      <c r="J56" s="708"/>
      <c r="K56" s="253" t="s">
        <v>83</v>
      </c>
      <c r="L56" s="1174"/>
      <c r="M56" s="250">
        <f t="shared" si="0"/>
        <v>0</v>
      </c>
      <c r="N56" s="1176"/>
      <c r="O56" s="54"/>
      <c r="P56" s="60" t="str">
        <f t="shared" si="4"/>
        <v/>
      </c>
      <c r="Q56" s="600"/>
    </row>
    <row r="57" spans="1:17" ht="28" customHeight="1">
      <c r="A57">
        <v>36</v>
      </c>
      <c r="B57" s="30"/>
      <c r="C57" s="33"/>
      <c r="D57" s="417" t="str">
        <f t="shared" si="5"/>
        <v/>
      </c>
      <c r="E57" s="251"/>
      <c r="F57" s="639"/>
      <c r="G57" s="667"/>
      <c r="H57" s="664"/>
      <c r="I57" s="252"/>
      <c r="J57" s="708"/>
      <c r="K57" s="253" t="s">
        <v>83</v>
      </c>
      <c r="L57" s="1174"/>
      <c r="M57" s="250">
        <f t="shared" si="0"/>
        <v>0</v>
      </c>
      <c r="N57" s="1176"/>
      <c r="O57" s="54"/>
      <c r="P57" s="60" t="str">
        <f t="shared" si="4"/>
        <v/>
      </c>
      <c r="Q57" s="600"/>
    </row>
    <row r="58" spans="1:17" ht="28" customHeight="1">
      <c r="A58">
        <v>37</v>
      </c>
      <c r="B58" s="30"/>
      <c r="C58" s="33"/>
      <c r="D58" s="417" t="str">
        <f t="shared" si="5"/>
        <v/>
      </c>
      <c r="E58" s="251"/>
      <c r="F58" s="639"/>
      <c r="G58" s="667"/>
      <c r="H58" s="664"/>
      <c r="I58" s="252"/>
      <c r="J58" s="708"/>
      <c r="K58" s="253" t="s">
        <v>83</v>
      </c>
      <c r="L58" s="1174"/>
      <c r="M58" s="250">
        <f t="shared" si="0"/>
        <v>0</v>
      </c>
      <c r="N58" s="1176"/>
      <c r="O58" s="54"/>
      <c r="P58" s="60" t="str">
        <f t="shared" si="4"/>
        <v/>
      </c>
      <c r="Q58" s="600"/>
    </row>
    <row r="59" spans="1:17" ht="28" customHeight="1">
      <c r="A59">
        <v>38</v>
      </c>
      <c r="B59" s="30"/>
      <c r="C59" s="33"/>
      <c r="D59" s="417" t="str">
        <f t="shared" si="5"/>
        <v/>
      </c>
      <c r="E59" s="251"/>
      <c r="F59" s="639"/>
      <c r="G59" s="667"/>
      <c r="H59" s="664"/>
      <c r="I59" s="252"/>
      <c r="J59" s="708"/>
      <c r="K59" s="253" t="s">
        <v>83</v>
      </c>
      <c r="L59" s="1174"/>
      <c r="M59" s="250">
        <f t="shared" si="0"/>
        <v>0</v>
      </c>
      <c r="N59" s="1176"/>
      <c r="O59" s="54"/>
      <c r="P59" s="60" t="str">
        <f t="shared" si="4"/>
        <v/>
      </c>
      <c r="Q59" s="600"/>
    </row>
    <row r="60" spans="1:17" ht="28" customHeight="1">
      <c r="A60">
        <v>39</v>
      </c>
      <c r="B60" s="30"/>
      <c r="C60" s="33"/>
      <c r="D60" s="417" t="str">
        <f t="shared" si="5"/>
        <v/>
      </c>
      <c r="E60" s="251"/>
      <c r="F60" s="639"/>
      <c r="G60" s="667"/>
      <c r="H60" s="664"/>
      <c r="I60" s="252"/>
      <c r="J60" s="708"/>
      <c r="K60" s="253" t="s">
        <v>83</v>
      </c>
      <c r="L60" s="1174"/>
      <c r="M60" s="250">
        <f t="shared" si="0"/>
        <v>0</v>
      </c>
      <c r="N60" s="1176"/>
      <c r="O60" s="54"/>
      <c r="P60" s="60" t="str">
        <f t="shared" si="4"/>
        <v/>
      </c>
      <c r="Q60" s="600"/>
    </row>
    <row r="61" spans="1:17" ht="28" customHeight="1">
      <c r="A61">
        <v>40</v>
      </c>
      <c r="B61" s="30"/>
      <c r="C61" s="33"/>
      <c r="D61" s="417" t="str">
        <f t="shared" si="5"/>
        <v/>
      </c>
      <c r="E61" s="251"/>
      <c r="F61" s="639"/>
      <c r="G61" s="667"/>
      <c r="H61" s="664"/>
      <c r="I61" s="252"/>
      <c r="J61" s="708"/>
      <c r="K61" s="253" t="s">
        <v>83</v>
      </c>
      <c r="L61" s="1174"/>
      <c r="M61" s="250">
        <f t="shared" si="0"/>
        <v>0</v>
      </c>
      <c r="N61" s="1176"/>
      <c r="O61" s="54"/>
      <c r="P61" s="60" t="str">
        <f t="shared" si="4"/>
        <v/>
      </c>
      <c r="Q61" s="600"/>
    </row>
    <row r="62" spans="1:17" ht="28" customHeight="1">
      <c r="A62">
        <v>41</v>
      </c>
      <c r="B62" s="30"/>
      <c r="C62" s="33"/>
      <c r="D62" s="417" t="str">
        <f t="shared" si="5"/>
        <v/>
      </c>
      <c r="E62" s="251"/>
      <c r="F62" s="639"/>
      <c r="G62" s="667"/>
      <c r="H62" s="664"/>
      <c r="I62" s="252"/>
      <c r="J62" s="708"/>
      <c r="K62" s="253" t="s">
        <v>83</v>
      </c>
      <c r="L62" s="1174"/>
      <c r="M62" s="250">
        <f t="shared" si="0"/>
        <v>0</v>
      </c>
      <c r="N62" s="1176"/>
      <c r="O62" s="54"/>
      <c r="P62" s="60" t="str">
        <f t="shared" si="4"/>
        <v/>
      </c>
      <c r="Q62" s="600"/>
    </row>
    <row r="63" spans="1:17" ht="28" customHeight="1">
      <c r="A63">
        <v>42</v>
      </c>
      <c r="B63" s="30"/>
      <c r="C63" s="33"/>
      <c r="D63" s="417" t="str">
        <f t="shared" si="5"/>
        <v/>
      </c>
      <c r="E63" s="251"/>
      <c r="F63" s="639"/>
      <c r="G63" s="667"/>
      <c r="H63" s="664"/>
      <c r="I63" s="252"/>
      <c r="J63" s="708"/>
      <c r="K63" s="253" t="s">
        <v>83</v>
      </c>
      <c r="L63" s="1174"/>
      <c r="M63" s="250">
        <f t="shared" si="0"/>
        <v>0</v>
      </c>
      <c r="N63" s="1176"/>
      <c r="O63" s="54"/>
      <c r="P63" s="60" t="str">
        <f t="shared" si="4"/>
        <v/>
      </c>
      <c r="Q63" s="600"/>
    </row>
    <row r="64" spans="1:17" ht="28" customHeight="1">
      <c r="A64">
        <v>43</v>
      </c>
      <c r="B64" s="30"/>
      <c r="C64" s="33"/>
      <c r="D64" s="417" t="str">
        <f t="shared" si="5"/>
        <v/>
      </c>
      <c r="E64" s="251"/>
      <c r="F64" s="639"/>
      <c r="G64" s="667"/>
      <c r="H64" s="664"/>
      <c r="I64" s="252"/>
      <c r="J64" s="708"/>
      <c r="K64" s="253" t="s">
        <v>83</v>
      </c>
      <c r="L64" s="1174"/>
      <c r="M64" s="250">
        <f t="shared" si="0"/>
        <v>0</v>
      </c>
      <c r="N64" s="1176"/>
      <c r="O64" s="54"/>
      <c r="P64" s="60" t="str">
        <f t="shared" si="4"/>
        <v/>
      </c>
      <c r="Q64" s="600"/>
    </row>
    <row r="65" spans="1:17" ht="28" customHeight="1">
      <c r="A65">
        <v>44</v>
      </c>
      <c r="B65" s="30"/>
      <c r="C65" s="33"/>
      <c r="D65" s="417" t="str">
        <f t="shared" si="5"/>
        <v/>
      </c>
      <c r="E65" s="251"/>
      <c r="F65" s="639"/>
      <c r="G65" s="667"/>
      <c r="H65" s="664"/>
      <c r="I65" s="252"/>
      <c r="J65" s="708"/>
      <c r="K65" s="253" t="s">
        <v>83</v>
      </c>
      <c r="L65" s="1174"/>
      <c r="M65" s="250">
        <f t="shared" si="0"/>
        <v>0</v>
      </c>
      <c r="N65" s="1176"/>
      <c r="O65" s="54"/>
      <c r="P65" s="60" t="str">
        <f t="shared" si="4"/>
        <v/>
      </c>
      <c r="Q65" s="600"/>
    </row>
    <row r="66" spans="1:17" ht="28" customHeight="1">
      <c r="A66">
        <v>45</v>
      </c>
      <c r="B66" s="30"/>
      <c r="C66" s="33"/>
      <c r="D66" s="417" t="str">
        <f t="shared" si="5"/>
        <v/>
      </c>
      <c r="E66" s="251"/>
      <c r="F66" s="639"/>
      <c r="G66" s="667"/>
      <c r="H66" s="664"/>
      <c r="I66" s="252"/>
      <c r="J66" s="708"/>
      <c r="K66" s="253" t="s">
        <v>83</v>
      </c>
      <c r="L66" s="1174"/>
      <c r="M66" s="250">
        <f t="shared" si="0"/>
        <v>0</v>
      </c>
      <c r="N66" s="1176"/>
      <c r="O66" s="54"/>
      <c r="P66" s="60" t="str">
        <f t="shared" si="4"/>
        <v/>
      </c>
      <c r="Q66" s="600"/>
    </row>
    <row r="67" spans="1:17" ht="28" customHeight="1">
      <c r="A67">
        <v>46</v>
      </c>
      <c r="B67" s="30"/>
      <c r="C67" s="33"/>
      <c r="D67" s="417" t="str">
        <f t="shared" si="5"/>
        <v/>
      </c>
      <c r="E67" s="251"/>
      <c r="F67" s="639"/>
      <c r="G67" s="667"/>
      <c r="H67" s="664"/>
      <c r="I67" s="252"/>
      <c r="J67" s="708"/>
      <c r="K67" s="253" t="s">
        <v>83</v>
      </c>
      <c r="L67" s="1174"/>
      <c r="M67" s="250">
        <f t="shared" si="0"/>
        <v>0</v>
      </c>
      <c r="N67" s="1176"/>
      <c r="O67" s="54"/>
      <c r="P67" s="60" t="str">
        <f t="shared" si="4"/>
        <v/>
      </c>
      <c r="Q67" s="600"/>
    </row>
    <row r="68" spans="1:17" ht="28" customHeight="1">
      <c r="A68">
        <v>47</v>
      </c>
      <c r="B68" s="30"/>
      <c r="C68" s="33"/>
      <c r="D68" s="417" t="str">
        <f t="shared" si="5"/>
        <v/>
      </c>
      <c r="E68" s="251"/>
      <c r="F68" s="639"/>
      <c r="G68" s="667"/>
      <c r="H68" s="664"/>
      <c r="I68" s="252"/>
      <c r="J68" s="708"/>
      <c r="K68" s="253" t="s">
        <v>83</v>
      </c>
      <c r="L68" s="1174"/>
      <c r="M68" s="250">
        <f t="shared" si="0"/>
        <v>0</v>
      </c>
      <c r="N68" s="1176"/>
      <c r="O68" s="54"/>
      <c r="P68" s="60" t="str">
        <f t="shared" si="4"/>
        <v/>
      </c>
      <c r="Q68" s="600"/>
    </row>
    <row r="69" spans="1:17" ht="28" customHeight="1">
      <c r="A69">
        <v>48</v>
      </c>
      <c r="B69" s="30"/>
      <c r="C69" s="33"/>
      <c r="D69" s="417" t="str">
        <f t="shared" si="5"/>
        <v/>
      </c>
      <c r="E69" s="251"/>
      <c r="F69" s="639"/>
      <c r="G69" s="667"/>
      <c r="H69" s="664"/>
      <c r="I69" s="252"/>
      <c r="J69" s="708"/>
      <c r="K69" s="253" t="s">
        <v>83</v>
      </c>
      <c r="L69" s="1174"/>
      <c r="M69" s="250">
        <f t="shared" si="0"/>
        <v>0</v>
      </c>
      <c r="N69" s="1176"/>
      <c r="O69" s="54"/>
      <c r="P69" s="60" t="str">
        <f t="shared" si="4"/>
        <v/>
      </c>
      <c r="Q69" s="600"/>
    </row>
    <row r="70" spans="1:17" ht="28" customHeight="1">
      <c r="A70">
        <v>49</v>
      </c>
      <c r="B70" s="30"/>
      <c r="C70" s="33"/>
      <c r="D70" s="417" t="str">
        <f t="shared" si="5"/>
        <v/>
      </c>
      <c r="E70" s="251"/>
      <c r="F70" s="639"/>
      <c r="G70" s="667"/>
      <c r="H70" s="664"/>
      <c r="I70" s="252"/>
      <c r="J70" s="708"/>
      <c r="K70" s="253" t="s">
        <v>83</v>
      </c>
      <c r="L70" s="1174"/>
      <c r="M70" s="250">
        <f t="shared" si="0"/>
        <v>0</v>
      </c>
      <c r="N70" s="1176"/>
      <c r="O70" s="54"/>
      <c r="P70" s="60" t="str">
        <f t="shared" si="4"/>
        <v/>
      </c>
      <c r="Q70" s="600"/>
    </row>
    <row r="71" spans="1:17" ht="28" customHeight="1">
      <c r="A71">
        <v>50</v>
      </c>
      <c r="B71" s="30"/>
      <c r="C71" s="33"/>
      <c r="D71" s="417" t="str">
        <f t="shared" si="5"/>
        <v/>
      </c>
      <c r="E71" s="251"/>
      <c r="F71" s="639"/>
      <c r="G71" s="667"/>
      <c r="H71" s="664"/>
      <c r="I71" s="252"/>
      <c r="J71" s="708"/>
      <c r="K71" s="253" t="s">
        <v>83</v>
      </c>
      <c r="L71" s="1174"/>
      <c r="M71" s="250">
        <f t="shared" si="0"/>
        <v>0</v>
      </c>
      <c r="N71" s="1176"/>
      <c r="O71" s="54"/>
      <c r="P71" s="60" t="str">
        <f t="shared" si="4"/>
        <v/>
      </c>
      <c r="Q71" s="600"/>
    </row>
    <row r="72" spans="1:17" ht="28" customHeight="1">
      <c r="A72">
        <v>51</v>
      </c>
      <c r="B72" s="30"/>
      <c r="C72" s="33"/>
      <c r="D72" s="417" t="str">
        <f t="shared" si="5"/>
        <v/>
      </c>
      <c r="E72" s="251"/>
      <c r="F72" s="639"/>
      <c r="G72" s="667"/>
      <c r="H72" s="664"/>
      <c r="I72" s="252"/>
      <c r="J72" s="708"/>
      <c r="K72" s="253" t="s">
        <v>83</v>
      </c>
      <c r="L72" s="1174"/>
      <c r="M72" s="250">
        <f t="shared" si="0"/>
        <v>0</v>
      </c>
      <c r="N72" s="1176"/>
      <c r="O72" s="54"/>
      <c r="P72" s="60" t="str">
        <f t="shared" si="4"/>
        <v/>
      </c>
      <c r="Q72" s="600"/>
    </row>
    <row r="73" spans="1:17" ht="28" customHeight="1">
      <c r="A73">
        <v>52</v>
      </c>
      <c r="B73" s="30"/>
      <c r="C73" s="33"/>
      <c r="D73" s="417" t="str">
        <f t="shared" si="5"/>
        <v/>
      </c>
      <c r="E73" s="251"/>
      <c r="F73" s="639"/>
      <c r="G73" s="667"/>
      <c r="H73" s="664"/>
      <c r="I73" s="252"/>
      <c r="J73" s="708"/>
      <c r="K73" s="253" t="s">
        <v>83</v>
      </c>
      <c r="L73" s="1174"/>
      <c r="M73" s="250">
        <f t="shared" si="0"/>
        <v>0</v>
      </c>
      <c r="N73" s="1176"/>
      <c r="O73" s="54"/>
      <c r="P73" s="60" t="str">
        <f t="shared" si="4"/>
        <v/>
      </c>
      <c r="Q73" s="600"/>
    </row>
    <row r="74" spans="1:17" ht="28" customHeight="1">
      <c r="A74">
        <v>53</v>
      </c>
      <c r="B74" s="30"/>
      <c r="C74" s="33"/>
      <c r="D74" s="417" t="str">
        <f t="shared" si="5"/>
        <v/>
      </c>
      <c r="E74" s="251"/>
      <c r="F74" s="639"/>
      <c r="G74" s="667"/>
      <c r="H74" s="664"/>
      <c r="I74" s="252"/>
      <c r="J74" s="708"/>
      <c r="K74" s="253" t="s">
        <v>83</v>
      </c>
      <c r="L74" s="1174"/>
      <c r="M74" s="250">
        <f t="shared" si="0"/>
        <v>0</v>
      </c>
      <c r="N74" s="1176"/>
      <c r="O74" s="54"/>
      <c r="P74" s="60" t="str">
        <f t="shared" si="4"/>
        <v/>
      </c>
      <c r="Q74" s="600"/>
    </row>
    <row r="75" spans="1:17" ht="28" customHeight="1">
      <c r="A75">
        <v>54</v>
      </c>
      <c r="B75" s="30"/>
      <c r="C75" s="33"/>
      <c r="D75" s="417" t="str">
        <f t="shared" si="5"/>
        <v/>
      </c>
      <c r="E75" s="251"/>
      <c r="F75" s="639"/>
      <c r="G75" s="667"/>
      <c r="H75" s="664"/>
      <c r="I75" s="252"/>
      <c r="J75" s="708"/>
      <c r="K75" s="253" t="s">
        <v>83</v>
      </c>
      <c r="L75" s="1174"/>
      <c r="M75" s="250">
        <f t="shared" si="0"/>
        <v>0</v>
      </c>
      <c r="N75" s="1176"/>
      <c r="O75" s="54"/>
      <c r="P75" s="60" t="str">
        <f t="shared" si="4"/>
        <v/>
      </c>
      <c r="Q75" s="600"/>
    </row>
    <row r="76" spans="1:17" ht="28" customHeight="1">
      <c r="A76">
        <v>55</v>
      </c>
      <c r="B76" s="30"/>
      <c r="C76" s="33"/>
      <c r="D76" s="417" t="str">
        <f t="shared" si="5"/>
        <v/>
      </c>
      <c r="E76" s="251"/>
      <c r="F76" s="639"/>
      <c r="G76" s="667"/>
      <c r="H76" s="664"/>
      <c r="I76" s="252"/>
      <c r="J76" s="708"/>
      <c r="K76" s="253" t="s">
        <v>83</v>
      </c>
      <c r="L76" s="1174"/>
      <c r="M76" s="250">
        <f t="shared" si="0"/>
        <v>0</v>
      </c>
      <c r="N76" s="1176"/>
      <c r="O76" s="54"/>
      <c r="P76" s="60" t="str">
        <f t="shared" si="4"/>
        <v/>
      </c>
      <c r="Q76" s="600"/>
    </row>
    <row r="77" spans="1:17" ht="28" customHeight="1">
      <c r="A77">
        <v>56</v>
      </c>
      <c r="B77" s="30"/>
      <c r="C77" s="33"/>
      <c r="D77" s="417" t="str">
        <f t="shared" si="5"/>
        <v/>
      </c>
      <c r="E77" s="251"/>
      <c r="F77" s="639"/>
      <c r="G77" s="667"/>
      <c r="H77" s="664"/>
      <c r="I77" s="252"/>
      <c r="J77" s="708"/>
      <c r="K77" s="253" t="s">
        <v>83</v>
      </c>
      <c r="L77" s="1174"/>
      <c r="M77" s="250">
        <f t="shared" si="0"/>
        <v>0</v>
      </c>
      <c r="N77" s="1176"/>
      <c r="O77" s="54"/>
      <c r="P77" s="60" t="str">
        <f t="shared" si="4"/>
        <v/>
      </c>
      <c r="Q77" s="600"/>
    </row>
    <row r="78" spans="1:17" ht="28" customHeight="1">
      <c r="A78">
        <v>57</v>
      </c>
      <c r="B78" s="30"/>
      <c r="C78" s="33"/>
      <c r="D78" s="417" t="str">
        <f t="shared" si="5"/>
        <v/>
      </c>
      <c r="E78" s="251"/>
      <c r="F78" s="639"/>
      <c r="G78" s="667"/>
      <c r="H78" s="664"/>
      <c r="I78" s="252"/>
      <c r="J78" s="708"/>
      <c r="K78" s="253" t="s">
        <v>83</v>
      </c>
      <c r="L78" s="1174"/>
      <c r="M78" s="250">
        <f t="shared" si="0"/>
        <v>0</v>
      </c>
      <c r="N78" s="1176"/>
      <c r="O78" s="54"/>
      <c r="P78" s="60" t="str">
        <f t="shared" si="4"/>
        <v/>
      </c>
      <c r="Q78" s="600"/>
    </row>
    <row r="79" spans="1:17" ht="28" customHeight="1">
      <c r="A79">
        <v>58</v>
      </c>
      <c r="B79" s="30"/>
      <c r="C79" s="33"/>
      <c r="D79" s="417" t="str">
        <f t="shared" si="5"/>
        <v/>
      </c>
      <c r="E79" s="251"/>
      <c r="F79" s="639"/>
      <c r="G79" s="667"/>
      <c r="H79" s="664"/>
      <c r="I79" s="252"/>
      <c r="J79" s="708"/>
      <c r="K79" s="253" t="s">
        <v>83</v>
      </c>
      <c r="L79" s="1174"/>
      <c r="M79" s="250">
        <f t="shared" si="0"/>
        <v>0</v>
      </c>
      <c r="N79" s="1176"/>
      <c r="O79" s="54"/>
      <c r="P79" s="60" t="str">
        <f t="shared" si="4"/>
        <v/>
      </c>
      <c r="Q79" s="600"/>
    </row>
    <row r="80" spans="1:17" ht="28" customHeight="1">
      <c r="A80">
        <v>59</v>
      </c>
      <c r="B80" s="30"/>
      <c r="C80" s="33"/>
      <c r="D80" s="417" t="str">
        <f t="shared" si="5"/>
        <v/>
      </c>
      <c r="E80" s="251"/>
      <c r="F80" s="639"/>
      <c r="G80" s="667"/>
      <c r="H80" s="664"/>
      <c r="I80" s="252"/>
      <c r="J80" s="708"/>
      <c r="K80" s="253" t="s">
        <v>83</v>
      </c>
      <c r="L80" s="1174"/>
      <c r="M80" s="250">
        <f t="shared" si="0"/>
        <v>0</v>
      </c>
      <c r="N80" s="1176"/>
      <c r="O80" s="54"/>
      <c r="P80" s="60" t="str">
        <f t="shared" si="4"/>
        <v/>
      </c>
      <c r="Q80" s="600"/>
    </row>
    <row r="81" spans="1:17" ht="28" customHeight="1">
      <c r="A81">
        <v>60</v>
      </c>
      <c r="B81" s="30"/>
      <c r="C81" s="35"/>
      <c r="D81" s="417" t="str">
        <f t="shared" si="5"/>
        <v/>
      </c>
      <c r="E81" s="404"/>
      <c r="F81" s="640"/>
      <c r="G81" s="668"/>
      <c r="H81" s="665"/>
      <c r="I81" s="405"/>
      <c r="J81" s="709"/>
      <c r="K81" s="406" t="s">
        <v>83</v>
      </c>
      <c r="L81" s="1174"/>
      <c r="M81" s="250">
        <f t="shared" si="0"/>
        <v>0</v>
      </c>
      <c r="N81" s="1177"/>
      <c r="O81" s="54"/>
      <c r="P81" s="60" t="str">
        <f t="shared" si="4"/>
        <v/>
      </c>
      <c r="Q81" s="600"/>
    </row>
    <row r="82" spans="1:17" ht="30" customHeight="1">
      <c r="B82" s="30"/>
      <c r="C82" s="35"/>
      <c r="D82" s="262" t="s">
        <v>662</v>
      </c>
      <c r="E82" s="407"/>
      <c r="F82" s="407"/>
      <c r="G82" s="407"/>
      <c r="H82" s="407"/>
      <c r="I82" s="407"/>
      <c r="J82" s="407"/>
      <c r="K82" s="407"/>
      <c r="L82" s="409"/>
      <c r="M82" s="1178"/>
      <c r="N82" s="1171"/>
      <c r="O82" s="55"/>
      <c r="P82" s="62" t="str">
        <f t="shared" si="3"/>
        <v/>
      </c>
      <c r="Q82" s="600"/>
    </row>
    <row r="83" spans="1:17" ht="27.75" customHeight="1">
      <c r="A83">
        <v>61</v>
      </c>
      <c r="B83" s="30"/>
      <c r="C83" s="35"/>
      <c r="D83" s="408" t="str">
        <f t="shared" ref="D83:D87" si="6">IF(F83="","",".")</f>
        <v/>
      </c>
      <c r="E83" s="1185"/>
      <c r="F83" s="1186"/>
      <c r="G83" s="671"/>
      <c r="H83" s="670"/>
      <c r="I83" s="248"/>
      <c r="J83" s="710"/>
      <c r="K83" s="260"/>
      <c r="L83" s="1173">
        <f>ROUNDDOWN((SUM(I83:I87)),-3)/1000</f>
        <v>0</v>
      </c>
      <c r="M83" s="1179"/>
      <c r="N83" s="1172"/>
      <c r="O83" s="55"/>
      <c r="P83" s="60" t="str">
        <f t="shared" si="3"/>
        <v/>
      </c>
      <c r="Q83" s="600"/>
    </row>
    <row r="84" spans="1:17" ht="28" customHeight="1">
      <c r="A84">
        <v>62</v>
      </c>
      <c r="B84" s="30"/>
      <c r="C84" s="35"/>
      <c r="D84" s="408" t="str">
        <f t="shared" si="6"/>
        <v/>
      </c>
      <c r="E84" s="1168"/>
      <c r="F84" s="999"/>
      <c r="G84" s="672"/>
      <c r="H84" s="669"/>
      <c r="I84" s="405"/>
      <c r="J84" s="711"/>
      <c r="K84" s="635"/>
      <c r="L84" s="1174"/>
      <c r="M84" s="1179"/>
      <c r="N84" s="1172"/>
      <c r="O84" s="55"/>
      <c r="P84" s="61" t="str">
        <f t="shared" ref="P84:P85" si="7">IF(K84="○",IF(J84="○",ROUNDDOWN((SUM(I84)),-3)/1000,""),"")</f>
        <v/>
      </c>
      <c r="Q84" s="600"/>
    </row>
    <row r="85" spans="1:17" ht="28" customHeight="1">
      <c r="A85">
        <v>63</v>
      </c>
      <c r="B85" s="30"/>
      <c r="C85" s="35"/>
      <c r="D85" s="408" t="str">
        <f t="shared" si="6"/>
        <v/>
      </c>
      <c r="E85" s="1168"/>
      <c r="F85" s="999"/>
      <c r="G85" s="672"/>
      <c r="H85" s="669"/>
      <c r="I85" s="252"/>
      <c r="J85" s="711"/>
      <c r="K85" s="636"/>
      <c r="L85" s="1174"/>
      <c r="M85" s="1179"/>
      <c r="N85" s="1172"/>
      <c r="O85" s="55"/>
      <c r="P85" s="61" t="str">
        <f t="shared" si="7"/>
        <v/>
      </c>
      <c r="Q85" s="600"/>
    </row>
    <row r="86" spans="1:17" ht="28" customHeight="1">
      <c r="A86">
        <v>64</v>
      </c>
      <c r="B86" s="30"/>
      <c r="C86" s="35"/>
      <c r="D86" s="408" t="str">
        <f t="shared" si="6"/>
        <v/>
      </c>
      <c r="E86" s="1168"/>
      <c r="F86" s="999"/>
      <c r="G86" s="672"/>
      <c r="H86" s="669"/>
      <c r="I86" s="405"/>
      <c r="J86" s="711"/>
      <c r="K86" s="635"/>
      <c r="L86" s="1174"/>
      <c r="M86" s="1179"/>
      <c r="N86" s="1172"/>
      <c r="O86" s="55"/>
      <c r="P86" s="61" t="str">
        <f t="shared" si="3"/>
        <v/>
      </c>
      <c r="Q86" s="600"/>
    </row>
    <row r="87" spans="1:17" ht="28" customHeight="1">
      <c r="A87">
        <v>65</v>
      </c>
      <c r="B87" s="30"/>
      <c r="C87" s="35"/>
      <c r="D87" s="408" t="str">
        <f t="shared" si="6"/>
        <v/>
      </c>
      <c r="E87" s="1168"/>
      <c r="F87" s="999"/>
      <c r="G87" s="672"/>
      <c r="H87" s="669"/>
      <c r="I87" s="252"/>
      <c r="J87" s="712"/>
      <c r="K87" s="636"/>
      <c r="L87" s="1174"/>
      <c r="M87" s="1179"/>
      <c r="N87" s="1172"/>
      <c r="O87" s="55"/>
      <c r="P87" s="61" t="str">
        <f t="shared" si="3"/>
        <v/>
      </c>
      <c r="Q87" s="600"/>
    </row>
    <row r="88" spans="1:17" ht="30" customHeight="1">
      <c r="B88" s="30"/>
      <c r="C88" s="35"/>
      <c r="D88" s="262" t="s">
        <v>661</v>
      </c>
      <c r="E88" s="407"/>
      <c r="F88" s="407"/>
      <c r="G88" s="407"/>
      <c r="H88" s="407"/>
      <c r="I88" s="407"/>
      <c r="J88" s="407"/>
      <c r="K88" s="407"/>
      <c r="L88" s="409"/>
      <c r="M88" s="1179"/>
      <c r="N88" s="1172"/>
      <c r="O88" s="55"/>
      <c r="P88" s="62" t="str">
        <f t="shared" si="3"/>
        <v/>
      </c>
      <c r="Q88" s="600"/>
    </row>
    <row r="89" spans="1:17" ht="28" customHeight="1">
      <c r="A89">
        <v>66</v>
      </c>
      <c r="B89" s="30"/>
      <c r="C89" s="35"/>
      <c r="D89" s="408" t="str">
        <f t="shared" ref="D89:D93" si="8">IF(F89="","",".")</f>
        <v/>
      </c>
      <c r="E89" s="1185"/>
      <c r="F89" s="1186"/>
      <c r="G89" s="671"/>
      <c r="H89" s="670"/>
      <c r="I89" s="248"/>
      <c r="J89" s="710"/>
      <c r="K89" s="260"/>
      <c r="L89" s="1173">
        <f>ROUNDDOWN((SUM(I89:I93)),-3)/1000</f>
        <v>0</v>
      </c>
      <c r="M89" s="1179"/>
      <c r="N89" s="1172"/>
      <c r="O89" s="55"/>
      <c r="P89" s="60" t="str">
        <f t="shared" si="3"/>
        <v/>
      </c>
      <c r="Q89" s="600"/>
    </row>
    <row r="90" spans="1:17" ht="28" customHeight="1">
      <c r="A90">
        <v>67</v>
      </c>
      <c r="B90" s="30"/>
      <c r="C90" s="35"/>
      <c r="D90" s="408" t="str">
        <f t="shared" si="8"/>
        <v/>
      </c>
      <c r="E90" s="1168"/>
      <c r="F90" s="999"/>
      <c r="G90" s="672"/>
      <c r="H90" s="669"/>
      <c r="I90" s="405"/>
      <c r="J90" s="711"/>
      <c r="K90" s="635" t="s">
        <v>83</v>
      </c>
      <c r="L90" s="1174"/>
      <c r="M90" s="1179"/>
      <c r="N90" s="1172"/>
      <c r="O90" s="55"/>
      <c r="P90" s="61" t="str">
        <f t="shared" ref="P90:P91" si="9">IF(K90="○",IF(J90="○",ROUNDDOWN((SUM(I90)),-3)/1000,""),"")</f>
        <v/>
      </c>
      <c r="Q90" s="600"/>
    </row>
    <row r="91" spans="1:17" ht="28" customHeight="1">
      <c r="A91">
        <v>68</v>
      </c>
      <c r="B91" s="30"/>
      <c r="C91" s="35"/>
      <c r="D91" s="408" t="str">
        <f t="shared" si="8"/>
        <v/>
      </c>
      <c r="E91" s="1168"/>
      <c r="F91" s="999"/>
      <c r="G91" s="672"/>
      <c r="H91" s="669"/>
      <c r="I91" s="252"/>
      <c r="J91" s="711"/>
      <c r="K91" s="636" t="s">
        <v>83</v>
      </c>
      <c r="L91" s="1174"/>
      <c r="M91" s="1179"/>
      <c r="N91" s="1172"/>
      <c r="O91" s="55"/>
      <c r="P91" s="61" t="str">
        <f t="shared" si="9"/>
        <v/>
      </c>
      <c r="Q91" s="600"/>
    </row>
    <row r="92" spans="1:17" ht="28" customHeight="1">
      <c r="A92">
        <v>69</v>
      </c>
      <c r="B92" s="30"/>
      <c r="C92" s="35"/>
      <c r="D92" s="408" t="str">
        <f t="shared" si="8"/>
        <v/>
      </c>
      <c r="E92" s="1168"/>
      <c r="F92" s="999"/>
      <c r="G92" s="672"/>
      <c r="H92" s="669"/>
      <c r="I92" s="405"/>
      <c r="J92" s="711"/>
      <c r="K92" s="635" t="s">
        <v>83</v>
      </c>
      <c r="L92" s="1174"/>
      <c r="M92" s="1179"/>
      <c r="N92" s="1172"/>
      <c r="O92" s="55"/>
      <c r="P92" s="61" t="str">
        <f t="shared" si="3"/>
        <v/>
      </c>
      <c r="Q92" s="600"/>
    </row>
    <row r="93" spans="1:17" ht="28" customHeight="1" thickBot="1">
      <c r="A93">
        <v>70</v>
      </c>
      <c r="B93" s="30"/>
      <c r="C93" s="35"/>
      <c r="D93" s="408" t="str">
        <f t="shared" si="8"/>
        <v/>
      </c>
      <c r="E93" s="1163"/>
      <c r="F93" s="1164"/>
      <c r="G93" s="678"/>
      <c r="H93" s="679"/>
      <c r="I93" s="405"/>
      <c r="J93" s="713"/>
      <c r="K93" s="702" t="s">
        <v>83</v>
      </c>
      <c r="L93" s="1174"/>
      <c r="M93" s="1179"/>
      <c r="N93" s="1172"/>
      <c r="O93" s="55"/>
      <c r="P93" s="61" t="str">
        <f t="shared" si="3"/>
        <v/>
      </c>
      <c r="Q93" s="600"/>
    </row>
    <row r="94" spans="1:17" ht="40" customHeight="1" thickBot="1">
      <c r="B94" s="706"/>
      <c r="C94" s="703" t="s">
        <v>687</v>
      </c>
      <c r="D94" s="704"/>
      <c r="E94" s="704"/>
      <c r="F94" s="704"/>
      <c r="G94" s="704"/>
      <c r="H94" s="704"/>
      <c r="I94" s="704"/>
      <c r="J94" s="704"/>
      <c r="K94" s="704"/>
      <c r="L94" s="701">
        <f>L95</f>
        <v>0</v>
      </c>
      <c r="M94" s="1179"/>
      <c r="N94" s="1172"/>
      <c r="O94" s="55"/>
      <c r="P94" s="55"/>
      <c r="Q94" s="600"/>
    </row>
    <row r="95" spans="1:17" ht="28" customHeight="1">
      <c r="A95">
        <v>71</v>
      </c>
      <c r="B95" s="706"/>
      <c r="C95" s="35"/>
      <c r="D95" s="408" t="str">
        <f t="shared" ref="D95:D97" si="10">IF(F95="","",".")</f>
        <v/>
      </c>
      <c r="E95" s="760"/>
      <c r="F95" s="705"/>
      <c r="G95" s="672"/>
      <c r="H95" s="669"/>
      <c r="I95" s="405"/>
      <c r="J95" s="635"/>
      <c r="K95" s="635" t="s">
        <v>83</v>
      </c>
      <c r="L95" s="698">
        <f>ROUNDDOWN((SUM(I95:I97)),-3)/1000</f>
        <v>0</v>
      </c>
      <c r="M95" s="1179"/>
      <c r="N95" s="1172"/>
      <c r="O95" s="55"/>
      <c r="P95" s="61" t="str">
        <f t="shared" ref="P95:P97" si="11">IF(K95="○",IF(J95="○",ROUNDDOWN((SUM(I95)),-3)/1000,""),"")</f>
        <v/>
      </c>
      <c r="Q95" s="600"/>
    </row>
    <row r="96" spans="1:17" ht="28" customHeight="1">
      <c r="A96">
        <v>72</v>
      </c>
      <c r="B96" s="30"/>
      <c r="C96" s="35"/>
      <c r="D96" s="408"/>
      <c r="E96" s="251"/>
      <c r="F96" s="705"/>
      <c r="G96" s="672"/>
      <c r="H96" s="669"/>
      <c r="I96" s="405"/>
      <c r="J96" s="635"/>
      <c r="K96" s="697"/>
      <c r="L96" s="699"/>
      <c r="M96" s="1179"/>
      <c r="N96" s="1172"/>
      <c r="O96" s="55"/>
      <c r="P96" s="61"/>
      <c r="Q96" s="600"/>
    </row>
    <row r="97" spans="1:17" ht="28" customHeight="1" thickBot="1">
      <c r="A97">
        <v>73</v>
      </c>
      <c r="B97" s="30"/>
      <c r="C97" s="35"/>
      <c r="D97" s="408" t="str">
        <f t="shared" si="10"/>
        <v/>
      </c>
      <c r="E97" s="761"/>
      <c r="F97" s="705"/>
      <c r="G97" s="672"/>
      <c r="H97" s="669"/>
      <c r="I97" s="252"/>
      <c r="J97" s="261"/>
      <c r="K97" s="636" t="s">
        <v>83</v>
      </c>
      <c r="L97" s="700"/>
      <c r="M97" s="1179"/>
      <c r="N97" s="1172"/>
      <c r="O97" s="55"/>
      <c r="P97" s="61" t="str">
        <f t="shared" si="11"/>
        <v/>
      </c>
      <c r="Q97" s="714"/>
    </row>
    <row r="98" spans="1:17" ht="27.75" customHeight="1" thickBot="1">
      <c r="B98" s="1169"/>
      <c r="C98" s="1169"/>
      <c r="D98" s="1169"/>
      <c r="E98" s="1169"/>
      <c r="F98" s="1169"/>
      <c r="G98" s="1169"/>
      <c r="H98" s="1170"/>
      <c r="I98" s="732" t="s">
        <v>198</v>
      </c>
      <c r="J98" s="1180">
        <f>総表!J49</f>
        <v>0</v>
      </c>
      <c r="K98" s="1181"/>
      <c r="L98" s="1181"/>
      <c r="M98" s="633"/>
      <c r="N98" s="637"/>
    </row>
  </sheetData>
  <sheetProtection algorithmName="SHA-512" hashValue="9uqudYtdakHU3G7LIJWvB2yZKGZ5BZlHyasdeqRV6pNoHARn0z62w5erIGiwBYdaRZ5WqBuc5ltsxdZwGEDmXQ==" saltValue="9bdRfu8dNd3+C3OBjiPD4g==" spinCount="100000" sheet="1"/>
  <mergeCells count="39">
    <mergeCell ref="E1:G1"/>
    <mergeCell ref="Q30:Q31"/>
    <mergeCell ref="B1:D1"/>
    <mergeCell ref="B2:E2"/>
    <mergeCell ref="F2:I2"/>
    <mergeCell ref="E7:F7"/>
    <mergeCell ref="E8:F8"/>
    <mergeCell ref="E9:F9"/>
    <mergeCell ref="I1:L1"/>
    <mergeCell ref="P11:P13"/>
    <mergeCell ref="D9:D13"/>
    <mergeCell ref="L20:L29"/>
    <mergeCell ref="N20:N29"/>
    <mergeCell ref="M16:M17"/>
    <mergeCell ref="Q17:Q29"/>
    <mergeCell ref="D14:F14"/>
    <mergeCell ref="B98:H98"/>
    <mergeCell ref="N82:N97"/>
    <mergeCell ref="L31:L32"/>
    <mergeCell ref="L34:L81"/>
    <mergeCell ref="L89:L93"/>
    <mergeCell ref="N31:N32"/>
    <mergeCell ref="N34:N81"/>
    <mergeCell ref="L83:L87"/>
    <mergeCell ref="M82:M97"/>
    <mergeCell ref="J98:L98"/>
    <mergeCell ref="F31:H31"/>
    <mergeCell ref="E89:F89"/>
    <mergeCell ref="E90:F90"/>
    <mergeCell ref="E91:F91"/>
    <mergeCell ref="E83:F83"/>
    <mergeCell ref="B16:C16"/>
    <mergeCell ref="E93:F93"/>
    <mergeCell ref="F32:H32"/>
    <mergeCell ref="E92:F92"/>
    <mergeCell ref="E84:F84"/>
    <mergeCell ref="E85:F85"/>
    <mergeCell ref="E86:F86"/>
    <mergeCell ref="E87:F87"/>
  </mergeCells>
  <phoneticPr fontId="12"/>
  <dataValidations count="12">
    <dataValidation type="list" allowBlank="1" showInputMessage="1" showErrorMessage="1" sqref="F95:F97" xr:uid="{BAC102A6-B643-4F85-A83D-F7EB40F41BB1}">
      <formula1>INDIRECT($E95)</formula1>
    </dataValidation>
    <dataValidation imeMode="halfAlpha" allowBlank="1" showInputMessage="1" showErrorMessage="1" sqref="I98:I65519 G99:H65519" xr:uid="{4BD3B5A9-186A-436B-9DD7-6A943AF84BC9}"/>
    <dataValidation type="list" allowBlank="1" showInputMessage="1" sqref="F34 F36:F81 F20:F29" xr:uid="{76F76A96-954B-45D0-9E39-A47DD078C3BA}">
      <formula1>INDIRECT($E20)</formula1>
    </dataValidation>
    <dataValidation type="whole" imeMode="halfAlpha" operator="greaterThanOrEqual" allowBlank="1" showInputMessage="1" showErrorMessage="1" sqref="I83:I87 I89:I93 I95:I97 I17:I81 J17:J19 J30 J33" xr:uid="{857EF508-34A7-4E6D-8974-9C87CAA52C3F}">
      <formula1>0</formula1>
    </dataValidation>
    <dataValidation imeMode="halfAlpha" operator="greaterThanOrEqual" allowBlank="1" showInputMessage="1" showErrorMessage="1" sqref="J16 J31:J32" xr:uid="{489E5055-8105-4D3D-8FCE-C7EDC66FD82D}"/>
    <dataValidation type="list" imeMode="halfAlpha" operator="greaterThanOrEqual" allowBlank="1" showInputMessage="1" showErrorMessage="1" sqref="K95:K97 K34:K81 K83:K87 K89:K93 K20:K29 K31:K32" xr:uid="{A6E758DD-A689-411F-B1C8-BF2F62881C21}">
      <formula1>"○,　"</formula1>
    </dataValidation>
    <dataValidation type="list" allowBlank="1" showInputMessage="1" showErrorMessage="1" sqref="E20:E29" xr:uid="{952BCCA7-2826-4924-9218-06F7DA20305A}">
      <formula1>INDIRECT($S$16)</formula1>
    </dataValidation>
    <dataValidation type="list" allowBlank="1" showInputMessage="1" showErrorMessage="1" sqref="E34:E81" xr:uid="{BCE2694F-2801-4554-93DE-E5ED61912998}">
      <formula1>$U$17:$U$27</formula1>
    </dataValidation>
    <dataValidation type="list" allowBlank="1" showInputMessage="1" sqref="F35" xr:uid="{9EDA86CA-64D4-4791-8628-5960CB20D81F}">
      <formula1>INDIRECT($E36)</formula1>
    </dataValidation>
    <dataValidation type="whole" imeMode="halfAlpha" operator="lessThanOrEqual" allowBlank="1" showInputMessage="1" showErrorMessage="1" sqref="J20:J29 J34:J81" xr:uid="{CD97DCFC-BDF5-4102-AB5A-1EE488F958B8}">
      <formula1>I20</formula1>
    </dataValidation>
    <dataValidation type="list" allowBlank="1" showInputMessage="1" showErrorMessage="1" sqref="E31:E32" xr:uid="{C25D4DA0-D02A-4763-9341-641B84182C9D}">
      <formula1>スタッフ費・キャスト費</formula1>
    </dataValidation>
    <dataValidation type="list" allowBlank="1" showInputMessage="1" showErrorMessage="1" sqref="E95:E97" xr:uid="{9F60B774-9E56-44A2-9B89-60788F324CD9}">
      <formula1>$V$17:$V$19</formula1>
    </dataValidation>
  </dataValidations>
  <printOptions horizontalCentered="1"/>
  <pageMargins left="0.78740157480314965" right="0.19685039370078741" top="0.39370078740157483" bottom="0.19685039370078741" header="0.19685039370078741" footer="0.11811023622047245"/>
  <pageSetup paperSize="9" scale="51" fitToHeight="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92D050"/>
    <pageSetUpPr fitToPage="1"/>
  </sheetPr>
  <dimension ref="A1:L58"/>
  <sheetViews>
    <sheetView zoomScale="95" zoomScaleNormal="95" zoomScaleSheetLayoutView="80" workbookViewId="0">
      <selection activeCell="A3" sqref="A3"/>
    </sheetView>
  </sheetViews>
  <sheetFormatPr defaultColWidth="13" defaultRowHeight="20"/>
  <cols>
    <col min="1" max="1" width="22.83203125" style="44" customWidth="1"/>
    <col min="2" max="2" width="17.75" style="44" customWidth="1"/>
    <col min="3" max="3" width="14.5" style="44" customWidth="1"/>
    <col min="4" max="4" width="15.58203125" style="44" customWidth="1"/>
    <col min="5" max="5" width="4.33203125" style="44" customWidth="1"/>
    <col min="6" max="6" width="10" style="46" customWidth="1"/>
    <col min="7" max="8" width="9" style="44" customWidth="1"/>
    <col min="9" max="10" width="12.5" style="44" customWidth="1"/>
    <col min="11" max="11" width="4" style="44" customWidth="1"/>
    <col min="12" max="12" width="54.83203125" style="44" customWidth="1"/>
    <col min="13" max="16384" width="13" style="44"/>
  </cols>
  <sheetData>
    <row r="1" spans="1:12" ht="43.5" thickBot="1">
      <c r="A1" s="1227" t="s">
        <v>179</v>
      </c>
      <c r="B1" s="1227"/>
      <c r="C1" s="42" t="s">
        <v>721</v>
      </c>
      <c r="D1" s="43"/>
      <c r="E1" s="43"/>
      <c r="F1" s="45"/>
      <c r="G1" s="1220" t="s">
        <v>180</v>
      </c>
      <c r="H1" s="1221"/>
      <c r="I1" s="1216">
        <f>総表!C27</f>
        <v>0</v>
      </c>
      <c r="J1" s="1216"/>
    </row>
    <row r="2" spans="1:12" ht="54" customHeight="1" thickBot="1">
      <c r="A2" s="181" t="s">
        <v>181</v>
      </c>
      <c r="B2" s="649" t="s">
        <v>182</v>
      </c>
      <c r="C2" s="649" t="s">
        <v>675</v>
      </c>
      <c r="D2" s="182" t="s">
        <v>676</v>
      </c>
      <c r="E2" s="1217" t="s">
        <v>183</v>
      </c>
      <c r="F2" s="1218"/>
      <c r="G2" s="435" t="s">
        <v>455</v>
      </c>
      <c r="H2" s="502" t="s">
        <v>454</v>
      </c>
      <c r="I2" s="183" t="s">
        <v>184</v>
      </c>
      <c r="J2" s="396" t="s">
        <v>722</v>
      </c>
      <c r="L2" s="601" t="s">
        <v>628</v>
      </c>
    </row>
    <row r="3" spans="1:12" s="145" customFormat="1" ht="18.75" customHeight="1">
      <c r="A3" s="184"/>
      <c r="B3" s="185"/>
      <c r="C3" s="673"/>
      <c r="D3" s="682"/>
      <c r="E3" s="186" t="s">
        <v>185</v>
      </c>
      <c r="F3" s="187"/>
      <c r="G3" s="436"/>
      <c r="H3" s="431"/>
      <c r="I3" s="188">
        <f>IF(G3="",F3,F3*G3)</f>
        <v>0</v>
      </c>
      <c r="J3" s="189"/>
      <c r="K3" s="430"/>
      <c r="L3" s="1213" t="s">
        <v>678</v>
      </c>
    </row>
    <row r="4" spans="1:12" s="145" customFormat="1" ht="18.75" customHeight="1">
      <c r="A4" s="190"/>
      <c r="B4" s="191"/>
      <c r="C4" s="191"/>
      <c r="D4" s="683"/>
      <c r="E4" s="192" t="s">
        <v>185</v>
      </c>
      <c r="F4" s="193"/>
      <c r="G4" s="437"/>
      <c r="H4" s="432"/>
      <c r="I4" s="194">
        <f t="shared" ref="I4:I53" si="0">IF(G4="",F4,F4*G4)</f>
        <v>0</v>
      </c>
      <c r="J4" s="195"/>
      <c r="L4" s="1214"/>
    </row>
    <row r="5" spans="1:12" s="145" customFormat="1" ht="18.75" customHeight="1">
      <c r="A5" s="190"/>
      <c r="B5" s="191"/>
      <c r="C5" s="191"/>
      <c r="D5" s="683"/>
      <c r="E5" s="192" t="s">
        <v>185</v>
      </c>
      <c r="F5" s="193"/>
      <c r="G5" s="437"/>
      <c r="H5" s="432"/>
      <c r="I5" s="194">
        <f t="shared" si="0"/>
        <v>0</v>
      </c>
      <c r="J5" s="195"/>
      <c r="L5" s="1214"/>
    </row>
    <row r="6" spans="1:12" s="145" customFormat="1" ht="18.75" customHeight="1">
      <c r="A6" s="190"/>
      <c r="B6" s="191"/>
      <c r="C6" s="191"/>
      <c r="D6" s="683"/>
      <c r="E6" s="192" t="s">
        <v>185</v>
      </c>
      <c r="F6" s="193"/>
      <c r="G6" s="437"/>
      <c r="H6" s="432"/>
      <c r="I6" s="194">
        <f t="shared" si="0"/>
        <v>0</v>
      </c>
      <c r="J6" s="195"/>
      <c r="L6" s="1214"/>
    </row>
    <row r="7" spans="1:12" s="145" customFormat="1" ht="18.75" customHeight="1">
      <c r="A7" s="190"/>
      <c r="B7" s="191"/>
      <c r="C7" s="191"/>
      <c r="D7" s="683"/>
      <c r="E7" s="192" t="s">
        <v>185</v>
      </c>
      <c r="F7" s="193"/>
      <c r="G7" s="437"/>
      <c r="H7" s="432"/>
      <c r="I7" s="194">
        <f t="shared" si="0"/>
        <v>0</v>
      </c>
      <c r="J7" s="195"/>
      <c r="L7" s="1214"/>
    </row>
    <row r="8" spans="1:12" s="145" customFormat="1" ht="18.75" customHeight="1">
      <c r="A8" s="190"/>
      <c r="B8" s="191"/>
      <c r="C8" s="191"/>
      <c r="D8" s="683"/>
      <c r="E8" s="192" t="s">
        <v>185</v>
      </c>
      <c r="F8" s="193"/>
      <c r="G8" s="437"/>
      <c r="H8" s="432"/>
      <c r="I8" s="194">
        <f t="shared" si="0"/>
        <v>0</v>
      </c>
      <c r="J8" s="195"/>
      <c r="L8" s="1214"/>
    </row>
    <row r="9" spans="1:12" s="145" customFormat="1" ht="18.75" customHeight="1">
      <c r="A9" s="190"/>
      <c r="B9" s="191"/>
      <c r="C9" s="191"/>
      <c r="D9" s="683"/>
      <c r="E9" s="192" t="s">
        <v>185</v>
      </c>
      <c r="F9" s="193"/>
      <c r="G9" s="437"/>
      <c r="H9" s="432"/>
      <c r="I9" s="194">
        <f t="shared" si="0"/>
        <v>0</v>
      </c>
      <c r="J9" s="195"/>
      <c r="L9" s="1214"/>
    </row>
    <row r="10" spans="1:12" s="145" customFormat="1" ht="18.75" customHeight="1">
      <c r="A10" s="190"/>
      <c r="B10" s="191"/>
      <c r="C10" s="191"/>
      <c r="D10" s="683"/>
      <c r="E10" s="192" t="s">
        <v>185</v>
      </c>
      <c r="F10" s="193"/>
      <c r="G10" s="437"/>
      <c r="H10" s="432"/>
      <c r="I10" s="194">
        <f t="shared" ref="I10:I20" si="1">IF(G10="",F10,F10*G10)</f>
        <v>0</v>
      </c>
      <c r="J10" s="195"/>
      <c r="L10" s="1214"/>
    </row>
    <row r="11" spans="1:12" s="145" customFormat="1" ht="18.75" customHeight="1">
      <c r="A11" s="190"/>
      <c r="B11" s="191"/>
      <c r="C11" s="191"/>
      <c r="D11" s="683"/>
      <c r="E11" s="192" t="s">
        <v>185</v>
      </c>
      <c r="F11" s="193"/>
      <c r="G11" s="437"/>
      <c r="H11" s="432"/>
      <c r="I11" s="194">
        <f t="shared" si="1"/>
        <v>0</v>
      </c>
      <c r="J11" s="195"/>
      <c r="L11" s="1214"/>
    </row>
    <row r="12" spans="1:12" s="145" customFormat="1" ht="18.75" customHeight="1">
      <c r="A12" s="190"/>
      <c r="B12" s="191"/>
      <c r="C12" s="191"/>
      <c r="D12" s="683"/>
      <c r="E12" s="192" t="s">
        <v>185</v>
      </c>
      <c r="F12" s="193"/>
      <c r="G12" s="437"/>
      <c r="H12" s="432"/>
      <c r="I12" s="194">
        <f t="shared" si="1"/>
        <v>0</v>
      </c>
      <c r="J12" s="195"/>
      <c r="L12" s="1214"/>
    </row>
    <row r="13" spans="1:12" s="145" customFormat="1" ht="18.75" customHeight="1">
      <c r="A13" s="190"/>
      <c r="B13" s="191"/>
      <c r="C13" s="191"/>
      <c r="D13" s="683"/>
      <c r="E13" s="192" t="s">
        <v>185</v>
      </c>
      <c r="F13" s="193"/>
      <c r="G13" s="437"/>
      <c r="H13" s="432"/>
      <c r="I13" s="194">
        <f t="shared" si="1"/>
        <v>0</v>
      </c>
      <c r="J13" s="195"/>
      <c r="L13" s="1214"/>
    </row>
    <row r="14" spans="1:12" s="145" customFormat="1" ht="18.75" customHeight="1">
      <c r="A14" s="399"/>
      <c r="B14" s="191"/>
      <c r="C14" s="191"/>
      <c r="D14" s="683"/>
      <c r="E14" s="192" t="s">
        <v>185</v>
      </c>
      <c r="F14" s="193"/>
      <c r="G14" s="437"/>
      <c r="H14" s="432"/>
      <c r="I14" s="194">
        <f t="shared" si="1"/>
        <v>0</v>
      </c>
      <c r="J14" s="195"/>
      <c r="L14" s="1214"/>
    </row>
    <row r="15" spans="1:12" s="145" customFormat="1" ht="18.75" customHeight="1">
      <c r="A15" s="399"/>
      <c r="B15" s="191"/>
      <c r="C15" s="191"/>
      <c r="D15" s="683"/>
      <c r="E15" s="192" t="s">
        <v>185</v>
      </c>
      <c r="F15" s="193"/>
      <c r="G15" s="437"/>
      <c r="H15" s="432"/>
      <c r="I15" s="194">
        <f t="shared" si="1"/>
        <v>0</v>
      </c>
      <c r="J15" s="195"/>
      <c r="L15" s="1214"/>
    </row>
    <row r="16" spans="1:12" s="145" customFormat="1" ht="18.75" customHeight="1">
      <c r="A16" s="190"/>
      <c r="B16" s="191"/>
      <c r="C16" s="191"/>
      <c r="D16" s="683"/>
      <c r="E16" s="192" t="s">
        <v>185</v>
      </c>
      <c r="F16" s="193"/>
      <c r="G16" s="437"/>
      <c r="H16" s="432"/>
      <c r="I16" s="194">
        <f t="shared" si="1"/>
        <v>0</v>
      </c>
      <c r="J16" s="195"/>
      <c r="L16" s="1214"/>
    </row>
    <row r="17" spans="1:12" s="145" customFormat="1" ht="18.75" customHeight="1">
      <c r="A17" s="190"/>
      <c r="B17" s="191"/>
      <c r="C17" s="191"/>
      <c r="D17" s="683"/>
      <c r="E17" s="192" t="s">
        <v>185</v>
      </c>
      <c r="F17" s="193"/>
      <c r="G17" s="437"/>
      <c r="H17" s="432"/>
      <c r="I17" s="194">
        <f t="shared" si="1"/>
        <v>0</v>
      </c>
      <c r="J17" s="195"/>
      <c r="L17" s="1214"/>
    </row>
    <row r="18" spans="1:12" s="145" customFormat="1" ht="18.75" customHeight="1">
      <c r="A18" s="190"/>
      <c r="B18" s="191"/>
      <c r="C18" s="191"/>
      <c r="D18" s="683"/>
      <c r="E18" s="192" t="s">
        <v>185</v>
      </c>
      <c r="F18" s="193"/>
      <c r="G18" s="437"/>
      <c r="H18" s="432"/>
      <c r="I18" s="194">
        <f t="shared" si="1"/>
        <v>0</v>
      </c>
      <c r="J18" s="195"/>
      <c r="L18" s="1214"/>
    </row>
    <row r="19" spans="1:12" s="145" customFormat="1" ht="18.75" customHeight="1">
      <c r="A19" s="190"/>
      <c r="B19" s="191"/>
      <c r="C19" s="191"/>
      <c r="D19" s="683"/>
      <c r="E19" s="192" t="s">
        <v>185</v>
      </c>
      <c r="F19" s="193"/>
      <c r="G19" s="437"/>
      <c r="H19" s="432"/>
      <c r="I19" s="194">
        <f t="shared" si="1"/>
        <v>0</v>
      </c>
      <c r="J19" s="195"/>
      <c r="L19" s="1214"/>
    </row>
    <row r="20" spans="1:12" s="145" customFormat="1" ht="18.75" customHeight="1">
      <c r="A20" s="190"/>
      <c r="B20" s="191"/>
      <c r="C20" s="191"/>
      <c r="D20" s="683"/>
      <c r="E20" s="192" t="s">
        <v>185</v>
      </c>
      <c r="F20" s="193"/>
      <c r="G20" s="437"/>
      <c r="H20" s="432"/>
      <c r="I20" s="194">
        <f t="shared" si="1"/>
        <v>0</v>
      </c>
      <c r="J20" s="195"/>
      <c r="L20" s="1214"/>
    </row>
    <row r="21" spans="1:12" s="145" customFormat="1" ht="18.75" customHeight="1">
      <c r="A21" s="190"/>
      <c r="B21" s="191"/>
      <c r="C21" s="191"/>
      <c r="D21" s="683"/>
      <c r="E21" s="192" t="s">
        <v>185</v>
      </c>
      <c r="F21" s="193"/>
      <c r="G21" s="437"/>
      <c r="H21" s="432"/>
      <c r="I21" s="194">
        <f t="shared" si="0"/>
        <v>0</v>
      </c>
      <c r="J21" s="195"/>
      <c r="L21" s="1214"/>
    </row>
    <row r="22" spans="1:12" s="145" customFormat="1" ht="18.75" customHeight="1">
      <c r="A22" s="190"/>
      <c r="B22" s="191"/>
      <c r="C22" s="191"/>
      <c r="D22" s="683"/>
      <c r="E22" s="192" t="s">
        <v>185</v>
      </c>
      <c r="F22" s="193"/>
      <c r="G22" s="437"/>
      <c r="H22" s="432"/>
      <c r="I22" s="194">
        <f t="shared" si="0"/>
        <v>0</v>
      </c>
      <c r="J22" s="195"/>
      <c r="L22" s="1214"/>
    </row>
    <row r="23" spans="1:12" s="145" customFormat="1" ht="18.75" customHeight="1">
      <c r="A23" s="190"/>
      <c r="B23" s="191"/>
      <c r="C23" s="191"/>
      <c r="D23" s="683"/>
      <c r="E23" s="192" t="s">
        <v>185</v>
      </c>
      <c r="F23" s="193"/>
      <c r="G23" s="437"/>
      <c r="H23" s="432"/>
      <c r="I23" s="194">
        <f t="shared" si="0"/>
        <v>0</v>
      </c>
      <c r="J23" s="195"/>
      <c r="L23" s="1214"/>
    </row>
    <row r="24" spans="1:12" s="145" customFormat="1" ht="18.75" customHeight="1">
      <c r="A24" s="190"/>
      <c r="B24" s="191"/>
      <c r="C24" s="191"/>
      <c r="D24" s="683"/>
      <c r="E24" s="192" t="s">
        <v>185</v>
      </c>
      <c r="F24" s="193"/>
      <c r="G24" s="437"/>
      <c r="H24" s="432"/>
      <c r="I24" s="194">
        <f t="shared" si="0"/>
        <v>0</v>
      </c>
      <c r="J24" s="195"/>
      <c r="L24" s="1214"/>
    </row>
    <row r="25" spans="1:12" s="145" customFormat="1" ht="18.75" customHeight="1">
      <c r="A25" s="399"/>
      <c r="B25" s="191"/>
      <c r="C25" s="191"/>
      <c r="D25" s="683"/>
      <c r="E25" s="192" t="s">
        <v>185</v>
      </c>
      <c r="F25" s="193"/>
      <c r="G25" s="437"/>
      <c r="H25" s="432"/>
      <c r="I25" s="194">
        <f t="shared" si="0"/>
        <v>0</v>
      </c>
      <c r="J25" s="195"/>
      <c r="L25" s="1214"/>
    </row>
    <row r="26" spans="1:12" s="145" customFormat="1" ht="18.75" customHeight="1">
      <c r="A26" s="399"/>
      <c r="B26" s="191"/>
      <c r="C26" s="191"/>
      <c r="D26" s="683"/>
      <c r="E26" s="192" t="s">
        <v>185</v>
      </c>
      <c r="F26" s="193"/>
      <c r="G26" s="437"/>
      <c r="H26" s="432"/>
      <c r="I26" s="194">
        <f t="shared" si="0"/>
        <v>0</v>
      </c>
      <c r="J26" s="195"/>
      <c r="L26" s="1214"/>
    </row>
    <row r="27" spans="1:12" s="145" customFormat="1" ht="18.75" customHeight="1">
      <c r="A27" s="190"/>
      <c r="B27" s="191"/>
      <c r="C27" s="191"/>
      <c r="D27" s="683"/>
      <c r="E27" s="192" t="s">
        <v>185</v>
      </c>
      <c r="F27" s="193"/>
      <c r="G27" s="437"/>
      <c r="H27" s="432"/>
      <c r="I27" s="194">
        <f t="shared" si="0"/>
        <v>0</v>
      </c>
      <c r="J27" s="195"/>
      <c r="L27" s="1214"/>
    </row>
    <row r="28" spans="1:12" s="145" customFormat="1" ht="18.75" customHeight="1">
      <c r="A28" s="190"/>
      <c r="B28" s="191"/>
      <c r="C28" s="191"/>
      <c r="D28" s="683"/>
      <c r="E28" s="192" t="s">
        <v>185</v>
      </c>
      <c r="F28" s="193"/>
      <c r="G28" s="437"/>
      <c r="H28" s="432"/>
      <c r="I28" s="194">
        <f t="shared" si="0"/>
        <v>0</v>
      </c>
      <c r="J28" s="195"/>
      <c r="L28" s="1214"/>
    </row>
    <row r="29" spans="1:12" s="145" customFormat="1" ht="18.75" customHeight="1">
      <c r="A29" s="190"/>
      <c r="B29" s="191"/>
      <c r="C29" s="191"/>
      <c r="D29" s="683"/>
      <c r="E29" s="192" t="s">
        <v>185</v>
      </c>
      <c r="F29" s="193"/>
      <c r="G29" s="437"/>
      <c r="H29" s="432"/>
      <c r="I29" s="194">
        <f t="shared" si="0"/>
        <v>0</v>
      </c>
      <c r="J29" s="195"/>
      <c r="L29" s="1214"/>
    </row>
    <row r="30" spans="1:12" s="145" customFormat="1" ht="18.75" customHeight="1">
      <c r="A30" s="190"/>
      <c r="B30" s="191"/>
      <c r="C30" s="191"/>
      <c r="D30" s="683"/>
      <c r="E30" s="192" t="s">
        <v>185</v>
      </c>
      <c r="F30" s="193"/>
      <c r="G30" s="437"/>
      <c r="H30" s="432"/>
      <c r="I30" s="194">
        <f t="shared" si="0"/>
        <v>0</v>
      </c>
      <c r="J30" s="195"/>
      <c r="L30" s="1214"/>
    </row>
    <row r="31" spans="1:12" s="145" customFormat="1" ht="18.75" customHeight="1">
      <c r="A31" s="190"/>
      <c r="B31" s="191"/>
      <c r="C31" s="191"/>
      <c r="D31" s="683"/>
      <c r="E31" s="192" t="s">
        <v>185</v>
      </c>
      <c r="F31" s="193"/>
      <c r="G31" s="437"/>
      <c r="H31" s="432"/>
      <c r="I31" s="194">
        <f t="shared" si="0"/>
        <v>0</v>
      </c>
      <c r="J31" s="195"/>
      <c r="L31" s="1214"/>
    </row>
    <row r="32" spans="1:12" s="145" customFormat="1" ht="18.75" customHeight="1">
      <c r="A32" s="190"/>
      <c r="B32" s="191"/>
      <c r="C32" s="191"/>
      <c r="D32" s="683"/>
      <c r="E32" s="192" t="s">
        <v>185</v>
      </c>
      <c r="F32" s="193"/>
      <c r="G32" s="437"/>
      <c r="H32" s="432"/>
      <c r="I32" s="194">
        <f t="shared" si="0"/>
        <v>0</v>
      </c>
      <c r="J32" s="195"/>
      <c r="L32" s="1214"/>
    </row>
    <row r="33" spans="1:12" s="145" customFormat="1" ht="18.75" customHeight="1">
      <c r="A33" s="190"/>
      <c r="B33" s="191"/>
      <c r="C33" s="191"/>
      <c r="D33" s="683"/>
      <c r="E33" s="192" t="s">
        <v>185</v>
      </c>
      <c r="F33" s="193"/>
      <c r="G33" s="437"/>
      <c r="H33" s="432"/>
      <c r="I33" s="194">
        <f t="shared" si="0"/>
        <v>0</v>
      </c>
      <c r="J33" s="195"/>
      <c r="L33" s="1214"/>
    </row>
    <row r="34" spans="1:12" s="145" customFormat="1" ht="18.75" customHeight="1">
      <c r="A34" s="190"/>
      <c r="B34" s="191"/>
      <c r="C34" s="191"/>
      <c r="D34" s="683"/>
      <c r="E34" s="192" t="s">
        <v>185</v>
      </c>
      <c r="F34" s="193"/>
      <c r="G34" s="437"/>
      <c r="H34" s="432"/>
      <c r="I34" s="194">
        <f t="shared" si="0"/>
        <v>0</v>
      </c>
      <c r="J34" s="195"/>
      <c r="L34" s="1214"/>
    </row>
    <row r="35" spans="1:12" s="145" customFormat="1" ht="18.75" customHeight="1">
      <c r="A35" s="190"/>
      <c r="B35" s="191"/>
      <c r="C35" s="191"/>
      <c r="D35" s="683"/>
      <c r="E35" s="192" t="s">
        <v>185</v>
      </c>
      <c r="F35" s="193"/>
      <c r="G35" s="437"/>
      <c r="H35" s="432"/>
      <c r="I35" s="194">
        <f t="shared" si="0"/>
        <v>0</v>
      </c>
      <c r="J35" s="195"/>
      <c r="L35" s="1214"/>
    </row>
    <row r="36" spans="1:12" s="145" customFormat="1" ht="18.75" customHeight="1">
      <c r="A36" s="190"/>
      <c r="B36" s="191"/>
      <c r="C36" s="191"/>
      <c r="D36" s="683"/>
      <c r="E36" s="192" t="s">
        <v>185</v>
      </c>
      <c r="F36" s="193"/>
      <c r="G36" s="437"/>
      <c r="H36" s="432"/>
      <c r="I36" s="194">
        <f t="shared" si="0"/>
        <v>0</v>
      </c>
      <c r="J36" s="195"/>
      <c r="L36" s="1214"/>
    </row>
    <row r="37" spans="1:12" s="145" customFormat="1" ht="18.75" customHeight="1">
      <c r="A37" s="190"/>
      <c r="B37" s="191"/>
      <c r="C37" s="191"/>
      <c r="D37" s="683"/>
      <c r="E37" s="192" t="s">
        <v>185</v>
      </c>
      <c r="F37" s="193"/>
      <c r="G37" s="437"/>
      <c r="H37" s="432"/>
      <c r="I37" s="194">
        <f t="shared" si="0"/>
        <v>0</v>
      </c>
      <c r="J37" s="195"/>
      <c r="L37" s="1214"/>
    </row>
    <row r="38" spans="1:12" s="145" customFormat="1" ht="18.75" customHeight="1">
      <c r="A38" s="190"/>
      <c r="B38" s="191"/>
      <c r="C38" s="191"/>
      <c r="D38" s="683"/>
      <c r="E38" s="192" t="s">
        <v>185</v>
      </c>
      <c r="F38" s="193"/>
      <c r="G38" s="437"/>
      <c r="H38" s="432"/>
      <c r="I38" s="194">
        <f t="shared" si="0"/>
        <v>0</v>
      </c>
      <c r="J38" s="195"/>
      <c r="L38" s="1214"/>
    </row>
    <row r="39" spans="1:12" s="145" customFormat="1" ht="18.75" customHeight="1">
      <c r="A39" s="190"/>
      <c r="B39" s="191"/>
      <c r="C39" s="191"/>
      <c r="D39" s="683"/>
      <c r="E39" s="192" t="s">
        <v>185</v>
      </c>
      <c r="F39" s="193"/>
      <c r="G39" s="437"/>
      <c r="H39" s="432"/>
      <c r="I39" s="194">
        <f t="shared" si="0"/>
        <v>0</v>
      </c>
      <c r="J39" s="195"/>
      <c r="L39" s="1214"/>
    </row>
    <row r="40" spans="1:12" s="145" customFormat="1" ht="18.75" customHeight="1">
      <c r="A40" s="190"/>
      <c r="B40" s="191"/>
      <c r="C40" s="191"/>
      <c r="D40" s="683"/>
      <c r="E40" s="192" t="s">
        <v>185</v>
      </c>
      <c r="F40" s="193"/>
      <c r="G40" s="437"/>
      <c r="H40" s="432"/>
      <c r="I40" s="194">
        <f t="shared" si="0"/>
        <v>0</v>
      </c>
      <c r="J40" s="195"/>
      <c r="L40" s="1214"/>
    </row>
    <row r="41" spans="1:12" s="145" customFormat="1" ht="18.75" customHeight="1">
      <c r="A41" s="190"/>
      <c r="B41" s="191"/>
      <c r="C41" s="191"/>
      <c r="D41" s="683"/>
      <c r="E41" s="192" t="s">
        <v>185</v>
      </c>
      <c r="F41" s="193"/>
      <c r="G41" s="437"/>
      <c r="H41" s="432"/>
      <c r="I41" s="194">
        <f t="shared" si="0"/>
        <v>0</v>
      </c>
      <c r="J41" s="195"/>
      <c r="L41" s="1214"/>
    </row>
    <row r="42" spans="1:12" s="145" customFormat="1" ht="18.75" customHeight="1">
      <c r="A42" s="190"/>
      <c r="B42" s="191"/>
      <c r="C42" s="191"/>
      <c r="D42" s="683"/>
      <c r="E42" s="192" t="s">
        <v>185</v>
      </c>
      <c r="F42" s="193"/>
      <c r="G42" s="437"/>
      <c r="H42" s="432"/>
      <c r="I42" s="194">
        <f t="shared" si="0"/>
        <v>0</v>
      </c>
      <c r="J42" s="195"/>
      <c r="L42" s="1214"/>
    </row>
    <row r="43" spans="1:12" s="145" customFormat="1" ht="18.75" customHeight="1">
      <c r="A43" s="400"/>
      <c r="B43" s="191"/>
      <c r="C43" s="191"/>
      <c r="D43" s="683"/>
      <c r="E43" s="192" t="s">
        <v>185</v>
      </c>
      <c r="F43" s="193"/>
      <c r="G43" s="437"/>
      <c r="H43" s="432"/>
      <c r="I43" s="194">
        <f t="shared" si="0"/>
        <v>0</v>
      </c>
      <c r="J43" s="195"/>
      <c r="L43" s="1214"/>
    </row>
    <row r="44" spans="1:12" s="145" customFormat="1" ht="18.75" customHeight="1">
      <c r="A44" s="190"/>
      <c r="B44" s="196"/>
      <c r="C44" s="196"/>
      <c r="D44" s="683"/>
      <c r="E44" s="192" t="s">
        <v>185</v>
      </c>
      <c r="F44" s="193"/>
      <c r="G44" s="438"/>
      <c r="H44" s="433"/>
      <c r="I44" s="194">
        <f t="shared" si="0"/>
        <v>0</v>
      </c>
      <c r="J44" s="195"/>
      <c r="L44" s="1214"/>
    </row>
    <row r="45" spans="1:12" s="145" customFormat="1" ht="18.75" customHeight="1">
      <c r="A45" s="190"/>
      <c r="B45" s="196"/>
      <c r="C45" s="196"/>
      <c r="D45" s="683"/>
      <c r="E45" s="192" t="s">
        <v>185</v>
      </c>
      <c r="F45" s="193"/>
      <c r="G45" s="438"/>
      <c r="H45" s="433"/>
      <c r="I45" s="194">
        <f t="shared" si="0"/>
        <v>0</v>
      </c>
      <c r="J45" s="195"/>
      <c r="L45" s="1214"/>
    </row>
    <row r="46" spans="1:12" s="145" customFormat="1" ht="18.75" customHeight="1">
      <c r="A46" s="190"/>
      <c r="B46" s="196"/>
      <c r="C46" s="196"/>
      <c r="D46" s="683"/>
      <c r="E46" s="192" t="s">
        <v>185</v>
      </c>
      <c r="F46" s="193"/>
      <c r="G46" s="438"/>
      <c r="H46" s="433"/>
      <c r="I46" s="194">
        <f t="shared" si="0"/>
        <v>0</v>
      </c>
      <c r="J46" s="195"/>
      <c r="L46" s="1214"/>
    </row>
    <row r="47" spans="1:12" s="145" customFormat="1" ht="18.75" customHeight="1">
      <c r="A47" s="190"/>
      <c r="B47" s="196"/>
      <c r="C47" s="196"/>
      <c r="D47" s="683"/>
      <c r="E47" s="192" t="s">
        <v>185</v>
      </c>
      <c r="F47" s="193"/>
      <c r="G47" s="438"/>
      <c r="H47" s="433"/>
      <c r="I47" s="194">
        <f t="shared" si="0"/>
        <v>0</v>
      </c>
      <c r="J47" s="195"/>
      <c r="L47" s="1214"/>
    </row>
    <row r="48" spans="1:12" s="145" customFormat="1" ht="18.75" customHeight="1">
      <c r="A48" s="190"/>
      <c r="B48" s="196"/>
      <c r="C48" s="196"/>
      <c r="D48" s="683"/>
      <c r="E48" s="192" t="s">
        <v>185</v>
      </c>
      <c r="F48" s="193"/>
      <c r="G48" s="438"/>
      <c r="H48" s="433"/>
      <c r="I48" s="194">
        <f t="shared" si="0"/>
        <v>0</v>
      </c>
      <c r="J48" s="195"/>
      <c r="L48" s="1214"/>
    </row>
    <row r="49" spans="1:12" s="145" customFormat="1" ht="18.75" customHeight="1">
      <c r="A49" s="190"/>
      <c r="B49" s="196"/>
      <c r="C49" s="196"/>
      <c r="D49" s="683"/>
      <c r="E49" s="192" t="s">
        <v>185</v>
      </c>
      <c r="F49" s="193"/>
      <c r="G49" s="438"/>
      <c r="H49" s="433"/>
      <c r="I49" s="194">
        <f t="shared" si="0"/>
        <v>0</v>
      </c>
      <c r="J49" s="195"/>
      <c r="L49" s="1214"/>
    </row>
    <row r="50" spans="1:12" s="145" customFormat="1" ht="18.75" customHeight="1">
      <c r="A50" s="190"/>
      <c r="B50" s="191"/>
      <c r="C50" s="191"/>
      <c r="D50" s="683"/>
      <c r="E50" s="192" t="s">
        <v>185</v>
      </c>
      <c r="F50" s="193"/>
      <c r="G50" s="437"/>
      <c r="H50" s="432"/>
      <c r="I50" s="194">
        <f t="shared" si="0"/>
        <v>0</v>
      </c>
      <c r="J50" s="195"/>
      <c r="L50" s="1214"/>
    </row>
    <row r="51" spans="1:12" s="145" customFormat="1" ht="18.75" customHeight="1">
      <c r="A51" s="190"/>
      <c r="B51" s="196"/>
      <c r="C51" s="196"/>
      <c r="D51" s="683"/>
      <c r="E51" s="192" t="s">
        <v>185</v>
      </c>
      <c r="F51" s="193"/>
      <c r="G51" s="438"/>
      <c r="H51" s="433"/>
      <c r="I51" s="194">
        <f t="shared" si="0"/>
        <v>0</v>
      </c>
      <c r="J51" s="195"/>
      <c r="L51" s="1214"/>
    </row>
    <row r="52" spans="1:12" s="145" customFormat="1" ht="18.75" customHeight="1">
      <c r="A52" s="190"/>
      <c r="B52" s="196"/>
      <c r="C52" s="674"/>
      <c r="D52" s="684"/>
      <c r="E52" s="197" t="s">
        <v>185</v>
      </c>
      <c r="F52" s="198"/>
      <c r="G52" s="438"/>
      <c r="H52" s="433"/>
      <c r="I52" s="194">
        <f t="shared" si="0"/>
        <v>0</v>
      </c>
      <c r="J52" s="195"/>
      <c r="L52" s="1214"/>
    </row>
    <row r="53" spans="1:12" s="145" customFormat="1" ht="18.75" customHeight="1">
      <c r="A53" s="199"/>
      <c r="B53" s="200"/>
      <c r="C53" s="200"/>
      <c r="D53" s="685"/>
      <c r="E53" s="201" t="s">
        <v>185</v>
      </c>
      <c r="F53" s="202"/>
      <c r="G53" s="439"/>
      <c r="H53" s="434"/>
      <c r="I53" s="203">
        <f t="shared" si="0"/>
        <v>0</v>
      </c>
      <c r="J53" s="204"/>
      <c r="L53" s="1214"/>
    </row>
    <row r="54" spans="1:12" s="145" customFormat="1" ht="18.75" customHeight="1" thickBot="1">
      <c r="A54" s="1222" t="s">
        <v>186</v>
      </c>
      <c r="B54" s="1223"/>
      <c r="C54" s="1223"/>
      <c r="D54" s="1223"/>
      <c r="E54" s="1223"/>
      <c r="F54" s="1223"/>
      <c r="G54" s="1223"/>
      <c r="H54" s="1224"/>
      <c r="I54" s="205">
        <f>SUM(I3:I53)</f>
        <v>0</v>
      </c>
      <c r="J54" s="205">
        <f>SUM(J3:J53)</f>
        <v>0</v>
      </c>
      <c r="L54" s="1215"/>
    </row>
    <row r="55" spans="1:12">
      <c r="G55" s="1225" t="s">
        <v>220</v>
      </c>
      <c r="H55" s="1226"/>
      <c r="I55" s="1219">
        <f>総表!J49</f>
        <v>0</v>
      </c>
      <c r="J55" s="1219"/>
    </row>
    <row r="57" spans="1:12">
      <c r="I57" s="657" t="s">
        <v>631</v>
      </c>
    </row>
    <row r="58" spans="1:12">
      <c r="I58" s="71">
        <f>I54-J54</f>
        <v>0</v>
      </c>
    </row>
  </sheetData>
  <sheetProtection algorithmName="SHA-512" hashValue="Q85lkEjiL7+1e6IpmTr/uMN5w649q6C6npF8SIg57RRgSbaQfrEPN0PvU7N30TObcOPUU4l8zu7Lo14Eam6atw==" saltValue="7yrTQwpVdiM6anlyOsuc6A==" spinCount="100000" sheet="1" insertRows="0" deleteRows="0"/>
  <mergeCells count="8">
    <mergeCell ref="L3:L54"/>
    <mergeCell ref="I1:J1"/>
    <mergeCell ref="E2:F2"/>
    <mergeCell ref="I55:J55"/>
    <mergeCell ref="G1:H1"/>
    <mergeCell ref="A54:H54"/>
    <mergeCell ref="G55:H55"/>
    <mergeCell ref="A1:B1"/>
  </mergeCells>
  <phoneticPr fontId="15"/>
  <dataValidations count="1">
    <dataValidation type="whole" operator="lessThanOrEqual" allowBlank="1" showInputMessage="1" showErrorMessage="1" sqref="J3:J53" xr:uid="{00000000-0002-0000-0900-000000000000}">
      <formula1>I3</formula1>
    </dataValidation>
  </dataValidations>
  <printOptions horizontalCentered="1"/>
  <pageMargins left="0.78740157480314965" right="0.19685039370078741" top="0.39370078740157483" bottom="0.19685039370078741" header="0.19685039370078741" footer="0.11811023622047245"/>
  <pageSetup paperSize="9" scale="66" fitToHeight="0" orientation="portrait" horizontalDpi="4294967292" verticalDpi="429496729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61</vt:i4>
      </vt:variant>
    </vt:vector>
  </HeadingPairs>
  <TitlesOfParts>
    <vt:vector size="80" baseType="lpstr">
      <vt:lpstr>《非表示》チェック表(劇映画)</vt:lpstr>
      <vt:lpstr>《非表示》チェック表(記録映画)</vt:lpstr>
      <vt:lpstr>《非表示》チェック表(アニメ映画)</vt:lpstr>
      <vt:lpstr>datas</vt:lpstr>
      <vt:lpstr>総表</vt:lpstr>
      <vt:lpstr>個表</vt:lpstr>
      <vt:lpstr>収入</vt:lpstr>
      <vt:lpstr>支出</vt:lpstr>
      <vt:lpstr>スタッフ費内訳</vt:lpstr>
      <vt:lpstr>キャスト費内訳</vt:lpstr>
      <vt:lpstr>団体概要</vt:lpstr>
      <vt:lpstr>個人略歴（監督）</vt:lpstr>
      <vt:lpstr>個人略歴（脚本）</vt:lpstr>
      <vt:lpstr>個人略歴（撮影）</vt:lpstr>
      <vt:lpstr>個人略歴（プロデューサー）</vt:lpstr>
      <vt:lpstr>個人略歴（チーフアニメーター）</vt:lpstr>
      <vt:lpstr>応募要件確認書</vt:lpstr>
      <vt:lpstr>【劇映画のみ】申告書</vt:lpstr>
      <vt:lpstr>自己申告書</vt:lpstr>
      <vt:lpstr>'《非表示》チェック表(アニメ映画)'!《不適合理由》</vt:lpstr>
      <vt:lpstr>'《非表示》チェック表(記録映画)'!《不適合理由》</vt:lpstr>
      <vt:lpstr>'《非表示》チェック表(劇映画)'!《不適合理由》</vt:lpstr>
      <vt:lpstr>'《非表示》チェック表(アニメ映画)'!《不明要件》</vt:lpstr>
      <vt:lpstr>'《非表示》チェック表(記録映画)'!《不明要件》</vt:lpstr>
      <vt:lpstr>《不明要件》</vt:lpstr>
      <vt:lpstr>'《非表示》チェック表(アニメ映画)'!Print_Area</vt:lpstr>
      <vt:lpstr>'《非表示》チェック表(記録映画)'!Print_Area</vt:lpstr>
      <vt:lpstr>'《非表示》チェック表(劇映画)'!Print_Area</vt:lpstr>
      <vt:lpstr>【劇映画のみ】申告書!Print_Area</vt:lpstr>
      <vt:lpstr>キャスト費内訳!Print_Area</vt:lpstr>
      <vt:lpstr>スタッフ費内訳!Print_Area</vt:lpstr>
      <vt:lpstr>応募要件確認書!Print_Area</vt:lpstr>
      <vt:lpstr>'個人略歴（チーフアニメーター）'!Print_Area</vt:lpstr>
      <vt:lpstr>'個人略歴（プロデューサー）'!Print_Area</vt:lpstr>
      <vt:lpstr>'個人略歴（監督）'!Print_Area</vt:lpstr>
      <vt:lpstr>'個人略歴（脚本）'!Print_Area</vt:lpstr>
      <vt:lpstr>'個人略歴（撮影）'!Print_Area</vt:lpstr>
      <vt:lpstr>個表!Print_Area</vt:lpstr>
      <vt:lpstr>支出!Print_Area</vt:lpstr>
      <vt:lpstr>自己申告書!Print_Area</vt:lpstr>
      <vt:lpstr>収入!Print_Area</vt:lpstr>
      <vt:lpstr>総表!Print_Area</vt:lpstr>
      <vt:lpstr>団体概要!Print_Area</vt:lpstr>
      <vt:lpstr>'《非表示》チェック表(アニメ映画)'!Print_Titles</vt:lpstr>
      <vt:lpstr>'《非表示》チェック表(記録映画)'!Print_Titles</vt:lpstr>
      <vt:lpstr>'《非表示》チェック表(劇映画)'!Print_Titles</vt:lpstr>
      <vt:lpstr>キャスト費内訳!Print_Titles</vt:lpstr>
      <vt:lpstr>スタッフ費内訳!Print_Titles</vt:lpstr>
      <vt:lpstr>支出!Print_Titles</vt:lpstr>
      <vt:lpstr>キャスト人件費</vt:lpstr>
      <vt:lpstr>シナリオハンティング費</vt:lpstr>
      <vt:lpstr>スタッフ人件費</vt:lpstr>
      <vt:lpstr>スタッフ費・キャスト費</vt:lpstr>
      <vt:lpstr>バリアフリー字幕制作費</vt:lpstr>
      <vt:lpstr>ロケーションハンティング費</vt:lpstr>
      <vt:lpstr>ロケーション費</vt:lpstr>
      <vt:lpstr>映像媒体費</vt:lpstr>
      <vt:lpstr>音楽費</vt:lpstr>
      <vt:lpstr>音声ガイド制作費</vt:lpstr>
      <vt:lpstr>企画脚本費</vt:lpstr>
      <vt:lpstr>記録映画</vt:lpstr>
      <vt:lpstr>劇映画</vt:lpstr>
      <vt:lpstr>原作使用料</vt:lpstr>
      <vt:lpstr>航空・列車運賃の特別料金</vt:lpstr>
      <vt:lpstr>撮影費</vt:lpstr>
      <vt:lpstr>仕上費</vt:lpstr>
      <vt:lpstr>助成対象外経費</vt:lpstr>
      <vt:lpstr>照明費</vt:lpstr>
      <vt:lpstr>新型コロナウイルス感染症対策経費</vt:lpstr>
      <vt:lpstr>製作企画費</vt:lpstr>
      <vt:lpstr>製作発表に係る経費</vt:lpstr>
      <vt:lpstr>製作費</vt:lpstr>
      <vt:lpstr>特殊撮影費</vt:lpstr>
      <vt:lpstr>美術費</vt:lpstr>
      <vt:lpstr>'《非表示》チェック表(アニメ映画)'!不適合理由</vt:lpstr>
      <vt:lpstr>'《非表示》チェック表(記録映画)'!不適合理由</vt:lpstr>
      <vt:lpstr>'《非表示》チェック表(劇映画)'!不適合理由</vt:lpstr>
      <vt:lpstr>編集費</vt:lpstr>
      <vt:lpstr>旅費</vt:lpstr>
      <vt:lpstr>録音費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yoshida nana</cp:lastModifiedBy>
  <cp:lastPrinted>2025-09-17T09:38:50Z</cp:lastPrinted>
  <dcterms:created xsi:type="dcterms:W3CDTF">2020-08-12T01:57:30Z</dcterms:created>
  <dcterms:modified xsi:type="dcterms:W3CDTF">2025-10-21T06:03:09Z</dcterms:modified>
</cp:coreProperties>
</file>