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K:\企画部\基金・助成事務局\事務局共通\ダウンロード用様式格納庫\ダウンロード用様式（映画）\R7年度\映画祭\05_実績報告書\"/>
    </mc:Choice>
  </mc:AlternateContent>
  <xr:revisionPtr revIDLastSave="0" documentId="13_ncr:1_{BA470656-E28A-4CEC-94F0-66FB33E997BF}" xr6:coauthVersionLast="47" xr6:coauthVersionMax="47" xr10:uidLastSave="{00000000-0000-0000-0000-000000000000}"/>
  <bookViews>
    <workbookView xWindow="28680" yWindow="-120" windowWidth="29040" windowHeight="15840" tabRatio="784" xr2:uid="{00000000-000D-0000-FFFF-FFFF00000000}"/>
  </bookViews>
  <sheets>
    <sheet name="総表" sheetId="12" r:id="rId1"/>
    <sheet name="個表" sheetId="23" r:id="rId2"/>
    <sheet name="収入" sheetId="28" r:id="rId3"/>
    <sheet name="別紙　入場料詳細" sheetId="35" r:id="rId4"/>
    <sheet name="支出" sheetId="42" r:id="rId5"/>
    <sheet name="別紙（上映作品詳細一覧）" sheetId="45" r:id="rId6"/>
    <sheet name="別紙（共催等）" sheetId="31" r:id="rId7"/>
    <sheet name="別紙（会場資料）" sheetId="29" r:id="rId8"/>
    <sheet name="変更理由書" sheetId="46" r:id="rId9"/>
    <sheet name="支払申請書" sheetId="47" r:id="rId10"/>
    <sheet name="【参考】記載可能経費一覧" sheetId="15" state="hidden" r:id="rId11"/>
  </sheets>
  <externalReferences>
    <externalReference r:id="rId12"/>
    <externalReference r:id="rId13"/>
    <externalReference r:id="rId14"/>
    <externalReference r:id="rId15"/>
    <externalReference r:id="rId16"/>
    <externalReference r:id="rId17"/>
    <externalReference r:id="rId18"/>
    <externalReference r:id="rId19"/>
  </externalReferences>
  <definedNames>
    <definedName name="_xlnm._FilterDatabase" localSheetId="10" hidden="1">【参考】記載可能経費一覧!$A$1:$E$47</definedName>
    <definedName name="_xlnm._FilterDatabase" localSheetId="4" hidden="1">支出!$B$11:$M$201</definedName>
    <definedName name="_xlnm._FilterDatabase" localSheetId="2" hidden="1">収入!$A$25:$O$99</definedName>
    <definedName name="_xlnm._FilterDatabase" localSheetId="6" hidden="1">'別紙（共催等）'!$A$3:$G$3</definedName>
    <definedName name="_xlnm._FilterDatabase" localSheetId="5" hidden="1">'別紙（上映作品詳細一覧）'!$A$3:$H$3</definedName>
    <definedName name="《不適合理由》" localSheetId="9">#REF!</definedName>
    <definedName name="《不適合理由》" localSheetId="8">#REF!</definedName>
    <definedName name="《不適合理由》">#REF!</definedName>
    <definedName name="《不明要件》" localSheetId="9">#REF!</definedName>
    <definedName name="《不明要件》">#REF!</definedName>
    <definedName name="_xlnm.Print_Area" localSheetId="10">【参考】記載可能経費一覧!$A$1:$E$50</definedName>
    <definedName name="_xlnm.Print_Area" localSheetId="1">個表!$B$1:$N$64</definedName>
    <definedName name="_xlnm.Print_Area" localSheetId="4">支出!$B$1:$M$201</definedName>
    <definedName name="_xlnm.Print_Area" localSheetId="9">支払申請書!$A$1:$L$29</definedName>
    <definedName name="_xlnm.Print_Area" localSheetId="2">収入!$A$1:$I$100</definedName>
    <definedName name="_xlnm.Print_Area" localSheetId="0">総表!$A$1:$J$49</definedName>
    <definedName name="_xlnm.Print_Area" localSheetId="3">'別紙　入場料詳細'!$B$1:$P$116</definedName>
    <definedName name="_xlnm.Print_Area" localSheetId="7">'別紙（会場資料）'!$A$1:$O$23</definedName>
    <definedName name="_xlnm.Print_Area" localSheetId="6">'別紙（共催等）'!$A$1:$G$51</definedName>
    <definedName name="_xlnm.Print_Area" localSheetId="5">'別紙（上映作品詳細一覧）'!$A$1:$H$34</definedName>
    <definedName name="_xlnm.Print_Area" localSheetId="8">変更理由書!$A$1:$L$50</definedName>
    <definedName name="スタッフ費・キャスト費" localSheetId="9">[1]支出!$R$16:$R$17</definedName>
    <definedName name="スタッフ費・キャスト費" localSheetId="8">[2]支出!$R$16:$R$17</definedName>
    <definedName name="スタッフ費・キャスト費">[3]支出!$R$16:$R$17</definedName>
    <definedName name="バリアフリー字幕制作費" localSheetId="9">[1]支出!$AK$15</definedName>
    <definedName name="バリアフリー字幕制作費" localSheetId="8">[2]支出!$AK$15</definedName>
    <definedName name="バリアフリー字幕制作費">[3]支出!$AK$15</definedName>
    <definedName name="マスク購入費">#REF!</definedName>
    <definedName name="印刷費" localSheetId="9">#REF!</definedName>
    <definedName name="印刷費">#REF!</definedName>
    <definedName name="運搬費" localSheetId="9">#REF!</definedName>
    <definedName name="運搬費">#REF!</definedName>
    <definedName name="映画祭">総表!$M$16:$R$16</definedName>
    <definedName name="応募分野">[4]【非表示】分野・ジャンル!$A$1:$E$1</definedName>
    <definedName name="音楽費" localSheetId="9">#REF!</definedName>
    <definedName name="音楽費">#REF!</definedName>
    <definedName name="音声ガイド制作費" localSheetId="9">[1]支出!$AL$15</definedName>
    <definedName name="音声ガイド制作費" localSheetId="8">[2]支出!$AL$15</definedName>
    <definedName name="音声ガイド制作費">[3]支出!$AL$15</definedName>
    <definedName name="会場費">[4]【非表示】経費一覧!$C$55:$C$56</definedName>
    <definedName name="活動区分" localSheetId="9">[5]《非表示》分野・ジャンル!$A$1:$E$1</definedName>
    <definedName name="活動区分" localSheetId="5">[6]総表!$L$10:$L$11</definedName>
    <definedName name="活動区分" localSheetId="8">[7]総表!$N$1:$R$1</definedName>
    <definedName name="活動区分">総表!$L$16:$L$17</definedName>
    <definedName name="感染症対策経費" localSheetId="9">[8]支出!$R$14:$R$18</definedName>
    <definedName name="感染症対策経費" localSheetId="8">#REF!</definedName>
    <definedName name="感染症対策経費">#REF!</definedName>
    <definedName name="記録費" localSheetId="9">#REF!</definedName>
    <definedName name="記録費">#REF!</definedName>
    <definedName name="稽古費">[4]【非表示】経費一覧!$C$2:$C$3</definedName>
    <definedName name="資料等購入費・作成費等" localSheetId="9">#REF!</definedName>
    <definedName name="資料等購入費・作成費等">#REF!</definedName>
    <definedName name="謝金" localSheetId="9">#REF!</definedName>
    <definedName name="謝金">#REF!</definedName>
    <definedName name="謝金・旅費・宣伝費等" localSheetId="9">#REF!</definedName>
    <definedName name="謝金・旅費・宣伝費等">#REF!</definedName>
    <definedName name="出演費" localSheetId="9">#REF!</definedName>
    <definedName name="出演費">#REF!</definedName>
    <definedName name="出演費・音楽費・文芸費" localSheetId="9">#REF!</definedName>
    <definedName name="出演費・音楽費・文芸費">#REF!</definedName>
    <definedName name="助成対象外経費" localSheetId="9">[1]支出!$T$16:$T$17</definedName>
    <definedName name="助成対象外経費" localSheetId="8">[2]支出!$T$16:$T$17</definedName>
    <definedName name="助成対象外経費">#REF!</definedName>
    <definedName name="上映活動">総表!$M$17:$Q$17</definedName>
    <definedName name="上映費">#REF!</definedName>
    <definedName name="宣伝費" localSheetId="9">#REF!</definedName>
    <definedName name="宣伝費">#REF!</definedName>
    <definedName name="通信費" localSheetId="9">#REF!</definedName>
    <definedName name="通信費">#REF!</definedName>
    <definedName name="日本映画上映活動">総表!$M$17:$R$17</definedName>
    <definedName name="不適合理由" localSheetId="9">#REF!</definedName>
    <definedName name="不適合理由" localSheetId="5">'[6]《非表示》チェック表(映画祭)'!$P$6:$P$29</definedName>
    <definedName name="不適合理由" localSheetId="8">#REF!</definedName>
    <definedName name="不適合理由">#REF!</definedName>
    <definedName name="舞台費" localSheetId="9">#REF!</definedName>
    <definedName name="舞台費">#REF!</definedName>
    <definedName name="舞台費・運搬費" localSheetId="9">#REF!</definedName>
    <definedName name="舞台費・運搬費">#REF!</definedName>
    <definedName name="文芸費" localSheetId="9">#REF!</definedName>
    <definedName name="文芸費">#REF!</definedName>
    <definedName name="旅費" localSheetId="9">#REF!</definedName>
    <definedName name="旅費">#REF!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5" i="28" l="1"/>
  <c r="K6" i="46"/>
  <c r="D1" i="42"/>
  <c r="H47" i="28" l="1"/>
  <c r="H46" i="28"/>
  <c r="I90" i="28"/>
  <c r="I27" i="28"/>
  <c r="P100" i="35"/>
  <c r="H100" i="35"/>
  <c r="P80" i="35"/>
  <c r="H80" i="35"/>
  <c r="P60" i="35"/>
  <c r="H60" i="35"/>
  <c r="P40" i="35"/>
  <c r="H40" i="35"/>
  <c r="P20" i="35"/>
  <c r="H20" i="35"/>
  <c r="D13" i="46"/>
  <c r="H11" i="46"/>
  <c r="H10" i="46"/>
  <c r="H9" i="46"/>
  <c r="K3" i="29"/>
  <c r="F1" i="31"/>
  <c r="F1" i="45"/>
  <c r="F9" i="12"/>
  <c r="F8" i="12"/>
  <c r="F7" i="12"/>
  <c r="L23" i="29"/>
  <c r="F51" i="31"/>
  <c r="G34" i="45"/>
  <c r="H50" i="31"/>
  <c r="H49" i="31"/>
  <c r="H48" i="31"/>
  <c r="H47" i="31"/>
  <c r="H46" i="31"/>
  <c r="H45" i="31"/>
  <c r="H42" i="31"/>
  <c r="H41" i="31"/>
  <c r="H40" i="31"/>
  <c r="H39" i="31"/>
  <c r="H38" i="31"/>
  <c r="H37" i="31"/>
  <c r="H36" i="31"/>
  <c r="H35" i="31"/>
  <c r="H34" i="31"/>
  <c r="H33" i="31"/>
  <c r="H32" i="31"/>
  <c r="H31" i="31"/>
  <c r="H28" i="31"/>
  <c r="H27" i="31"/>
  <c r="H26" i="31"/>
  <c r="H25" i="31"/>
  <c r="H24" i="31"/>
  <c r="H23" i="31"/>
  <c r="H22" i="31"/>
  <c r="H21" i="31"/>
  <c r="H20" i="31"/>
  <c r="H19" i="31"/>
  <c r="H18" i="31"/>
  <c r="H17" i="31"/>
  <c r="H14" i="31"/>
  <c r="H13" i="31"/>
  <c r="H12" i="31"/>
  <c r="H11" i="31"/>
  <c r="H10" i="31"/>
  <c r="H7" i="31"/>
  <c r="H5" i="31"/>
  <c r="H14" i="35" l="1"/>
  <c r="H13" i="35"/>
  <c r="H12" i="35"/>
  <c r="H11" i="35"/>
  <c r="H10" i="35"/>
  <c r="H9" i="35"/>
  <c r="H8" i="35"/>
  <c r="H7" i="35"/>
  <c r="H6" i="35"/>
  <c r="H5" i="35"/>
  <c r="K14" i="35"/>
  <c r="K13" i="35"/>
  <c r="K12" i="35"/>
  <c r="K11" i="35"/>
  <c r="K10" i="35"/>
  <c r="K9" i="35"/>
  <c r="K8" i="35"/>
  <c r="K7" i="35"/>
  <c r="K6" i="35"/>
  <c r="K5" i="35"/>
  <c r="J201" i="42"/>
  <c r="E22" i="47"/>
  <c r="E21" i="47"/>
  <c r="G15" i="47"/>
  <c r="G13" i="47"/>
  <c r="G14" i="47"/>
  <c r="G12" i="47"/>
  <c r="I11" i="47"/>
  <c r="G11" i="47"/>
  <c r="I7" i="47"/>
  <c r="I70" i="28"/>
  <c r="E8" i="28" s="1"/>
  <c r="I59" i="28"/>
  <c r="E7" i="28" s="1"/>
  <c r="I50" i="28"/>
  <c r="K15" i="35" l="1"/>
  <c r="H15" i="35"/>
  <c r="J15" i="35"/>
  <c r="C91" i="28" l="1"/>
  <c r="C98" i="28"/>
  <c r="C97" i="28"/>
  <c r="C96" i="28"/>
  <c r="C95" i="28"/>
  <c r="C94" i="28"/>
  <c r="C93" i="28"/>
  <c r="C92" i="28"/>
  <c r="C99" i="28"/>
  <c r="C87" i="28"/>
  <c r="C86" i="28"/>
  <c r="C85" i="28"/>
  <c r="C84" i="28"/>
  <c r="C83" i="28"/>
  <c r="C82" i="28"/>
  <c r="C88" i="28"/>
  <c r="C78" i="28"/>
  <c r="C77" i="28"/>
  <c r="C76" i="28"/>
  <c r="C75" i="28"/>
  <c r="C74" i="28"/>
  <c r="C73" i="28"/>
  <c r="C72" i="28"/>
  <c r="C71" i="28"/>
  <c r="C79" i="28"/>
  <c r="C67" i="28"/>
  <c r="C66" i="28"/>
  <c r="C65" i="28"/>
  <c r="C64" i="28"/>
  <c r="C62" i="28"/>
  <c r="C61" i="28"/>
  <c r="C60" i="28"/>
  <c r="C68" i="28"/>
  <c r="C52" i="28"/>
  <c r="C53" i="28"/>
  <c r="C54" i="28"/>
  <c r="C55" i="28"/>
  <c r="C56" i="28"/>
  <c r="C57" i="28"/>
  <c r="C51" i="28"/>
  <c r="C28" i="28"/>
  <c r="C29" i="28"/>
  <c r="C30" i="28"/>
  <c r="C31" i="28"/>
  <c r="C32" i="28"/>
  <c r="C33" i="28"/>
  <c r="C34" i="28"/>
  <c r="C35" i="28"/>
  <c r="C36" i="28"/>
  <c r="C37" i="28"/>
  <c r="C38" i="28"/>
  <c r="C39" i="28"/>
  <c r="C40" i="28"/>
  <c r="C41" i="28"/>
  <c r="C42" i="28"/>
  <c r="C43" i="28"/>
  <c r="C44" i="28"/>
  <c r="C45" i="28"/>
  <c r="C46" i="28"/>
  <c r="C47" i="28"/>
  <c r="C14" i="42"/>
  <c r="C13" i="42"/>
  <c r="L115" i="42" l="1"/>
  <c r="L116" i="42"/>
  <c r="L117" i="42"/>
  <c r="L118" i="42"/>
  <c r="L119" i="42"/>
  <c r="L120" i="42"/>
  <c r="L121" i="42"/>
  <c r="L122" i="42"/>
  <c r="L123" i="42"/>
  <c r="L124" i="42"/>
  <c r="L125" i="42"/>
  <c r="L13" i="42" l="1"/>
  <c r="L14" i="42"/>
  <c r="L15" i="42"/>
  <c r="L16" i="42"/>
  <c r="L17" i="42"/>
  <c r="H100" i="28" l="1"/>
  <c r="M64" i="23"/>
  <c r="J6" i="42" l="1"/>
  <c r="G44" i="12"/>
  <c r="G45" i="12"/>
  <c r="G43" i="12"/>
  <c r="I1" i="42"/>
  <c r="L109" i="42"/>
  <c r="C109" i="42"/>
  <c r="L108" i="42"/>
  <c r="C108" i="42"/>
  <c r="L107" i="42"/>
  <c r="C107" i="42"/>
  <c r="L106" i="42"/>
  <c r="C106" i="42"/>
  <c r="L105" i="42"/>
  <c r="C105" i="42"/>
  <c r="L73" i="42"/>
  <c r="C73" i="42"/>
  <c r="L72" i="42"/>
  <c r="C72" i="42"/>
  <c r="L71" i="42"/>
  <c r="C71" i="42"/>
  <c r="L70" i="42"/>
  <c r="C70" i="42"/>
  <c r="L69" i="42"/>
  <c r="C69" i="42"/>
  <c r="C57" i="42"/>
  <c r="L57" i="42"/>
  <c r="C58" i="42"/>
  <c r="L58" i="42"/>
  <c r="C59" i="42"/>
  <c r="L59" i="42"/>
  <c r="C60" i="42"/>
  <c r="L60" i="42"/>
  <c r="C61" i="42"/>
  <c r="L61" i="42"/>
  <c r="C40" i="42"/>
  <c r="L40" i="42"/>
  <c r="C41" i="42"/>
  <c r="L41" i="42"/>
  <c r="C42" i="42"/>
  <c r="L42" i="42"/>
  <c r="C43" i="42"/>
  <c r="L43" i="42"/>
  <c r="C44" i="42"/>
  <c r="L44" i="42"/>
  <c r="L112" i="42"/>
  <c r="C112" i="42"/>
  <c r="L111" i="42"/>
  <c r="C111" i="42"/>
  <c r="L110" i="42"/>
  <c r="C110" i="42"/>
  <c r="L104" i="42"/>
  <c r="C104" i="42"/>
  <c r="L103" i="42"/>
  <c r="C103" i="42"/>
  <c r="L102" i="42"/>
  <c r="C102" i="42"/>
  <c r="L101" i="42"/>
  <c r="C101" i="42"/>
  <c r="L100" i="42"/>
  <c r="C100" i="42"/>
  <c r="L99" i="42"/>
  <c r="C99" i="42"/>
  <c r="L98" i="42"/>
  <c r="C98" i="42"/>
  <c r="B97" i="42"/>
  <c r="L95" i="42"/>
  <c r="C95" i="42"/>
  <c r="L94" i="42"/>
  <c r="C94" i="42"/>
  <c r="L93" i="42"/>
  <c r="C93" i="42"/>
  <c r="L92" i="42"/>
  <c r="C92" i="42"/>
  <c r="L91" i="42"/>
  <c r="C91" i="42"/>
  <c r="L90" i="42"/>
  <c r="C90" i="42"/>
  <c r="L89" i="42"/>
  <c r="C89" i="42"/>
  <c r="L88" i="42"/>
  <c r="C88" i="42"/>
  <c r="L87" i="42"/>
  <c r="C87" i="42"/>
  <c r="L86" i="42"/>
  <c r="C86" i="42"/>
  <c r="L85" i="42"/>
  <c r="C85" i="42"/>
  <c r="L84" i="42"/>
  <c r="C84" i="42"/>
  <c r="L83" i="42"/>
  <c r="C83" i="42"/>
  <c r="L82" i="42"/>
  <c r="C82" i="42"/>
  <c r="L81" i="42"/>
  <c r="M80" i="42" s="1"/>
  <c r="C81" i="42"/>
  <c r="B80" i="42"/>
  <c r="M97" i="42" l="1"/>
  <c r="L200" i="42"/>
  <c r="C200" i="42"/>
  <c r="L199" i="42"/>
  <c r="C199" i="42"/>
  <c r="L198" i="42"/>
  <c r="C198" i="42"/>
  <c r="L197" i="42"/>
  <c r="C197" i="42"/>
  <c r="L196" i="42"/>
  <c r="C196" i="42"/>
  <c r="L195" i="42"/>
  <c r="C195" i="42"/>
  <c r="L194" i="42"/>
  <c r="C194" i="42"/>
  <c r="L193" i="42"/>
  <c r="C193" i="42"/>
  <c r="L192" i="42"/>
  <c r="C192" i="42"/>
  <c r="L191" i="42"/>
  <c r="C191" i="42"/>
  <c r="L190" i="42"/>
  <c r="C190" i="42"/>
  <c r="L189" i="42"/>
  <c r="C189" i="42"/>
  <c r="L188" i="42"/>
  <c r="C188" i="42"/>
  <c r="L187" i="42"/>
  <c r="C187" i="42"/>
  <c r="L186" i="42"/>
  <c r="C186" i="42"/>
  <c r="L185" i="42"/>
  <c r="C185" i="42"/>
  <c r="L184" i="42"/>
  <c r="C184" i="42"/>
  <c r="L183" i="42"/>
  <c r="C183" i="42"/>
  <c r="L182" i="42"/>
  <c r="C182" i="42"/>
  <c r="L181" i="42"/>
  <c r="C181" i="42"/>
  <c r="B180" i="42"/>
  <c r="L178" i="42"/>
  <c r="C178" i="42"/>
  <c r="L177" i="42"/>
  <c r="C177" i="42"/>
  <c r="L176" i="42"/>
  <c r="C176" i="42"/>
  <c r="L175" i="42"/>
  <c r="C175" i="42"/>
  <c r="L174" i="42"/>
  <c r="C174" i="42"/>
  <c r="L173" i="42"/>
  <c r="C173" i="42"/>
  <c r="L172" i="42"/>
  <c r="C172" i="42"/>
  <c r="L171" i="42"/>
  <c r="C171" i="42"/>
  <c r="L170" i="42"/>
  <c r="C170" i="42"/>
  <c r="L169" i="42"/>
  <c r="C169" i="42"/>
  <c r="L168" i="42"/>
  <c r="C168" i="42"/>
  <c r="L167" i="42"/>
  <c r="C167" i="42"/>
  <c r="L166" i="42"/>
  <c r="C166" i="42"/>
  <c r="L165" i="42"/>
  <c r="C165" i="42"/>
  <c r="L164" i="42"/>
  <c r="C164" i="42"/>
  <c r="L163" i="42"/>
  <c r="C163" i="42"/>
  <c r="L162" i="42"/>
  <c r="C162" i="42"/>
  <c r="L161" i="42"/>
  <c r="C161" i="42"/>
  <c r="L160" i="42"/>
  <c r="C160" i="42"/>
  <c r="L159" i="42"/>
  <c r="C159" i="42"/>
  <c r="B158" i="42"/>
  <c r="L156" i="42"/>
  <c r="C156" i="42"/>
  <c r="L155" i="42"/>
  <c r="C155" i="42"/>
  <c r="L154" i="42"/>
  <c r="C154" i="42"/>
  <c r="L153" i="42"/>
  <c r="C153" i="42"/>
  <c r="L152" i="42"/>
  <c r="C152" i="42"/>
  <c r="L151" i="42"/>
  <c r="C151" i="42"/>
  <c r="L150" i="42"/>
  <c r="C150" i="42"/>
  <c r="L149" i="42"/>
  <c r="C149" i="42"/>
  <c r="L148" i="42"/>
  <c r="C148" i="42"/>
  <c r="L147" i="42"/>
  <c r="C147" i="42"/>
  <c r="L146" i="42"/>
  <c r="C146" i="42"/>
  <c r="L145" i="42"/>
  <c r="C145" i="42"/>
  <c r="L144" i="42"/>
  <c r="C144" i="42"/>
  <c r="L143" i="42"/>
  <c r="C143" i="42"/>
  <c r="L142" i="42"/>
  <c r="C142" i="42"/>
  <c r="L141" i="42"/>
  <c r="C141" i="42"/>
  <c r="L140" i="42"/>
  <c r="C140" i="42"/>
  <c r="L139" i="42"/>
  <c r="C139" i="42"/>
  <c r="L138" i="42"/>
  <c r="C138" i="42"/>
  <c r="L137" i="42"/>
  <c r="C137" i="42"/>
  <c r="B136" i="42"/>
  <c r="L134" i="42"/>
  <c r="C134" i="42"/>
  <c r="L133" i="42"/>
  <c r="C133" i="42"/>
  <c r="L132" i="42"/>
  <c r="C132" i="42"/>
  <c r="L131" i="42"/>
  <c r="C131" i="42"/>
  <c r="L130" i="42"/>
  <c r="C130" i="42"/>
  <c r="L129" i="42"/>
  <c r="C129" i="42"/>
  <c r="L128" i="42"/>
  <c r="C128" i="42"/>
  <c r="L127" i="42"/>
  <c r="C127" i="42"/>
  <c r="L126" i="42"/>
  <c r="C126" i="42"/>
  <c r="C125" i="42"/>
  <c r="C124" i="42"/>
  <c r="C123" i="42"/>
  <c r="C122" i="42"/>
  <c r="C121" i="42"/>
  <c r="C120" i="42"/>
  <c r="C119" i="42"/>
  <c r="C118" i="42"/>
  <c r="C117" i="42"/>
  <c r="C116" i="42"/>
  <c r="C115" i="42"/>
  <c r="B114" i="42"/>
  <c r="L78" i="42"/>
  <c r="C78" i="42"/>
  <c r="L77" i="42"/>
  <c r="C77" i="42"/>
  <c r="L76" i="42"/>
  <c r="C76" i="42"/>
  <c r="L75" i="42"/>
  <c r="C75" i="42"/>
  <c r="L74" i="42"/>
  <c r="C74" i="42"/>
  <c r="L68" i="42"/>
  <c r="C68" i="42"/>
  <c r="L67" i="42"/>
  <c r="C67" i="42"/>
  <c r="L66" i="42"/>
  <c r="C66" i="42"/>
  <c r="L65" i="42"/>
  <c r="C65" i="42"/>
  <c r="L64" i="42"/>
  <c r="C64" i="42"/>
  <c r="B63" i="42"/>
  <c r="L56" i="42"/>
  <c r="C56" i="42"/>
  <c r="L55" i="42"/>
  <c r="C55" i="42"/>
  <c r="L54" i="42"/>
  <c r="C54" i="42"/>
  <c r="L53" i="42"/>
  <c r="C53" i="42"/>
  <c r="L52" i="42"/>
  <c r="C52" i="42"/>
  <c r="L51" i="42"/>
  <c r="C51" i="42"/>
  <c r="L50" i="42"/>
  <c r="C50" i="42"/>
  <c r="L49" i="42"/>
  <c r="C49" i="42"/>
  <c r="L48" i="42"/>
  <c r="M46" i="42" s="1"/>
  <c r="C48" i="42"/>
  <c r="L47" i="42"/>
  <c r="C47" i="42"/>
  <c r="B46" i="42"/>
  <c r="L39" i="42"/>
  <c r="C39" i="42"/>
  <c r="L38" i="42"/>
  <c r="C38" i="42"/>
  <c r="L37" i="42"/>
  <c r="C37" i="42"/>
  <c r="L36" i="42"/>
  <c r="C36" i="42"/>
  <c r="L35" i="42"/>
  <c r="C35" i="42"/>
  <c r="L34" i="42"/>
  <c r="C34" i="42"/>
  <c r="L33" i="42"/>
  <c r="C33" i="42"/>
  <c r="L32" i="42"/>
  <c r="C32" i="42"/>
  <c r="L31" i="42"/>
  <c r="C31" i="42"/>
  <c r="L30" i="42"/>
  <c r="C30" i="42"/>
  <c r="B29" i="42"/>
  <c r="L27" i="42"/>
  <c r="C27" i="42"/>
  <c r="L26" i="42"/>
  <c r="C26" i="42"/>
  <c r="L25" i="42"/>
  <c r="C25" i="42"/>
  <c r="L24" i="42"/>
  <c r="C24" i="42"/>
  <c r="L23" i="42"/>
  <c r="C23" i="42"/>
  <c r="L22" i="42"/>
  <c r="C22" i="42"/>
  <c r="L21" i="42"/>
  <c r="C21" i="42"/>
  <c r="L20" i="42"/>
  <c r="C20" i="42"/>
  <c r="L19" i="42"/>
  <c r="C19" i="42"/>
  <c r="L18" i="42"/>
  <c r="M12" i="42" s="1"/>
  <c r="C18" i="42"/>
  <c r="C17" i="42"/>
  <c r="C16" i="42"/>
  <c r="C15" i="42"/>
  <c r="L12" i="42"/>
  <c r="B12" i="42"/>
  <c r="J7" i="42"/>
  <c r="B50" i="12" s="1"/>
  <c r="M180" i="42" l="1"/>
  <c r="M63" i="42"/>
  <c r="M114" i="42"/>
  <c r="M158" i="42"/>
  <c r="M29" i="42"/>
  <c r="M136" i="42"/>
  <c r="G9" i="42"/>
  <c r="H45" i="12" s="1"/>
  <c r="G8" i="42"/>
  <c r="H44" i="12" s="1"/>
  <c r="G4" i="42" l="1"/>
  <c r="H48" i="12" s="1"/>
  <c r="D48" i="12" s="1"/>
  <c r="G7" i="42"/>
  <c r="M12" i="12" l="1"/>
  <c r="M13" i="12"/>
  <c r="G5" i="42"/>
  <c r="H43" i="12"/>
  <c r="H46" i="12" s="1"/>
  <c r="K48" i="12" l="1"/>
  <c r="C28" i="23" l="1"/>
  <c r="C29" i="23"/>
  <c r="C30" i="23"/>
  <c r="F24" i="23" l="1"/>
  <c r="H83" i="28" l="1"/>
  <c r="H84" i="28"/>
  <c r="H85" i="28"/>
  <c r="H86" i="28"/>
  <c r="H87" i="28"/>
  <c r="H88" i="28"/>
  <c r="H82" i="28"/>
  <c r="H81" i="28"/>
  <c r="F82" i="28"/>
  <c r="F83" i="28"/>
  <c r="F84" i="28"/>
  <c r="F85" i="28"/>
  <c r="F86" i="28"/>
  <c r="F87" i="28"/>
  <c r="F88" i="28"/>
  <c r="F81" i="28"/>
  <c r="I81" i="28" l="1"/>
  <c r="L99" i="35" l="1"/>
  <c r="D99" i="35"/>
  <c r="L98" i="35"/>
  <c r="D98" i="35"/>
  <c r="L79" i="35"/>
  <c r="D79" i="35"/>
  <c r="L78" i="35"/>
  <c r="D78" i="35"/>
  <c r="L59" i="35"/>
  <c r="D59" i="35"/>
  <c r="L58" i="35"/>
  <c r="D58" i="35"/>
  <c r="L39" i="35"/>
  <c r="D39" i="35"/>
  <c r="L38" i="35"/>
  <c r="D38" i="35"/>
  <c r="L19" i="35"/>
  <c r="D19" i="35"/>
  <c r="L18" i="35"/>
  <c r="D18" i="35"/>
  <c r="B14" i="35"/>
  <c r="B13" i="35"/>
  <c r="B12" i="35"/>
  <c r="B11" i="35"/>
  <c r="B10" i="35"/>
  <c r="B9" i="35"/>
  <c r="B8" i="35"/>
  <c r="B7" i="35"/>
  <c r="B6" i="35"/>
  <c r="G2" i="35" s="1"/>
  <c r="B5" i="35"/>
  <c r="P116" i="35"/>
  <c r="H116" i="35"/>
  <c r="P115" i="35"/>
  <c r="H115" i="35"/>
  <c r="P114" i="35"/>
  <c r="H114" i="35"/>
  <c r="P113" i="35"/>
  <c r="H113" i="35"/>
  <c r="P112" i="35"/>
  <c r="H112" i="35"/>
  <c r="P111" i="35"/>
  <c r="H111" i="35"/>
  <c r="P110" i="35"/>
  <c r="H110" i="35"/>
  <c r="P109" i="35"/>
  <c r="H109" i="35"/>
  <c r="P108" i="35"/>
  <c r="H108" i="35"/>
  <c r="P107" i="35"/>
  <c r="H107" i="35"/>
  <c r="P106" i="35"/>
  <c r="H106" i="35"/>
  <c r="I13" i="35"/>
  <c r="P96" i="35"/>
  <c r="H96" i="35"/>
  <c r="P95" i="35"/>
  <c r="H95" i="35"/>
  <c r="P94" i="35"/>
  <c r="H94" i="35"/>
  <c r="P93" i="35"/>
  <c r="H93" i="35"/>
  <c r="P92" i="35"/>
  <c r="H92" i="35"/>
  <c r="P91" i="35"/>
  <c r="H91" i="35"/>
  <c r="P90" i="35"/>
  <c r="H90" i="35"/>
  <c r="P89" i="35"/>
  <c r="H89" i="35"/>
  <c r="P88" i="35"/>
  <c r="H88" i="35"/>
  <c r="P87" i="35"/>
  <c r="H87" i="35"/>
  <c r="P86" i="35"/>
  <c r="H86" i="35"/>
  <c r="P76" i="35"/>
  <c r="H76" i="35"/>
  <c r="P75" i="35"/>
  <c r="H75" i="35"/>
  <c r="P74" i="35"/>
  <c r="H74" i="35"/>
  <c r="P73" i="35"/>
  <c r="H73" i="35"/>
  <c r="P72" i="35"/>
  <c r="H72" i="35"/>
  <c r="P71" i="35"/>
  <c r="H71" i="35"/>
  <c r="P70" i="35"/>
  <c r="H70" i="35"/>
  <c r="P69" i="35"/>
  <c r="H69" i="35"/>
  <c r="P68" i="35"/>
  <c r="H68" i="35"/>
  <c r="P67" i="35"/>
  <c r="H67" i="35"/>
  <c r="P66" i="35"/>
  <c r="H66" i="35"/>
  <c r="P56" i="35"/>
  <c r="H56" i="35"/>
  <c r="P55" i="35"/>
  <c r="H55" i="35"/>
  <c r="P54" i="35"/>
  <c r="H54" i="35"/>
  <c r="P53" i="35"/>
  <c r="H53" i="35"/>
  <c r="P52" i="35"/>
  <c r="H52" i="35"/>
  <c r="P51" i="35"/>
  <c r="H51" i="35"/>
  <c r="P50" i="35"/>
  <c r="H50" i="35"/>
  <c r="P49" i="35"/>
  <c r="H49" i="35"/>
  <c r="P48" i="35"/>
  <c r="H48" i="35"/>
  <c r="P47" i="35"/>
  <c r="H47" i="35"/>
  <c r="P46" i="35"/>
  <c r="H46" i="35"/>
  <c r="P36" i="35"/>
  <c r="H36" i="35"/>
  <c r="P35" i="35"/>
  <c r="H35" i="35"/>
  <c r="P34" i="35"/>
  <c r="H34" i="35"/>
  <c r="P33" i="35"/>
  <c r="H33" i="35"/>
  <c r="P32" i="35"/>
  <c r="H32" i="35"/>
  <c r="P31" i="35"/>
  <c r="H31" i="35"/>
  <c r="P30" i="35"/>
  <c r="H30" i="35"/>
  <c r="P29" i="35"/>
  <c r="H29" i="35"/>
  <c r="P28" i="35"/>
  <c r="H28" i="35"/>
  <c r="P27" i="35"/>
  <c r="H27" i="35"/>
  <c r="P26" i="35"/>
  <c r="H26" i="35"/>
  <c r="I5" i="35"/>
  <c r="P14" i="35"/>
  <c r="G14" i="35"/>
  <c r="P13" i="35"/>
  <c r="G13" i="35"/>
  <c r="P12" i="35"/>
  <c r="G12" i="35"/>
  <c r="P11" i="35"/>
  <c r="G11" i="35"/>
  <c r="P10" i="35"/>
  <c r="G10" i="35"/>
  <c r="P9" i="35"/>
  <c r="G9" i="35"/>
  <c r="P8" i="35"/>
  <c r="G8" i="35"/>
  <c r="P7" i="35"/>
  <c r="G7" i="35"/>
  <c r="P6" i="35"/>
  <c r="G6" i="35"/>
  <c r="P5" i="35"/>
  <c r="G5" i="35"/>
  <c r="P102" i="35" l="1"/>
  <c r="M14" i="35" s="1"/>
  <c r="I14" i="35"/>
  <c r="P82" i="35"/>
  <c r="M12" i="35" s="1"/>
  <c r="I12" i="35"/>
  <c r="H82" i="35"/>
  <c r="M11" i="35" s="1"/>
  <c r="I11" i="35"/>
  <c r="P62" i="35"/>
  <c r="M10" i="35" s="1"/>
  <c r="I10" i="35"/>
  <c r="H62" i="35"/>
  <c r="M9" i="35" s="1"/>
  <c r="I9" i="35"/>
  <c r="P42" i="35"/>
  <c r="M8" i="35" s="1"/>
  <c r="I8" i="35"/>
  <c r="H42" i="35"/>
  <c r="M7" i="35" s="1"/>
  <c r="I7" i="35"/>
  <c r="P22" i="35"/>
  <c r="M6" i="35" s="1"/>
  <c r="I6" i="35"/>
  <c r="H22" i="35"/>
  <c r="M5" i="35" s="1"/>
  <c r="L63" i="35"/>
  <c r="O10" i="35" s="1"/>
  <c r="H102" i="35"/>
  <c r="M13" i="35" s="1"/>
  <c r="D83" i="35"/>
  <c r="O11" i="35" s="1"/>
  <c r="P15" i="35"/>
  <c r="L23" i="35"/>
  <c r="O6" i="35" s="1"/>
  <c r="D43" i="35"/>
  <c r="O7" i="35" s="1"/>
  <c r="L103" i="35"/>
  <c r="O14" i="35" s="1"/>
  <c r="L43" i="35"/>
  <c r="O8" i="35" s="1"/>
  <c r="L83" i="35"/>
  <c r="O12" i="35" s="1"/>
  <c r="G15" i="35"/>
  <c r="D23" i="35"/>
  <c r="O5" i="35" s="1"/>
  <c r="D63" i="35"/>
  <c r="O9" i="35" s="1"/>
  <c r="D103" i="35"/>
  <c r="O13" i="35" s="1"/>
  <c r="H1" i="28"/>
  <c r="C1" i="28"/>
  <c r="K1" i="23"/>
  <c r="D1" i="23"/>
  <c r="M22" i="23"/>
  <c r="M23" i="23"/>
  <c r="M24" i="23"/>
  <c r="M25" i="23"/>
  <c r="M26" i="23"/>
  <c r="M27" i="23"/>
  <c r="M28" i="23"/>
  <c r="M29" i="23"/>
  <c r="M30" i="23"/>
  <c r="M31" i="23"/>
  <c r="I15" i="35" l="1"/>
  <c r="M15" i="35"/>
  <c r="O15" i="35"/>
  <c r="I23" i="23" l="1"/>
  <c r="H23" i="23"/>
  <c r="H24" i="23"/>
  <c r="H25" i="23"/>
  <c r="H26" i="23"/>
  <c r="H27" i="23"/>
  <c r="H28" i="23"/>
  <c r="H29" i="23"/>
  <c r="H30" i="23"/>
  <c r="H31" i="23"/>
  <c r="H22" i="23"/>
  <c r="F25" i="23"/>
  <c r="F26" i="23"/>
  <c r="F27" i="23"/>
  <c r="F28" i="23"/>
  <c r="F29" i="23"/>
  <c r="F30" i="23"/>
  <c r="F31" i="23"/>
  <c r="C24" i="23"/>
  <c r="C25" i="23"/>
  <c r="C26" i="23"/>
  <c r="C27" i="23"/>
  <c r="C31" i="23"/>
  <c r="J31" i="12"/>
  <c r="I28" i="23"/>
  <c r="I29" i="23"/>
  <c r="I30" i="23"/>
  <c r="I31" i="23"/>
  <c r="I22" i="23" l="1"/>
  <c r="I31" i="12" l="1"/>
  <c r="H31" i="12"/>
  <c r="E17" i="28" l="1"/>
  <c r="I24" i="23" l="1"/>
  <c r="I25" i="23"/>
  <c r="I26" i="23"/>
  <c r="I27" i="23"/>
  <c r="F31" i="12" l="1"/>
  <c r="E31" i="12" l="1"/>
  <c r="C31" i="12"/>
  <c r="E6" i="28" l="1"/>
  <c r="D44" i="12" s="1"/>
  <c r="F47" i="28"/>
  <c r="F46" i="28"/>
  <c r="H45" i="28"/>
  <c r="F45" i="28"/>
  <c r="H44" i="28"/>
  <c r="F44" i="28"/>
  <c r="H43" i="28"/>
  <c r="F43" i="28"/>
  <c r="H42" i="28"/>
  <c r="F42" i="28"/>
  <c r="H41" i="28"/>
  <c r="F41" i="28"/>
  <c r="H40" i="28"/>
  <c r="F40" i="28"/>
  <c r="H39" i="28"/>
  <c r="F39" i="28"/>
  <c r="H38" i="28"/>
  <c r="F38" i="28"/>
  <c r="H37" i="28"/>
  <c r="F37" i="28"/>
  <c r="H36" i="28"/>
  <c r="F36" i="28"/>
  <c r="H35" i="28"/>
  <c r="F35" i="28"/>
  <c r="H34" i="28"/>
  <c r="F34" i="28"/>
  <c r="H33" i="28"/>
  <c r="F33" i="28"/>
  <c r="H32" i="28"/>
  <c r="F32" i="28"/>
  <c r="H31" i="28"/>
  <c r="F31" i="28"/>
  <c r="H30" i="28"/>
  <c r="F30" i="28"/>
  <c r="H29" i="28"/>
  <c r="F29" i="28"/>
  <c r="H28" i="28"/>
  <c r="F28" i="28"/>
  <c r="H27" i="28"/>
  <c r="F27" i="28"/>
  <c r="H26" i="28"/>
  <c r="I26" i="28" s="1"/>
  <c r="F26" i="28"/>
  <c r="C22" i="23"/>
  <c r="F23" i="23"/>
  <c r="F22" i="23"/>
  <c r="C23" i="23"/>
  <c r="I17" i="28"/>
  <c r="I14" i="28" l="1"/>
  <c r="E4" i="28" s="1"/>
  <c r="E10" i="28"/>
  <c r="E9" i="28"/>
  <c r="E16" i="28"/>
  <c r="E20" i="28" s="1"/>
  <c r="I13" i="28" l="1"/>
  <c r="H18" i="28"/>
  <c r="H19" i="28" a="1"/>
  <c r="H19" i="28" s="1"/>
  <c r="E22" i="28"/>
  <c r="H16" i="28"/>
  <c r="H20" i="28"/>
  <c r="H22" i="28"/>
  <c r="H21" i="28"/>
  <c r="D43" i="12" l="1"/>
  <c r="E3" i="28" l="1"/>
  <c r="D45" i="12" s="1"/>
  <c r="D46"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日本芸術文化振興会</author>
  </authors>
  <commentList>
    <comment ref="H3" authorId="0" shapeId="0" xr:uid="{00000000-0006-0000-0000-000001000000}">
      <text>
        <r>
          <rPr>
            <b/>
            <sz val="9"/>
            <color indexed="81"/>
            <rFont val="MS P ゴシック"/>
            <family val="3"/>
            <charset val="128"/>
          </rPr>
          <t>日本芸術文化振興会:</t>
        </r>
        <r>
          <rPr>
            <sz val="9"/>
            <color indexed="81"/>
            <rFont val="MS P ゴシック"/>
            <family val="3"/>
            <charset val="128"/>
          </rPr>
          <t xml:space="preserve">
文書番号を使用する場合は、こちらのセルに記入</t>
        </r>
      </text>
    </comment>
    <comment ref="H4" authorId="0" shapeId="0" xr:uid="{00000000-0006-0000-0000-000002000000}">
      <text>
        <r>
          <rPr>
            <b/>
            <sz val="9"/>
            <color indexed="81"/>
            <rFont val="MS P ゴシック"/>
            <family val="3"/>
            <charset val="128"/>
          </rPr>
          <t>日本芸術文化振興会:</t>
        </r>
        <r>
          <rPr>
            <sz val="9"/>
            <color indexed="81"/>
            <rFont val="MS P ゴシック"/>
            <family val="3"/>
            <charset val="128"/>
          </rPr>
          <t xml:space="preserve">
振興会に提出する日付を記入</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<sst xmlns="http://schemas.openxmlformats.org/spreadsheetml/2006/main" count="1088" uniqueCount="476">
  <si>
    <t>団体情報</t>
    <rPh sb="0" eb="2">
      <t>ダンタイ</t>
    </rPh>
    <rPh sb="2" eb="4">
      <t>ジョウホウ</t>
    </rPh>
    <phoneticPr fontId="3"/>
  </si>
  <si>
    <t>活動区分</t>
  </si>
  <si>
    <t>団体住所（所在地）〒</t>
  </si>
  <si>
    <t>団体住所（所在地）</t>
  </si>
  <si>
    <t>団体名（主催者）</t>
  </si>
  <si>
    <t>代表者役職名</t>
  </si>
  <si>
    <t>代表者氏名</t>
  </si>
  <si>
    <t>共催者負担金</t>
  </si>
  <si>
    <t>（ロ） 自己負担金</t>
  </si>
  <si>
    <t>区分</t>
    <rPh sb="0" eb="2">
      <t>クブン</t>
    </rPh>
    <phoneticPr fontId="3"/>
  </si>
  <si>
    <t>項目</t>
    <rPh sb="0" eb="2">
      <t>コウモク</t>
    </rPh>
    <phoneticPr fontId="3"/>
  </si>
  <si>
    <t>細目</t>
    <rPh sb="0" eb="2">
      <t>サイモク</t>
    </rPh>
    <phoneticPr fontId="3"/>
  </si>
  <si>
    <t>会場情報</t>
  </si>
  <si>
    <t>項目名</t>
    <rPh sb="0" eb="2">
      <t>コウモク</t>
    </rPh>
    <rPh sb="2" eb="3">
      <t>メイ</t>
    </rPh>
    <phoneticPr fontId="3"/>
  </si>
  <si>
    <t>記入要領</t>
    <phoneticPr fontId="3"/>
  </si>
  <si>
    <t>助成対象経費</t>
    <phoneticPr fontId="3"/>
  </si>
  <si>
    <t>出演費</t>
    <phoneticPr fontId="3"/>
  </si>
  <si>
    <t>助成対象経費</t>
  </si>
  <si>
    <t>出演費</t>
  </si>
  <si>
    <t>文芸費</t>
    <phoneticPr fontId="3"/>
  </si>
  <si>
    <t>演出料</t>
  </si>
  <si>
    <t>文芸費</t>
  </si>
  <si>
    <t>振付料</t>
  </si>
  <si>
    <t>翻訳料</t>
  </si>
  <si>
    <t>著作権使用料</t>
  </si>
  <si>
    <t>謝金・旅費・宣伝費等</t>
    <phoneticPr fontId="3"/>
  </si>
  <si>
    <t>謝金</t>
    <phoneticPr fontId="3"/>
  </si>
  <si>
    <t>謝金・旅費・宣伝費等</t>
  </si>
  <si>
    <t>謝金</t>
  </si>
  <si>
    <t>手話通訳謝金</t>
  </si>
  <si>
    <t>要約筆記謝金</t>
  </si>
  <si>
    <t>旅費</t>
    <phoneticPr fontId="3"/>
  </si>
  <si>
    <t>交通費</t>
  </si>
  <si>
    <t>旅費</t>
  </si>
  <si>
    <t>宿泊費</t>
  </si>
  <si>
    <t>通信費</t>
    <phoneticPr fontId="3"/>
  </si>
  <si>
    <t>案内状送付料</t>
  </si>
  <si>
    <t>宣伝費</t>
    <phoneticPr fontId="3"/>
  </si>
  <si>
    <t>広告宣伝費</t>
  </si>
  <si>
    <t>宣伝費</t>
  </si>
  <si>
    <t>入場券販売手数料</t>
  </si>
  <si>
    <t>立看板費</t>
  </si>
  <si>
    <t>ウェブサイト作成料</t>
  </si>
  <si>
    <t>印刷費</t>
    <phoneticPr fontId="3"/>
  </si>
  <si>
    <t>チラシ印刷費</t>
  </si>
  <si>
    <t>印刷費</t>
  </si>
  <si>
    <t>ポスター印刷費</t>
  </si>
  <si>
    <t>プログラム印刷費</t>
  </si>
  <si>
    <t>入場券印刷費</t>
  </si>
  <si>
    <t>記録費</t>
    <phoneticPr fontId="3"/>
  </si>
  <si>
    <t>録画費</t>
  </si>
  <si>
    <t>記録費</t>
  </si>
  <si>
    <t>録音費</t>
  </si>
  <si>
    <t>写真費</t>
  </si>
  <si>
    <t>助成対象外経費</t>
    <phoneticPr fontId="3"/>
  </si>
  <si>
    <t>ー</t>
    <phoneticPr fontId="3"/>
  </si>
  <si>
    <t>助成対象外経費</t>
  </si>
  <si>
    <t>会場使用料</t>
  </si>
  <si>
    <t>催事（イベント）保険料</t>
  </si>
  <si>
    <t>通信費</t>
  </si>
  <si>
    <t>（項目名3）文芸費</t>
    <phoneticPr fontId="2"/>
  </si>
  <si>
    <t>→G列～は名前つけの為の列なので後ほど隠します。</t>
    <rPh sb="2" eb="3">
      <t>レツ</t>
    </rPh>
    <rPh sb="5" eb="7">
      <t>ナマエ</t>
    </rPh>
    <rPh sb="10" eb="11">
      <t>タメ</t>
    </rPh>
    <rPh sb="12" eb="13">
      <t>レツ</t>
    </rPh>
    <rPh sb="16" eb="17">
      <t>ノチ</t>
    </rPh>
    <rPh sb="19" eb="20">
      <t>カク</t>
    </rPh>
    <phoneticPr fontId="2"/>
  </si>
  <si>
    <t>ーー</t>
    <phoneticPr fontId="3"/>
  </si>
  <si>
    <t>活動の目的及び内容</t>
    <rPh sb="0" eb="2">
      <t>カツドウ</t>
    </rPh>
    <rPh sb="3" eb="5">
      <t>モクテキ</t>
    </rPh>
    <rPh sb="5" eb="6">
      <t>オヨ</t>
    </rPh>
    <rPh sb="7" eb="9">
      <t>ナイヨウ</t>
    </rPh>
    <phoneticPr fontId="2"/>
  </si>
  <si>
    <t>助成対象経費</t>
    <phoneticPr fontId="2"/>
  </si>
  <si>
    <t>（項目名0）助成対象外経費</t>
    <phoneticPr fontId="2"/>
  </si>
  <si>
    <t>-</t>
    <phoneticPr fontId="2"/>
  </si>
  <si>
    <t>～</t>
    <phoneticPr fontId="2"/>
  </si>
  <si>
    <t>会場名</t>
    <rPh sb="0" eb="2">
      <t>カイジョウ</t>
    </rPh>
    <rPh sb="2" eb="3">
      <t>メイ</t>
    </rPh>
    <phoneticPr fontId="9"/>
  </si>
  <si>
    <t>単価</t>
  </si>
  <si>
    <t>設営費</t>
    <rPh sb="0" eb="2">
      <t>セツエイ</t>
    </rPh>
    <rPh sb="2" eb="3">
      <t>ヒ</t>
    </rPh>
    <phoneticPr fontId="2"/>
  </si>
  <si>
    <t>会場設営費</t>
    <rPh sb="0" eb="2">
      <t>カイジョウ</t>
    </rPh>
    <rPh sb="2" eb="4">
      <t>セツエイ</t>
    </rPh>
    <rPh sb="4" eb="5">
      <t>ヒ</t>
    </rPh>
    <phoneticPr fontId="2"/>
  </si>
  <si>
    <t>会場撤去費</t>
    <rPh sb="0" eb="2">
      <t>カイジョウ</t>
    </rPh>
    <rPh sb="2" eb="4">
      <t>テッキョ</t>
    </rPh>
    <rPh sb="4" eb="5">
      <t>ヒ</t>
    </rPh>
    <phoneticPr fontId="2"/>
  </si>
  <si>
    <t>当該活動の広告用</t>
    <rPh sb="0" eb="2">
      <t>トウガイ</t>
    </rPh>
    <rPh sb="2" eb="4">
      <t>カツドウ</t>
    </rPh>
    <rPh sb="5" eb="8">
      <t>コウコクヨウ</t>
    </rPh>
    <phoneticPr fontId="2"/>
  </si>
  <si>
    <t>設営費</t>
    <rPh sb="0" eb="2">
      <t>セツエイ</t>
    </rPh>
    <rPh sb="2" eb="3">
      <t>ヒ</t>
    </rPh>
    <phoneticPr fontId="10"/>
  </si>
  <si>
    <t>会場設営費</t>
    <rPh sb="0" eb="2">
      <t>カイジョウ</t>
    </rPh>
    <rPh sb="2" eb="4">
      <t>セツエイ</t>
    </rPh>
    <rPh sb="4" eb="5">
      <t>ヒ</t>
    </rPh>
    <phoneticPr fontId="6"/>
  </si>
  <si>
    <t>会場撤去費</t>
    <rPh sb="0" eb="2">
      <t>カイジョウ</t>
    </rPh>
    <rPh sb="2" eb="4">
      <t>テッキョ</t>
    </rPh>
    <rPh sb="4" eb="5">
      <t>ヒ</t>
    </rPh>
    <phoneticPr fontId="6"/>
  </si>
  <si>
    <t>区分</t>
    <rPh sb="0" eb="2">
      <t>クブン</t>
    </rPh>
    <phoneticPr fontId="2"/>
  </si>
  <si>
    <t>項目</t>
    <rPh sb="0" eb="2">
      <t>コウモク</t>
    </rPh>
    <phoneticPr fontId="2"/>
  </si>
  <si>
    <t>細目</t>
    <rPh sb="0" eb="2">
      <t>サイモク</t>
    </rPh>
    <phoneticPr fontId="2"/>
  </si>
  <si>
    <t>内訳</t>
    <rPh sb="0" eb="2">
      <t>ウチワケ</t>
    </rPh>
    <phoneticPr fontId="2"/>
  </si>
  <si>
    <t>内訳詳細</t>
    <rPh sb="0" eb="2">
      <t>ウチワケ</t>
    </rPh>
    <rPh sb="2" eb="4">
      <t>ショウサイ</t>
    </rPh>
    <phoneticPr fontId="2"/>
  </si>
  <si>
    <t>金額（円）</t>
    <rPh sb="0" eb="2">
      <t>キンガク</t>
    </rPh>
    <rPh sb="3" eb="4">
      <t>エン</t>
    </rPh>
    <phoneticPr fontId="2"/>
  </si>
  <si>
    <t>収入総額</t>
    <rPh sb="2" eb="4">
      <t>ソウガク</t>
    </rPh>
    <phoneticPr fontId="2"/>
  </si>
  <si>
    <t>入場料収入</t>
    <phoneticPr fontId="2"/>
  </si>
  <si>
    <t>会場名</t>
    <rPh sb="0" eb="2">
      <t>カイジョウ</t>
    </rPh>
    <rPh sb="2" eb="3">
      <t>メイ</t>
    </rPh>
    <phoneticPr fontId="2"/>
  </si>
  <si>
    <t>席種</t>
    <rPh sb="0" eb="1">
      <t>セキ</t>
    </rPh>
    <rPh sb="1" eb="2">
      <t>シュ</t>
    </rPh>
    <phoneticPr fontId="2"/>
  </si>
  <si>
    <t>単価</t>
    <rPh sb="0" eb="2">
      <t>タンカ</t>
    </rPh>
    <phoneticPr fontId="2"/>
  </si>
  <si>
    <t>×</t>
    <phoneticPr fontId="2"/>
  </si>
  <si>
    <t>枚数</t>
    <rPh sb="0" eb="2">
      <t>マイスウ</t>
    </rPh>
    <phoneticPr fontId="2"/>
  </si>
  <si>
    <t>単価×枚数</t>
    <rPh sb="0" eb="2">
      <t>タンカ</t>
    </rPh>
    <rPh sb="3" eb="5">
      <t>マイスウ</t>
    </rPh>
    <phoneticPr fontId="2"/>
  </si>
  <si>
    <t>（招待）</t>
    <rPh sb="1" eb="3">
      <t>ショウタイ</t>
    </rPh>
    <phoneticPr fontId="2"/>
  </si>
  <si>
    <t>その他の収入</t>
    <rPh sb="2" eb="3">
      <t>タ</t>
    </rPh>
    <rPh sb="4" eb="6">
      <t>シュウニュウ</t>
    </rPh>
    <phoneticPr fontId="2"/>
  </si>
  <si>
    <t>共催者負担金</t>
    <phoneticPr fontId="2"/>
  </si>
  <si>
    <t>寄付金・協賛金</t>
    <phoneticPr fontId="2"/>
  </si>
  <si>
    <t>プログラム・図録等売上収入</t>
    <rPh sb="6" eb="8">
      <t>ズロク</t>
    </rPh>
    <rPh sb="8" eb="9">
      <t>トウ</t>
    </rPh>
    <phoneticPr fontId="2"/>
  </si>
  <si>
    <t>広告料・その他の収入</t>
    <phoneticPr fontId="2"/>
  </si>
  <si>
    <t xml:space="preserve">入場料収入 </t>
    <phoneticPr fontId="2"/>
  </si>
  <si>
    <t>使用座席数　(席）</t>
    <rPh sb="0" eb="2">
      <t>シヨウ</t>
    </rPh>
    <rPh sb="2" eb="5">
      <t>ザセキスウ</t>
    </rPh>
    <rPh sb="7" eb="8">
      <t>セキ</t>
    </rPh>
    <phoneticPr fontId="2"/>
  </si>
  <si>
    <t>有料入場率　（％）</t>
    <rPh sb="0" eb="2">
      <t>ユウリョウ</t>
    </rPh>
    <rPh sb="2" eb="4">
      <t>ニュウジョウ</t>
    </rPh>
    <rPh sb="4" eb="5">
      <t>リツ</t>
    </rPh>
    <phoneticPr fontId="2"/>
  </si>
  <si>
    <t>一会場・複数会場</t>
    <phoneticPr fontId="11"/>
  </si>
  <si>
    <t>会場名</t>
  </si>
  <si>
    <t>×</t>
  </si>
  <si>
    <t>枚数</t>
  </si>
  <si>
    <t>単価×枚数</t>
  </si>
  <si>
    <t>招待</t>
  </si>
  <si>
    <t>会場費</t>
    <rPh sb="0" eb="3">
      <t>カイジョウヒ</t>
    </rPh>
    <phoneticPr fontId="2"/>
  </si>
  <si>
    <t>（項目名4）会場費</t>
    <rPh sb="6" eb="9">
      <t>カイジョウヒ</t>
    </rPh>
    <phoneticPr fontId="2"/>
  </si>
  <si>
    <t>（項目名10）通信費</t>
    <phoneticPr fontId="2"/>
  </si>
  <si>
    <t>（項目名11）宣伝費</t>
    <phoneticPr fontId="2"/>
  </si>
  <si>
    <t>（項目名12）印刷費</t>
    <phoneticPr fontId="2"/>
  </si>
  <si>
    <t>（項目名13）記録費</t>
    <phoneticPr fontId="2"/>
  </si>
  <si>
    <t>障害者対応に係る経費を含む</t>
    <rPh sb="0" eb="3">
      <t>ショウガイシャ</t>
    </rPh>
    <rPh sb="3" eb="5">
      <t>タイオウ</t>
    </rPh>
    <rPh sb="6" eb="7">
      <t>カカ</t>
    </rPh>
    <rPh sb="8" eb="10">
      <t>ケイヒ</t>
    </rPh>
    <rPh sb="11" eb="12">
      <t>フク</t>
    </rPh>
    <phoneticPr fontId="2"/>
  </si>
  <si>
    <t>新聞、雑誌、駅貼り、宣伝デザイン料　等</t>
    <rPh sb="0" eb="2">
      <t>シンブン</t>
    </rPh>
    <rPh sb="3" eb="5">
      <t>ザッシ</t>
    </rPh>
    <rPh sb="6" eb="7">
      <t>エキ</t>
    </rPh>
    <rPh sb="7" eb="8">
      <t>ハ</t>
    </rPh>
    <rPh sb="10" eb="12">
      <t>センデン</t>
    </rPh>
    <rPh sb="16" eb="17">
      <t>リョウ</t>
    </rPh>
    <rPh sb="18" eb="19">
      <t>トウ</t>
    </rPh>
    <phoneticPr fontId="2"/>
  </si>
  <si>
    <t>ファーストクラス・ビジネス料金、グリーン料金　等</t>
    <rPh sb="13" eb="15">
      <t>リョウキン</t>
    </rPh>
    <rPh sb="20" eb="22">
      <t>リョウキン</t>
    </rPh>
    <rPh sb="23" eb="24">
      <t>トウ</t>
    </rPh>
    <phoneticPr fontId="2"/>
  </si>
  <si>
    <t>共催者負担金</t>
    <rPh sb="0" eb="2">
      <t>キョウサイ</t>
    </rPh>
    <rPh sb="2" eb="3">
      <t>シャ</t>
    </rPh>
    <rPh sb="3" eb="6">
      <t>フタンキン</t>
    </rPh>
    <phoneticPr fontId="2"/>
  </si>
  <si>
    <t>寄付金・協賛金</t>
    <rPh sb="0" eb="3">
      <t>キフキン</t>
    </rPh>
    <rPh sb="4" eb="7">
      <t>キョウサンキン</t>
    </rPh>
    <phoneticPr fontId="2"/>
  </si>
  <si>
    <t>プログラム等売上収入</t>
    <phoneticPr fontId="2"/>
  </si>
  <si>
    <t>ー</t>
    <phoneticPr fontId="2"/>
  </si>
  <si>
    <t>当該活動の成果として記録するものに限る</t>
    <phoneticPr fontId="2"/>
  </si>
  <si>
    <t>宣伝を目的とした送付物の通信費に限る</t>
    <phoneticPr fontId="2"/>
  </si>
  <si>
    <t>仕込みからばらしまでの期間</t>
    <rPh sb="0" eb="2">
      <t>シコ</t>
    </rPh>
    <phoneticPr fontId="2"/>
  </si>
  <si>
    <t>仕込みからばらしまでの期間。食事代は除く</t>
    <rPh sb="0" eb="2">
      <t>シコ</t>
    </rPh>
    <rPh sb="14" eb="17">
      <t>ショクジダイ</t>
    </rPh>
    <rPh sb="18" eb="19">
      <t>ノゾ</t>
    </rPh>
    <phoneticPr fontId="2"/>
  </si>
  <si>
    <t>開始日</t>
    <rPh sb="0" eb="3">
      <t>カイシビ</t>
    </rPh>
    <phoneticPr fontId="2"/>
  </si>
  <si>
    <t>終了日</t>
    <rPh sb="0" eb="2">
      <t>シュウリョウ</t>
    </rPh>
    <rPh sb="2" eb="3">
      <t>ビ</t>
    </rPh>
    <phoneticPr fontId="2"/>
  </si>
  <si>
    <t>都道府県</t>
    <rPh sb="0" eb="4">
      <t>トドウフケン</t>
    </rPh>
    <phoneticPr fontId="2"/>
  </si>
  <si>
    <t>市区町村</t>
    <rPh sb="0" eb="4">
      <t>シクチョウソン</t>
    </rPh>
    <phoneticPr fontId="2"/>
  </si>
  <si>
    <t>左記以外</t>
    <rPh sb="0" eb="2">
      <t>サキ</t>
    </rPh>
    <rPh sb="2" eb="4">
      <t>イガイ</t>
    </rPh>
    <phoneticPr fontId="2"/>
  </si>
  <si>
    <t>新型コロナウイルス感染症対策費</t>
    <phoneticPr fontId="2"/>
  </si>
  <si>
    <t>プログラム概要、上映作品の種類・点数、特別出演者等</t>
    <phoneticPr fontId="4"/>
  </si>
  <si>
    <t>（細目2）出演費・文芸費</t>
    <phoneticPr fontId="2"/>
  </si>
  <si>
    <t>（細目3）会場費・上映費</t>
    <rPh sb="9" eb="11">
      <t>ジョウエイ</t>
    </rPh>
    <phoneticPr fontId="2"/>
  </si>
  <si>
    <t>上映費</t>
    <rPh sb="0" eb="2">
      <t>ジョウエイ</t>
    </rPh>
    <phoneticPr fontId="2"/>
  </si>
  <si>
    <t>（細目1）作品借料</t>
    <rPh sb="5" eb="9">
      <t>サクヒンシャクリョウ</t>
    </rPh>
    <phoneticPr fontId="2"/>
  </si>
  <si>
    <t>作品借料</t>
    <rPh sb="0" eb="4">
      <t>サクヒンシャクリョウ</t>
    </rPh>
    <phoneticPr fontId="2"/>
  </si>
  <si>
    <t>コンクールに係る賞金・賞品代</t>
    <rPh sb="6" eb="7">
      <t>カカ</t>
    </rPh>
    <rPh sb="8" eb="10">
      <t>ショウキン</t>
    </rPh>
    <rPh sb="11" eb="14">
      <t>ショウヒンダイ</t>
    </rPh>
    <phoneticPr fontId="2"/>
  </si>
  <si>
    <t>航空・列車運賃の特別料金</t>
    <rPh sb="0" eb="2">
      <t>コウクウ</t>
    </rPh>
    <rPh sb="3" eb="5">
      <t>レッシャ</t>
    </rPh>
    <phoneticPr fontId="2"/>
  </si>
  <si>
    <t>会場使用料</t>
    <phoneticPr fontId="2"/>
  </si>
  <si>
    <t>（細目4）謝金・旅費・宣伝費等</t>
    <phoneticPr fontId="2"/>
  </si>
  <si>
    <t>開催日（開始日・終了日）</t>
    <rPh sb="0" eb="2">
      <t>カイサイ</t>
    </rPh>
    <rPh sb="4" eb="6">
      <t>カイシ</t>
    </rPh>
    <rPh sb="6" eb="7">
      <t>ビ</t>
    </rPh>
    <rPh sb="8" eb="11">
      <t>シュウリョウビ</t>
    </rPh>
    <phoneticPr fontId="4"/>
  </si>
  <si>
    <t>上映関連企画・ゲストの
招聘等がある場合は
記入してください</t>
    <rPh sb="0" eb="2">
      <t>ジョウエイ</t>
    </rPh>
    <rPh sb="2" eb="4">
      <t>カンレン</t>
    </rPh>
    <rPh sb="4" eb="6">
      <t>キカク</t>
    </rPh>
    <rPh sb="12" eb="14">
      <t>ショウヘイ</t>
    </rPh>
    <rPh sb="14" eb="15">
      <t>トウ</t>
    </rPh>
    <rPh sb="18" eb="20">
      <t>バアイ</t>
    </rPh>
    <rPh sb="22" eb="24">
      <t>キニュウ</t>
    </rPh>
    <phoneticPr fontId="9"/>
  </si>
  <si>
    <t>入場料金</t>
    <rPh sb="0" eb="2">
      <t>ニュウジョウ</t>
    </rPh>
    <rPh sb="2" eb="4">
      <t>リョウキン</t>
    </rPh>
    <phoneticPr fontId="9"/>
  </si>
  <si>
    <t>上映回数</t>
    <rPh sb="0" eb="2">
      <t>ジョウエイ</t>
    </rPh>
    <rPh sb="2" eb="4">
      <t>カイスウ</t>
    </rPh>
    <phoneticPr fontId="9"/>
  </si>
  <si>
    <t>上映作品数</t>
    <rPh sb="0" eb="2">
      <t>ジョウエイ</t>
    </rPh>
    <rPh sb="2" eb="5">
      <t>サクヒンスウ</t>
    </rPh>
    <phoneticPr fontId="9"/>
  </si>
  <si>
    <t>映写技師の有無</t>
    <rPh sb="0" eb="2">
      <t>エイシャ</t>
    </rPh>
    <rPh sb="2" eb="4">
      <t>ギシ</t>
    </rPh>
    <rPh sb="5" eb="7">
      <t>ウム</t>
    </rPh>
    <phoneticPr fontId="9"/>
  </si>
  <si>
    <t>映写機の有無</t>
    <rPh sb="0" eb="3">
      <t>エイシャキ</t>
    </rPh>
    <rPh sb="4" eb="6">
      <t>ウム</t>
    </rPh>
    <phoneticPr fontId="9"/>
  </si>
  <si>
    <t>所有者</t>
    <rPh sb="0" eb="3">
      <t>ショユウシャ</t>
    </rPh>
    <phoneticPr fontId="9"/>
  </si>
  <si>
    <t>所在地</t>
    <rPh sb="0" eb="3">
      <t>ショザイチ</t>
    </rPh>
    <phoneticPr fontId="9"/>
  </si>
  <si>
    <t>座席数</t>
    <rPh sb="0" eb="3">
      <t>ザセキスウ</t>
    </rPh>
    <phoneticPr fontId="9"/>
  </si>
  <si>
    <t>実施場所</t>
    <rPh sb="0" eb="2">
      <t>ジッシ</t>
    </rPh>
    <rPh sb="2" eb="4">
      <t>バショ</t>
    </rPh>
    <phoneticPr fontId="9"/>
  </si>
  <si>
    <t>②</t>
    <phoneticPr fontId="9"/>
  </si>
  <si>
    <t>①</t>
    <phoneticPr fontId="9"/>
  </si>
  <si>
    <t>団体名</t>
    <phoneticPr fontId="9"/>
  </si>
  <si>
    <t>会場資料（実施時期・実施場所等）</t>
    <rPh sb="0" eb="4">
      <t>カイジョウシリョウ</t>
    </rPh>
    <rPh sb="5" eb="7">
      <t>ジッシ</t>
    </rPh>
    <rPh sb="7" eb="9">
      <t>ジキ</t>
    </rPh>
    <rPh sb="10" eb="12">
      <t>ジッシ</t>
    </rPh>
    <rPh sb="12" eb="14">
      <t>バショ</t>
    </rPh>
    <rPh sb="14" eb="15">
      <t>トウ</t>
    </rPh>
    <phoneticPr fontId="9"/>
  </si>
  <si>
    <t>（別紙）</t>
    <rPh sb="1" eb="3">
      <t>ベッシ</t>
    </rPh>
    <phoneticPr fontId="9"/>
  </si>
  <si>
    <t>製作国</t>
    <rPh sb="0" eb="2">
      <t>セイサク</t>
    </rPh>
    <rPh sb="2" eb="3">
      <t>コク</t>
    </rPh>
    <phoneticPr fontId="9"/>
  </si>
  <si>
    <t>製作年</t>
    <rPh sb="0" eb="2">
      <t>セイサク</t>
    </rPh>
    <rPh sb="2" eb="3">
      <t>ネン</t>
    </rPh>
    <phoneticPr fontId="9"/>
  </si>
  <si>
    <t>上映時間</t>
    <rPh sb="0" eb="2">
      <t>ジョウエイ</t>
    </rPh>
    <rPh sb="2" eb="4">
      <t>ジカン</t>
    </rPh>
    <phoneticPr fontId="9"/>
  </si>
  <si>
    <t>製作会社</t>
    <rPh sb="0" eb="2">
      <t>セイサク</t>
    </rPh>
    <rPh sb="2" eb="4">
      <t>カイシャ</t>
    </rPh>
    <phoneticPr fontId="9"/>
  </si>
  <si>
    <t>監督名</t>
    <rPh sb="0" eb="2">
      <t>カントク</t>
    </rPh>
    <rPh sb="2" eb="3">
      <t>メイ</t>
    </rPh>
    <phoneticPr fontId="9"/>
  </si>
  <si>
    <t>作品名</t>
    <rPh sb="0" eb="2">
      <t>サクヒン</t>
    </rPh>
    <rPh sb="2" eb="3">
      <t>メイ</t>
    </rPh>
    <phoneticPr fontId="9"/>
  </si>
  <si>
    <t>上映作品詳細一覧</t>
    <rPh sb="0" eb="2">
      <t>ジョウエイ</t>
    </rPh>
    <rPh sb="2" eb="4">
      <t>サクヒン</t>
    </rPh>
    <rPh sb="4" eb="6">
      <t>ショウサイ</t>
    </rPh>
    <rPh sb="6" eb="8">
      <t>イチラン</t>
    </rPh>
    <phoneticPr fontId="9"/>
  </si>
  <si>
    <t>後援</t>
    <rPh sb="0" eb="2">
      <t>コウエン</t>
    </rPh>
    <phoneticPr fontId="9"/>
  </si>
  <si>
    <t>協賛・寄付</t>
    <rPh sb="0" eb="2">
      <t>キョウサン</t>
    </rPh>
    <rPh sb="3" eb="5">
      <t>キフ</t>
    </rPh>
    <phoneticPr fontId="9"/>
  </si>
  <si>
    <t>補助・助成</t>
    <rPh sb="0" eb="2">
      <t>ホジョ</t>
    </rPh>
    <rPh sb="3" eb="5">
      <t>ジョセイ</t>
    </rPh>
    <phoneticPr fontId="9"/>
  </si>
  <si>
    <t>共催</t>
    <rPh sb="0" eb="2">
      <t>キョウサイ</t>
    </rPh>
    <phoneticPr fontId="9"/>
  </si>
  <si>
    <t>備考</t>
    <rPh sb="0" eb="2">
      <t>ビコウ</t>
    </rPh>
    <phoneticPr fontId="9"/>
  </si>
  <si>
    <t>金額</t>
    <rPh sb="0" eb="2">
      <t>キンガク</t>
    </rPh>
    <phoneticPr fontId="9"/>
  </si>
  <si>
    <t>役割</t>
    <rPh sb="0" eb="2">
      <t>ヤクワリ</t>
    </rPh>
    <phoneticPr fontId="9"/>
  </si>
  <si>
    <t>団体名</t>
    <rPh sb="0" eb="2">
      <t>ダンタイ</t>
    </rPh>
    <rPh sb="2" eb="3">
      <t>メイ</t>
    </rPh>
    <phoneticPr fontId="9"/>
  </si>
  <si>
    <t>支援の種類</t>
    <rPh sb="0" eb="2">
      <t>シエン</t>
    </rPh>
    <rPh sb="3" eb="5">
      <t>シュルイ</t>
    </rPh>
    <phoneticPr fontId="9"/>
  </si>
  <si>
    <t>共催者名・後援者名・協賛者名等とその役割</t>
    <rPh sb="0" eb="2">
      <t>キョウサイ</t>
    </rPh>
    <rPh sb="2" eb="3">
      <t>シャ</t>
    </rPh>
    <rPh sb="3" eb="4">
      <t>メイ</t>
    </rPh>
    <rPh sb="5" eb="7">
      <t>コウエン</t>
    </rPh>
    <rPh sb="7" eb="8">
      <t>シャ</t>
    </rPh>
    <rPh sb="8" eb="9">
      <t>メイ</t>
    </rPh>
    <rPh sb="10" eb="12">
      <t>キョウサン</t>
    </rPh>
    <rPh sb="12" eb="13">
      <t>シャ</t>
    </rPh>
    <rPh sb="13" eb="14">
      <t>メイ</t>
    </rPh>
    <rPh sb="14" eb="15">
      <t>トウ</t>
    </rPh>
    <rPh sb="18" eb="20">
      <t>ヤクワリ</t>
    </rPh>
    <phoneticPr fontId="9"/>
  </si>
  <si>
    <t>実施日数</t>
    <rPh sb="0" eb="2">
      <t>ジッシ</t>
    </rPh>
    <rPh sb="2" eb="4">
      <t>ニッスウ</t>
    </rPh>
    <phoneticPr fontId="4"/>
  </si>
  <si>
    <t>※ 記入しきれない場合は、「別紙（共催等）」に記入してください。</t>
    <phoneticPr fontId="4"/>
  </si>
  <si>
    <t>出演費・文芸費</t>
  </si>
  <si>
    <t>会場費・上映費</t>
  </si>
  <si>
    <t>作品借料</t>
    <rPh sb="0" eb="2">
      <t>サクヒン</t>
    </rPh>
    <rPh sb="2" eb="4">
      <t>シャクリョウ</t>
    </rPh>
    <phoneticPr fontId="3"/>
  </si>
  <si>
    <t>作品借料</t>
    <rPh sb="0" eb="4">
      <t>サクヒンシャクリョウ</t>
    </rPh>
    <phoneticPr fontId="2"/>
  </si>
  <si>
    <t>会場費・上映費</t>
    <phoneticPr fontId="3"/>
  </si>
  <si>
    <t>司会者出演料</t>
    <rPh sb="0" eb="6">
      <t>シカイシャシュツエンリョウ</t>
    </rPh>
    <phoneticPr fontId="2"/>
  </si>
  <si>
    <t>特別招待者出演料</t>
    <rPh sb="0" eb="2">
      <t>トクベツ</t>
    </rPh>
    <rPh sb="2" eb="4">
      <t>ショウタイ</t>
    </rPh>
    <rPh sb="4" eb="5">
      <t>シャ</t>
    </rPh>
    <rPh sb="5" eb="7">
      <t>シュツエン</t>
    </rPh>
    <rPh sb="7" eb="8">
      <t>リョウ</t>
    </rPh>
    <phoneticPr fontId="2"/>
  </si>
  <si>
    <t>プラン料</t>
    <rPh sb="3" eb="4">
      <t>リョウ</t>
    </rPh>
    <phoneticPr fontId="2"/>
  </si>
  <si>
    <t>仕込みからばらしまでの期間のみ／付帯設備費も含む</t>
    <rPh sb="16" eb="18">
      <t>フタイ</t>
    </rPh>
    <rPh sb="18" eb="20">
      <t>セツビ</t>
    </rPh>
    <rPh sb="20" eb="21">
      <t>ヒ</t>
    </rPh>
    <rPh sb="22" eb="23">
      <t>フク</t>
    </rPh>
    <phoneticPr fontId="2"/>
  </si>
  <si>
    <t>上映費</t>
  </si>
  <si>
    <t>上映費</t>
    <rPh sb="0" eb="2">
      <t>ジョウエイ</t>
    </rPh>
    <rPh sb="2" eb="3">
      <t>ヒ</t>
    </rPh>
    <phoneticPr fontId="2"/>
  </si>
  <si>
    <t>映写機材使用料</t>
    <rPh sb="0" eb="3">
      <t>エイシャキ</t>
    </rPh>
    <rPh sb="3" eb="4">
      <t>ザイ</t>
    </rPh>
    <rPh sb="4" eb="6">
      <t>シヨウ</t>
    </rPh>
    <rPh sb="6" eb="7">
      <t>リョウ</t>
    </rPh>
    <phoneticPr fontId="2"/>
  </si>
  <si>
    <t>映写技師謝金</t>
    <rPh sb="0" eb="2">
      <t>エイシャ</t>
    </rPh>
    <rPh sb="2" eb="4">
      <t>ギシ</t>
    </rPh>
    <rPh sb="4" eb="6">
      <t>シャキン</t>
    </rPh>
    <phoneticPr fontId="2"/>
  </si>
  <si>
    <t>同時通訳関連機器等借り上げ料</t>
    <rPh sb="0" eb="2">
      <t>ドウジ</t>
    </rPh>
    <rPh sb="2" eb="4">
      <t>ツウヤク</t>
    </rPh>
    <rPh sb="4" eb="6">
      <t>カンレン</t>
    </rPh>
    <rPh sb="6" eb="8">
      <t>キキ</t>
    </rPh>
    <rPh sb="8" eb="9">
      <t>トウ</t>
    </rPh>
    <rPh sb="9" eb="14">
      <t>カリアゲリョウ</t>
    </rPh>
    <phoneticPr fontId="2"/>
  </si>
  <si>
    <t>字幕費・音声ガイド費</t>
  </si>
  <si>
    <t>字幕費・音声ガイド費</t>
    <phoneticPr fontId="2"/>
  </si>
  <si>
    <t>（項目名1）作品借料</t>
    <rPh sb="6" eb="8">
      <t>サクヒン</t>
    </rPh>
    <rPh sb="8" eb="10">
      <t>シャクリョウ</t>
    </rPh>
    <phoneticPr fontId="2"/>
  </si>
  <si>
    <t>作品借料</t>
    <rPh sb="0" eb="2">
      <t>サクヒン</t>
    </rPh>
    <rPh sb="2" eb="4">
      <t>シャクリョウ</t>
    </rPh>
    <phoneticPr fontId="2"/>
  </si>
  <si>
    <t>（項目名2）出演費</t>
    <phoneticPr fontId="2"/>
  </si>
  <si>
    <t>（項目名5）上映費</t>
    <phoneticPr fontId="2"/>
  </si>
  <si>
    <t>（項目名6）設営費</t>
    <phoneticPr fontId="2"/>
  </si>
  <si>
    <t>会場使用料</t>
    <rPh sb="0" eb="2">
      <t>カイジョウ</t>
    </rPh>
    <rPh sb="2" eb="5">
      <t>シヨウリョウ</t>
    </rPh>
    <phoneticPr fontId="2"/>
  </si>
  <si>
    <t>（項目名7）謝金</t>
    <phoneticPr fontId="2"/>
  </si>
  <si>
    <t>作品選定・プログラミング料</t>
    <rPh sb="0" eb="2">
      <t>サクヒン</t>
    </rPh>
    <rPh sb="2" eb="4">
      <t>センテイ</t>
    </rPh>
    <rPh sb="12" eb="13">
      <t>リョウ</t>
    </rPh>
    <phoneticPr fontId="2"/>
  </si>
  <si>
    <t>コンクールに係る審査謝金</t>
    <rPh sb="6" eb="7">
      <t>カカ</t>
    </rPh>
    <rPh sb="8" eb="10">
      <t>シンサ</t>
    </rPh>
    <rPh sb="10" eb="12">
      <t>シャキン</t>
    </rPh>
    <phoneticPr fontId="2"/>
  </si>
  <si>
    <t>通訳謝金</t>
    <rPh sb="0" eb="2">
      <t>ツウヤク</t>
    </rPh>
    <rPh sb="2" eb="4">
      <t>シャキン</t>
    </rPh>
    <phoneticPr fontId="2"/>
  </si>
  <si>
    <t>会場整理員謝金</t>
    <rPh sb="0" eb="2">
      <t>カイジョウ</t>
    </rPh>
    <rPh sb="2" eb="4">
      <t>セイリ</t>
    </rPh>
    <rPh sb="4" eb="5">
      <t>イン</t>
    </rPh>
    <rPh sb="5" eb="7">
      <t>シャキン</t>
    </rPh>
    <phoneticPr fontId="2"/>
  </si>
  <si>
    <t>託児謝金</t>
    <rPh sb="0" eb="2">
      <t>タクジ</t>
    </rPh>
    <rPh sb="2" eb="4">
      <t>シャキン</t>
    </rPh>
    <phoneticPr fontId="2"/>
  </si>
  <si>
    <t>手話通訳謝金</t>
    <phoneticPr fontId="2"/>
  </si>
  <si>
    <t>（項目名8）旅費</t>
    <phoneticPr fontId="2"/>
  </si>
  <si>
    <t>日当</t>
    <rPh sb="0" eb="2">
      <t>ニットウ</t>
    </rPh>
    <phoneticPr fontId="2"/>
  </si>
  <si>
    <t>仕込みからばらしまでの期間。</t>
    <rPh sb="0" eb="2">
      <t>シコ</t>
    </rPh>
    <phoneticPr fontId="2"/>
  </si>
  <si>
    <t>コンクールに係る審査旅費</t>
    <rPh sb="6" eb="7">
      <t>カカ</t>
    </rPh>
    <rPh sb="8" eb="10">
      <t>シンサ</t>
    </rPh>
    <rPh sb="10" eb="12">
      <t>リョヒ</t>
    </rPh>
    <phoneticPr fontId="2"/>
  </si>
  <si>
    <t>映画祭期間中のみ</t>
    <rPh sb="0" eb="3">
      <t>エイガサイ</t>
    </rPh>
    <rPh sb="3" eb="6">
      <t>キカンチュウ</t>
    </rPh>
    <phoneticPr fontId="2"/>
  </si>
  <si>
    <t>作品選定に係る調査旅費</t>
    <rPh sb="0" eb="2">
      <t>サクヒン</t>
    </rPh>
    <rPh sb="2" eb="4">
      <t>センテイ</t>
    </rPh>
    <rPh sb="5" eb="6">
      <t>カカ</t>
    </rPh>
    <rPh sb="7" eb="9">
      <t>チョウサ</t>
    </rPh>
    <rPh sb="9" eb="11">
      <t>リョヒ</t>
    </rPh>
    <phoneticPr fontId="2"/>
  </si>
  <si>
    <t>カタログ印刷費</t>
    <rPh sb="4" eb="6">
      <t>インサツ</t>
    </rPh>
    <rPh sb="6" eb="7">
      <t>ヒ</t>
    </rPh>
    <phoneticPr fontId="2"/>
  </si>
  <si>
    <t>配信費</t>
    <rPh sb="0" eb="2">
      <t>ハイシン</t>
    </rPh>
    <rPh sb="2" eb="3">
      <t>ヒ</t>
    </rPh>
    <phoneticPr fontId="2"/>
  </si>
  <si>
    <t>コンクールに係る賞金・賞品代</t>
    <rPh sb="6" eb="7">
      <t>カカ</t>
    </rPh>
    <phoneticPr fontId="2"/>
  </si>
  <si>
    <t>航空・列車運賃の特別料金</t>
    <rPh sb="0" eb="2">
      <t>コウクウ</t>
    </rPh>
    <rPh sb="3" eb="5">
      <t>レッシャ</t>
    </rPh>
    <rPh sb="5" eb="7">
      <t>ウンチン</t>
    </rPh>
    <phoneticPr fontId="2"/>
  </si>
  <si>
    <t>申請団体が設置し又は管理する会場施設において活動を行う場合の会場使用料</t>
    <rPh sb="0" eb="2">
      <t>シンセイ</t>
    </rPh>
    <rPh sb="2" eb="4">
      <t>ダンタイ</t>
    </rPh>
    <rPh sb="5" eb="7">
      <t>セッチ</t>
    </rPh>
    <rPh sb="8" eb="9">
      <t>マタ</t>
    </rPh>
    <rPh sb="10" eb="12">
      <t>カンリ</t>
    </rPh>
    <rPh sb="14" eb="16">
      <t>カイジョウ</t>
    </rPh>
    <rPh sb="16" eb="18">
      <t>シセツ</t>
    </rPh>
    <rPh sb="22" eb="24">
      <t>カツドウ</t>
    </rPh>
    <rPh sb="25" eb="26">
      <t>オコナ</t>
    </rPh>
    <rPh sb="27" eb="29">
      <t>バアイ</t>
    </rPh>
    <rPh sb="30" eb="32">
      <t>カイジョウ</t>
    </rPh>
    <rPh sb="32" eb="35">
      <t>シヨウリョウ</t>
    </rPh>
    <phoneticPr fontId="2"/>
  </si>
  <si>
    <t>・会場が一会場の場合は、左欄に詳細を記入してください。</t>
    <phoneticPr fontId="11"/>
  </si>
  <si>
    <t>　複数会場の場合は、「別紙　入場料詳細」のシートに詳細を記入してください。</t>
    <rPh sb="1" eb="3">
      <t>フクスウ</t>
    </rPh>
    <rPh sb="3" eb="5">
      <t>カイジョウ</t>
    </rPh>
    <rPh sb="6" eb="8">
      <t>バアイ</t>
    </rPh>
    <rPh sb="11" eb="13">
      <t>ベッシ</t>
    </rPh>
    <rPh sb="14" eb="17">
      <t>ニュウジョウリョウ</t>
    </rPh>
    <rPh sb="17" eb="19">
      <t>ショウサイ</t>
    </rPh>
    <rPh sb="25" eb="27">
      <t>ショウサイ</t>
    </rPh>
    <rPh sb="28" eb="30">
      <t>キニュウ</t>
    </rPh>
    <phoneticPr fontId="11"/>
  </si>
  <si>
    <t>分野</t>
    <rPh sb="0" eb="2">
      <t>ブンヤ</t>
    </rPh>
    <phoneticPr fontId="7"/>
  </si>
  <si>
    <t>～</t>
    <phoneticPr fontId="4"/>
  </si>
  <si>
    <t>セル内で改行される場合は「ALT+ENTER」を同時に押して改行してください。</t>
    <phoneticPr fontId="4"/>
  </si>
  <si>
    <t>団体名</t>
    <rPh sb="0" eb="2">
      <t>ダンタイ</t>
    </rPh>
    <rPh sb="2" eb="3">
      <t>メイ</t>
    </rPh>
    <phoneticPr fontId="24"/>
  </si>
  <si>
    <t>【記入要領】</t>
    <rPh sb="1" eb="3">
      <t>キニュウ</t>
    </rPh>
    <rPh sb="3" eb="5">
      <t>ヨウリョウ</t>
    </rPh>
    <phoneticPr fontId="3"/>
  </si>
  <si>
    <t>活動名</t>
    <rPh sb="0" eb="2">
      <t>カツドウ</t>
    </rPh>
    <rPh sb="2" eb="3">
      <t>メイ</t>
    </rPh>
    <phoneticPr fontId="4"/>
  </si>
  <si>
    <t>団体名</t>
    <rPh sb="0" eb="2">
      <t>ダンタイ</t>
    </rPh>
    <rPh sb="2" eb="3">
      <t>メイ</t>
    </rPh>
    <phoneticPr fontId="4"/>
  </si>
  <si>
    <t>整理番号</t>
    <rPh sb="0" eb="2">
      <t>セイリ</t>
    </rPh>
    <rPh sb="2" eb="4">
      <t>バンゴウ</t>
    </rPh>
    <phoneticPr fontId="4"/>
  </si>
  <si>
    <t>活動名</t>
    <rPh sb="0" eb="2">
      <t>カツドウ</t>
    </rPh>
    <rPh sb="2" eb="3">
      <t>メイ</t>
    </rPh>
    <phoneticPr fontId="11"/>
  </si>
  <si>
    <t>団体名</t>
    <rPh sb="0" eb="2">
      <t>ダンタイ</t>
    </rPh>
    <rPh sb="2" eb="3">
      <t>メイ</t>
    </rPh>
    <phoneticPr fontId="11"/>
  </si>
  <si>
    <t>整理番号</t>
    <rPh sb="0" eb="2">
      <t>セイリ</t>
    </rPh>
    <rPh sb="2" eb="4">
      <t>バンゴウ</t>
    </rPh>
    <phoneticPr fontId="5"/>
  </si>
  <si>
    <t>整理番号</t>
    <rPh sb="0" eb="4">
      <t>セイリバンゴウ</t>
    </rPh>
    <phoneticPr fontId="11"/>
  </si>
  <si>
    <t>整理番号</t>
    <rPh sb="0" eb="4">
      <t>セイリバンゴウ</t>
    </rPh>
    <phoneticPr fontId="24"/>
  </si>
  <si>
    <t>総座席数　（席）</t>
    <rPh sb="0" eb="1">
      <t>ソウ</t>
    </rPh>
    <rPh sb="1" eb="4">
      <t>ザセキスウ</t>
    </rPh>
    <rPh sb="6" eb="7">
      <t>セキ</t>
    </rPh>
    <phoneticPr fontId="2"/>
  </si>
  <si>
    <t>会場</t>
    <phoneticPr fontId="2"/>
  </si>
  <si>
    <t>総席数</t>
    <phoneticPr fontId="2"/>
  </si>
  <si>
    <t>使用座席数</t>
    <phoneticPr fontId="2"/>
  </si>
  <si>
    <t>有料入場率</t>
    <phoneticPr fontId="2"/>
  </si>
  <si>
    <t>販売額合計</t>
    <phoneticPr fontId="2"/>
  </si>
  <si>
    <t>招待数</t>
    <phoneticPr fontId="2"/>
  </si>
  <si>
    <t>計及び平均</t>
    <rPh sb="0" eb="1">
      <t>ケイ</t>
    </rPh>
    <rPh sb="1" eb="2">
      <t>オヨ</t>
    </rPh>
    <rPh sb="3" eb="5">
      <t>ヘイキン</t>
    </rPh>
    <phoneticPr fontId="2"/>
  </si>
  <si>
    <t>公演日</t>
    <phoneticPr fontId="2"/>
  </si>
  <si>
    <t>総座席数</t>
    <rPh sb="0" eb="1">
      <t>ソウ</t>
    </rPh>
    <rPh sb="1" eb="4">
      <t>ザセキスウ</t>
    </rPh>
    <phoneticPr fontId="2"/>
  </si>
  <si>
    <t>券種</t>
  </si>
  <si>
    <t>　　　　　</t>
    <phoneticPr fontId="2"/>
  </si>
  <si>
    <t>　枚数　40</t>
  </si>
  <si>
    <t>チケットの枚数を再度ご確認ください。</t>
  </si>
  <si>
    <t>【別紙　入場料詳細】</t>
    <phoneticPr fontId="24"/>
  </si>
  <si>
    <t>補助金・助成金</t>
    <rPh sb="0" eb="3">
      <t>ホジョキン</t>
    </rPh>
    <rPh sb="4" eb="7">
      <t>ジョセイキン</t>
    </rPh>
    <phoneticPr fontId="2"/>
  </si>
  <si>
    <t>補助金・助成金</t>
    <phoneticPr fontId="2"/>
  </si>
  <si>
    <t>・ペアチケット2,000円を20枚予定の場合、下記のように記載をお願い</t>
    <phoneticPr fontId="2"/>
  </si>
  <si>
    <t>いたします。</t>
    <phoneticPr fontId="2"/>
  </si>
  <si>
    <t>　券種　ペアチケット（2,000円×20枚）</t>
    <rPh sb="1" eb="2">
      <t>ケン</t>
    </rPh>
    <rPh sb="2" eb="3">
      <t>タネ</t>
    </rPh>
    <rPh sb="20" eb="21">
      <t>マイ</t>
    </rPh>
    <phoneticPr fontId="2"/>
  </si>
  <si>
    <t>　単価　1,000</t>
    <phoneticPr fontId="2"/>
  </si>
  <si>
    <t>（券種に販売金額及び枚数を記入し、単価の金額を1/2、</t>
    <phoneticPr fontId="2"/>
  </si>
  <si>
    <t>　枚数を2倍にする。）</t>
    <phoneticPr fontId="2"/>
  </si>
  <si>
    <t>・通し券の場合は、以下のように記入してください。</t>
    <rPh sb="1" eb="2">
      <t>トオ</t>
    </rPh>
    <rPh sb="3" eb="4">
      <t>ケン</t>
    </rPh>
    <rPh sb="5" eb="7">
      <t>バアイ</t>
    </rPh>
    <rPh sb="9" eb="11">
      <t>イカ</t>
    </rPh>
    <rPh sb="15" eb="17">
      <t>キニュウ</t>
    </rPh>
    <phoneticPr fontId="2"/>
  </si>
  <si>
    <t>　券種：3回通し券（2,400円×60枚）</t>
    <rPh sb="1" eb="2">
      <t>ケン</t>
    </rPh>
    <rPh sb="2" eb="3">
      <t>シュ</t>
    </rPh>
    <rPh sb="5" eb="6">
      <t>カイ</t>
    </rPh>
    <rPh sb="6" eb="7">
      <t>トオ</t>
    </rPh>
    <rPh sb="8" eb="9">
      <t>ケン</t>
    </rPh>
    <rPh sb="15" eb="16">
      <t>エン</t>
    </rPh>
    <rPh sb="19" eb="20">
      <t>マイ</t>
    </rPh>
    <phoneticPr fontId="2"/>
  </si>
  <si>
    <t>　単価：800</t>
    <rPh sb="1" eb="3">
      <t>タンカ</t>
    </rPh>
    <phoneticPr fontId="2"/>
  </si>
  <si>
    <t>　枚数：180</t>
    <rPh sb="1" eb="3">
      <t>マイスウ</t>
    </rPh>
    <phoneticPr fontId="2"/>
  </si>
  <si>
    <t>　（上映回数3回の通し券の場合、内訳に販売金額及び枚数を記入し、</t>
    <rPh sb="2" eb="4">
      <t>ジョウエイ</t>
    </rPh>
    <rPh sb="4" eb="6">
      <t>カイスウ</t>
    </rPh>
    <rPh sb="7" eb="8">
      <t>カイ</t>
    </rPh>
    <rPh sb="9" eb="10">
      <t>トオ</t>
    </rPh>
    <rPh sb="11" eb="12">
      <t>ケン</t>
    </rPh>
    <rPh sb="13" eb="15">
      <t>バアイ</t>
    </rPh>
    <rPh sb="16" eb="18">
      <t>ウチワケ</t>
    </rPh>
    <rPh sb="19" eb="21">
      <t>ハンバイ</t>
    </rPh>
    <rPh sb="21" eb="23">
      <t>キンガク</t>
    </rPh>
    <rPh sb="23" eb="24">
      <t>オヨ</t>
    </rPh>
    <rPh sb="25" eb="27">
      <t>マイスウ</t>
    </rPh>
    <rPh sb="28" eb="30">
      <t>キニュウ</t>
    </rPh>
    <phoneticPr fontId="2"/>
  </si>
  <si>
    <t>　　単価の金額を1/3、枚数を3倍にする。）</t>
    <rPh sb="2" eb="4">
      <t>タンカ</t>
    </rPh>
    <rPh sb="5" eb="7">
      <t>キンガク</t>
    </rPh>
    <rPh sb="12" eb="14">
      <t>マイスウ</t>
    </rPh>
    <rPh sb="16" eb="17">
      <t>バイ</t>
    </rPh>
    <phoneticPr fontId="2"/>
  </si>
  <si>
    <t>・会場が複数会場の場合、入場料収入についてはこの別紙に記入してください。</t>
    <rPh sb="1" eb="3">
      <t>カイジョウ</t>
    </rPh>
    <rPh sb="4" eb="6">
      <t>フクスウ</t>
    </rPh>
    <rPh sb="6" eb="8">
      <t>カイジョウ</t>
    </rPh>
    <rPh sb="9" eb="11">
      <t>バアイ</t>
    </rPh>
    <rPh sb="12" eb="15">
      <t>ニュウジョウリョウ</t>
    </rPh>
    <rPh sb="15" eb="17">
      <t>シュウニュウ</t>
    </rPh>
    <rPh sb="24" eb="26">
      <t>ベッシ</t>
    </rPh>
    <rPh sb="27" eb="29">
      <t>キニュウ</t>
    </rPh>
    <phoneticPr fontId="24"/>
  </si>
  <si>
    <t>チラシ等の広報に使用される具体的な活動名とフリガナを記入してください。</t>
    <phoneticPr fontId="3"/>
  </si>
  <si>
    <t>活動が1日の場合は、開始日と終了日に同じ日付をご記入ください。</t>
    <rPh sb="10" eb="13">
      <t>カイシビ</t>
    </rPh>
    <rPh sb="14" eb="17">
      <t>シュウリョウビ</t>
    </rPh>
    <phoneticPr fontId="2"/>
  </si>
  <si>
    <t>プログラム概要、上映作品の種類・点数、特別出演者等を記入してください。</t>
  </si>
  <si>
    <t>複数作品を上映する場合は、「別紙 上映作品詳細一覧」のシートに記入してください。</t>
  </si>
  <si>
    <t>複数会場で開場する場合、「別紙 入場料詳細」のシートに記入してください。</t>
  </si>
  <si>
    <t>会場情報、入場料収入については、一会場で開催する場合、</t>
    <phoneticPr fontId="11"/>
  </si>
  <si>
    <t>このシートの入場料収入欄に記入してください。</t>
    <phoneticPr fontId="11"/>
  </si>
  <si>
    <t>・総座席数、売り止め席数、上映回数を記入してください。</t>
    <phoneticPr fontId="11"/>
  </si>
  <si>
    <t>プログラムの広告料はこの欄に記入してください。</t>
    <phoneticPr fontId="11"/>
  </si>
  <si>
    <t>枚数</t>
    <phoneticPr fontId="24"/>
  </si>
  <si>
    <t>金額（円）</t>
    <rPh sb="0" eb="2">
      <t>キンガク</t>
    </rPh>
    <rPh sb="3" eb="4">
      <t>エン</t>
    </rPh>
    <phoneticPr fontId="11"/>
  </si>
  <si>
    <t>確定状況</t>
    <rPh sb="0" eb="2">
      <t>カクテイ</t>
    </rPh>
    <rPh sb="2" eb="4">
      <t>ジョウキョウ</t>
    </rPh>
    <phoneticPr fontId="11"/>
  </si>
  <si>
    <t>共催者負担金については、実際に金銭の収入が発生する場合のみ計上してください。
要望書提出時の状況について、プルダウンメニューから「確定」「交渉中」「予定」のいずれかを選択し、見込額・予定額を計上してください。</t>
    <rPh sb="83" eb="85">
      <t>センタク</t>
    </rPh>
    <phoneticPr fontId="11"/>
  </si>
  <si>
    <t>各上映作品のパンフレットや団体グッズの売上など、当該映画祭等の会計とは別会計の収入に計上されるものについては記入不要です。
単価及び冊数等を記入すると、金額は自動計算されます。</t>
    <rPh sb="63" eb="65">
      <t>タンカ</t>
    </rPh>
    <rPh sb="65" eb="66">
      <t>オヨ</t>
    </rPh>
    <rPh sb="67" eb="69">
      <t>サッスウ</t>
    </rPh>
    <rPh sb="69" eb="70">
      <t>トウ</t>
    </rPh>
    <rPh sb="71" eb="73">
      <t>キニュウ</t>
    </rPh>
    <rPh sb="77" eb="79">
      <t>キンガク</t>
    </rPh>
    <rPh sb="80" eb="82">
      <t>ジドウ</t>
    </rPh>
    <rPh sb="82" eb="84">
      <t>ケイサン</t>
    </rPh>
    <phoneticPr fontId="11"/>
  </si>
  <si>
    <t>冊数等</t>
    <rPh sb="0" eb="2">
      <t>サッスウ</t>
    </rPh>
    <rPh sb="2" eb="3">
      <t>トウ</t>
    </rPh>
    <phoneticPr fontId="2"/>
  </si>
  <si>
    <t>・有料入場率が100%を超えている場合は使用座席数、公演回数、</t>
    <rPh sb="12" eb="13">
      <t>コ</t>
    </rPh>
    <rPh sb="17" eb="19">
      <t>バアイ</t>
    </rPh>
    <rPh sb="20" eb="22">
      <t>シヨウ</t>
    </rPh>
    <rPh sb="22" eb="25">
      <t>ザセキスウ</t>
    </rPh>
    <rPh sb="26" eb="28">
      <t>コウエン</t>
    </rPh>
    <rPh sb="28" eb="30">
      <t>カイスウ</t>
    </rPh>
    <phoneticPr fontId="2"/>
  </si>
  <si>
    <t>国内映画祭等の活動</t>
    <phoneticPr fontId="2"/>
  </si>
  <si>
    <t>8行以内でご記入ください。</t>
    <rPh sb="1" eb="2">
      <t>ギョウ</t>
    </rPh>
    <rPh sb="2" eb="4">
      <t>イナイ</t>
    </rPh>
    <rPh sb="6" eb="8">
      <t>キニュウ</t>
    </rPh>
    <phoneticPr fontId="4"/>
  </si>
  <si>
    <t>5行以内でご記入ください。</t>
    <rPh sb="1" eb="2">
      <t>ギョウ</t>
    </rPh>
    <rPh sb="2" eb="4">
      <t>イナイ</t>
    </rPh>
    <rPh sb="6" eb="8">
      <t>キニュウ</t>
    </rPh>
    <phoneticPr fontId="4"/>
  </si>
  <si>
    <t>担当者情報</t>
    <rPh sb="0" eb="3">
      <t>タントウシャ</t>
    </rPh>
    <rPh sb="3" eb="5">
      <t>ジョウホウ</t>
    </rPh>
    <phoneticPr fontId="2"/>
  </si>
  <si>
    <t>関係書類送付先〒</t>
    <rPh sb="0" eb="2">
      <t>カンケイ</t>
    </rPh>
    <rPh sb="2" eb="4">
      <t>ショルイ</t>
    </rPh>
    <rPh sb="4" eb="7">
      <t>ソウフサキ</t>
    </rPh>
    <phoneticPr fontId="2"/>
  </si>
  <si>
    <t xml:space="preserve">実務担当者と必ず連絡の取れる連絡先を記入してください。 </t>
    <phoneticPr fontId="2"/>
  </si>
  <si>
    <t>関係書類送付先住所</t>
    <rPh sb="0" eb="2">
      <t>カンケイ</t>
    </rPh>
    <rPh sb="2" eb="4">
      <t>ショルイ</t>
    </rPh>
    <rPh sb="4" eb="7">
      <t>ソウフサキ</t>
    </rPh>
    <rPh sb="7" eb="9">
      <t>ジュウショ</t>
    </rPh>
    <phoneticPr fontId="2"/>
  </si>
  <si>
    <t>担当部署名または役職名</t>
    <rPh sb="2" eb="4">
      <t>ブショ</t>
    </rPh>
    <rPh sb="4" eb="5">
      <t>メイ</t>
    </rPh>
    <rPh sb="8" eb="11">
      <t>ヤクショクメイ</t>
    </rPh>
    <phoneticPr fontId="2"/>
  </si>
  <si>
    <t>担当者氏名</t>
    <phoneticPr fontId="2"/>
  </si>
  <si>
    <t>担当者電話番号</t>
    <phoneticPr fontId="24"/>
  </si>
  <si>
    <t>E-mail</t>
    <phoneticPr fontId="2"/>
  </si>
  <si>
    <t>電話番号</t>
    <phoneticPr fontId="24"/>
  </si>
  <si>
    <t>収入</t>
    <phoneticPr fontId="2"/>
  </si>
  <si>
    <t>支出</t>
    <phoneticPr fontId="2"/>
  </si>
  <si>
    <t>経費　①</t>
    <phoneticPr fontId="2"/>
  </si>
  <si>
    <t>経費　②</t>
    <phoneticPr fontId="2"/>
  </si>
  <si>
    <t>（イ） 収入小計</t>
    <rPh sb="4" eb="6">
      <t>シュウニュウ</t>
    </rPh>
    <phoneticPr fontId="2"/>
  </si>
  <si>
    <t>経費　③</t>
    <phoneticPr fontId="2"/>
  </si>
  <si>
    <t>共催者名(役割)
後援者名(役割)
協賛者名(役割)
助成団体</t>
    <phoneticPr fontId="2"/>
  </si>
  <si>
    <t>項目</t>
    <phoneticPr fontId="24"/>
  </si>
  <si>
    <t>金額</t>
    <rPh sb="0" eb="2">
      <t>キンガク</t>
    </rPh>
    <phoneticPr fontId="2"/>
  </si>
  <si>
    <t>①</t>
  </si>
  <si>
    <t>②</t>
    <phoneticPr fontId="24"/>
  </si>
  <si>
    <t>③</t>
  </si>
  <si>
    <t>№</t>
    <phoneticPr fontId="2"/>
  </si>
  <si>
    <r>
      <rPr>
        <u/>
        <sz val="14"/>
        <color rgb="FF969696"/>
        <rFont val="游ゴシック"/>
        <family val="3"/>
        <charset val="128"/>
        <scheme val="minor"/>
      </rPr>
      <t>.</t>
    </r>
    <r>
      <rPr>
        <u/>
        <sz val="14"/>
        <color theme="1"/>
        <rFont val="游ゴシック"/>
        <family val="3"/>
        <charset val="128"/>
        <scheme val="minor"/>
      </rPr>
      <t>項目</t>
    </r>
    <phoneticPr fontId="24"/>
  </si>
  <si>
    <r>
      <rPr>
        <sz val="14"/>
        <color rgb="FF969696"/>
        <rFont val="游ゴシック"/>
        <family val="3"/>
        <charset val="128"/>
        <scheme val="minor"/>
      </rPr>
      <t>.</t>
    </r>
    <r>
      <rPr>
        <sz val="14"/>
        <color theme="1"/>
        <rFont val="游ゴシック"/>
        <family val="3"/>
        <charset val="128"/>
        <scheme val="minor"/>
      </rPr>
      <t>項目</t>
    </r>
    <phoneticPr fontId="24"/>
  </si>
  <si>
    <t>細目</t>
    <phoneticPr fontId="2"/>
  </si>
  <si>
    <t>文芸費</t>
    <phoneticPr fontId="24"/>
  </si>
  <si>
    <t>謝金</t>
    <phoneticPr fontId="24"/>
  </si>
  <si>
    <t>旅費</t>
    <phoneticPr fontId="24"/>
  </si>
  <si>
    <t>宣伝・印刷費</t>
    <phoneticPr fontId="24"/>
  </si>
  <si>
    <t>記録・配信費</t>
    <phoneticPr fontId="24"/>
  </si>
  <si>
    <t>.</t>
    <phoneticPr fontId="24"/>
  </si>
  <si>
    <t>作品借料</t>
    <rPh sb="0" eb="2">
      <t>サクヒン</t>
    </rPh>
    <rPh sb="2" eb="4">
      <t>シャクリョウ</t>
    </rPh>
    <phoneticPr fontId="24"/>
  </si>
  <si>
    <t>人数・枚数等</t>
    <rPh sb="0" eb="2">
      <t>ニンズウ</t>
    </rPh>
    <rPh sb="3" eb="5">
      <t>マイスウ</t>
    </rPh>
    <rPh sb="5" eb="6">
      <t>ナド</t>
    </rPh>
    <phoneticPr fontId="2"/>
  </si>
  <si>
    <t>回数・日数等</t>
    <rPh sb="0" eb="2">
      <t>カイスウ</t>
    </rPh>
    <rPh sb="3" eb="5">
      <t>ニッスウ</t>
    </rPh>
    <rPh sb="5" eb="6">
      <t>トウ</t>
    </rPh>
    <phoneticPr fontId="2"/>
  </si>
  <si>
    <t>会場費</t>
    <rPh sb="0" eb="2">
      <t>カイジョウ</t>
    </rPh>
    <rPh sb="2" eb="3">
      <t>ヒ</t>
    </rPh>
    <phoneticPr fontId="24"/>
  </si>
  <si>
    <t>人数・枚数等</t>
    <phoneticPr fontId="2"/>
  </si>
  <si>
    <t>回数・日数等</t>
    <phoneticPr fontId="2"/>
  </si>
  <si>
    <t>上映費</t>
    <rPh sb="0" eb="2">
      <t>ジョウエイ</t>
    </rPh>
    <rPh sb="2" eb="3">
      <t>ヒ</t>
    </rPh>
    <phoneticPr fontId="24"/>
  </si>
  <si>
    <t>設営費</t>
    <rPh sb="0" eb="2">
      <t>セツエイ</t>
    </rPh>
    <rPh sb="2" eb="3">
      <t>ヒ</t>
    </rPh>
    <phoneticPr fontId="24"/>
  </si>
  <si>
    <t>整理番号</t>
    <rPh sb="0" eb="2">
      <t>セイリ</t>
    </rPh>
    <rPh sb="2" eb="4">
      <t>バンゴウ</t>
    </rPh>
    <phoneticPr fontId="2"/>
  </si>
  <si>
    <t>団体名（フリガナ）</t>
    <rPh sb="0" eb="2">
      <t>ダンタイ</t>
    </rPh>
    <rPh sb="2" eb="3">
      <t>メイ</t>
    </rPh>
    <phoneticPr fontId="3"/>
  </si>
  <si>
    <t>担当者名欄には、1名のみ記入してください。</t>
    <rPh sb="0" eb="3">
      <t>タントウシャ</t>
    </rPh>
    <rPh sb="3" eb="4">
      <t>メイ</t>
    </rPh>
    <rPh sb="4" eb="5">
      <t>ラン</t>
    </rPh>
    <rPh sb="9" eb="10">
      <t>メイ</t>
    </rPh>
    <rPh sb="12" eb="14">
      <t>キニュウ</t>
    </rPh>
    <phoneticPr fontId="2"/>
  </si>
  <si>
    <t>映画祭</t>
    <rPh sb="0" eb="3">
      <t>エイガサイ</t>
    </rPh>
    <phoneticPr fontId="2"/>
  </si>
  <si>
    <t>活動区分</t>
    <rPh sb="0" eb="4">
      <t>カツドウクブン</t>
    </rPh>
    <phoneticPr fontId="2"/>
  </si>
  <si>
    <t>日本映画上映活動</t>
    <rPh sb="0" eb="2">
      <t>ニホン</t>
    </rPh>
    <rPh sb="2" eb="4">
      <t>エイガ</t>
    </rPh>
    <rPh sb="4" eb="8">
      <t>ジョウエイカツドウ</t>
    </rPh>
    <phoneticPr fontId="2"/>
  </si>
  <si>
    <t>日本映画上映活動</t>
    <rPh sb="0" eb="4">
      <t>ニホンエイガ</t>
    </rPh>
    <rPh sb="4" eb="6">
      <t>ジョウエイ</t>
    </rPh>
    <rPh sb="6" eb="8">
      <t>カツドウ</t>
    </rPh>
    <phoneticPr fontId="2"/>
  </si>
  <si>
    <t>団体名フリガナは、法人名称（株式会社等）を除いた、それ以外の部分のみ記入してください。
（例）フリガナ：ゲイブンシン
　　　団体名　：株式会社げいぶんしん
　　　</t>
    <rPh sb="0" eb="2">
      <t>ダンタイ</t>
    </rPh>
    <rPh sb="2" eb="3">
      <t>メイ</t>
    </rPh>
    <rPh sb="9" eb="11">
      <t>ホウジン</t>
    </rPh>
    <rPh sb="11" eb="13">
      <t>メイショウ</t>
    </rPh>
    <rPh sb="14" eb="18">
      <t>カブシキガイシャ</t>
    </rPh>
    <rPh sb="18" eb="19">
      <t>ナド</t>
    </rPh>
    <rPh sb="21" eb="22">
      <t>ノゾ</t>
    </rPh>
    <rPh sb="27" eb="29">
      <t>イガイ</t>
    </rPh>
    <rPh sb="30" eb="32">
      <t>ブブン</t>
    </rPh>
    <rPh sb="34" eb="36">
      <t>キニュウ</t>
    </rPh>
    <rPh sb="45" eb="46">
      <t>レイ</t>
    </rPh>
    <rPh sb="62" eb="64">
      <t>ダンタイ</t>
    </rPh>
    <rPh sb="64" eb="65">
      <t>メイ</t>
    </rPh>
    <rPh sb="67" eb="71">
      <t>カブシキガイシャ</t>
    </rPh>
    <phoneticPr fontId="2"/>
  </si>
  <si>
    <t>助成対象経費の総額</t>
    <rPh sb="7" eb="9">
      <t>ソウガク</t>
    </rPh>
    <phoneticPr fontId="2"/>
  </si>
  <si>
    <t>本活動の企画意図</t>
    <rPh sb="0" eb="1">
      <t>ホン</t>
    </rPh>
    <rPh sb="1" eb="3">
      <t>カツドウ</t>
    </rPh>
    <rPh sb="4" eb="6">
      <t>キカク</t>
    </rPh>
    <rPh sb="6" eb="8">
      <t>イト</t>
    </rPh>
    <phoneticPr fontId="2"/>
  </si>
  <si>
    <t>選択してください。</t>
    <rPh sb="0" eb="2">
      <t>センタク</t>
    </rPh>
    <phoneticPr fontId="2"/>
  </si>
  <si>
    <t>北海道</t>
  </si>
  <si>
    <t>助成対象経費の総額</t>
    <rPh sb="0" eb="6">
      <t>ジョセイタイショウケイヒ</t>
    </rPh>
    <rPh sb="7" eb="9">
      <t>ソウガク</t>
    </rPh>
    <phoneticPr fontId="2"/>
  </si>
  <si>
    <t>【記入要領】</t>
    <phoneticPr fontId="11"/>
  </si>
  <si>
    <t>助成金算定基礎経費の合計額</t>
    <rPh sb="0" eb="3">
      <t>ジョセイキン</t>
    </rPh>
    <rPh sb="3" eb="5">
      <t>サンテイ</t>
    </rPh>
    <rPh sb="5" eb="7">
      <t>キソ</t>
    </rPh>
    <rPh sb="7" eb="9">
      <t>ケイヒ</t>
    </rPh>
    <rPh sb="10" eb="12">
      <t>ゴウケイ</t>
    </rPh>
    <rPh sb="12" eb="13">
      <t>ガク</t>
    </rPh>
    <phoneticPr fontId="24"/>
  </si>
  <si>
    <t>.</t>
    <phoneticPr fontId="11"/>
  </si>
  <si>
    <t>令和　年　月　日</t>
    <rPh sb="0" eb="2">
      <t>レイワ</t>
    </rPh>
    <rPh sb="3" eb="4">
      <t>ネン</t>
    </rPh>
    <rPh sb="5" eb="6">
      <t>ガツ</t>
    </rPh>
    <rPh sb="7" eb="8">
      <t>ニチ</t>
    </rPh>
    <phoneticPr fontId="2"/>
  </si>
  <si>
    <t>日付は提出日を入力してください。</t>
    <rPh sb="0" eb="2">
      <t>ヒヅケ</t>
    </rPh>
    <rPh sb="3" eb="6">
      <t>テイシュツビ</t>
    </rPh>
    <rPh sb="7" eb="9">
      <t>ニュウリョク</t>
    </rPh>
    <phoneticPr fontId="2"/>
  </si>
  <si>
    <t>助成対象活動名</t>
    <rPh sb="0" eb="2">
      <t>ジョセイ</t>
    </rPh>
    <rPh sb="2" eb="4">
      <t>タイショウ</t>
    </rPh>
    <rPh sb="4" eb="6">
      <t>カツドウ</t>
    </rPh>
    <rPh sb="6" eb="7">
      <t>メイ</t>
    </rPh>
    <phoneticPr fontId="3"/>
  </si>
  <si>
    <t>フリガナ</t>
    <phoneticPr fontId="3"/>
  </si>
  <si>
    <t>（ハ）助成金の額</t>
    <rPh sb="3" eb="6">
      <t>ジョセイキン</t>
    </rPh>
    <rPh sb="7" eb="8">
      <t>ガク</t>
    </rPh>
    <phoneticPr fontId="2"/>
  </si>
  <si>
    <t>入場料収入</t>
    <rPh sb="3" eb="5">
      <t>シュウニュウ</t>
    </rPh>
    <phoneticPr fontId="2"/>
  </si>
  <si>
    <t>.</t>
    <phoneticPr fontId="11"/>
  </si>
  <si>
    <t>助 成 対 象 活 動 変 更 理 由 書</t>
    <rPh sb="0" eb="1">
      <t>スケ</t>
    </rPh>
    <rPh sb="2" eb="3">
      <t>シゲル</t>
    </rPh>
    <rPh sb="4" eb="5">
      <t>タイ</t>
    </rPh>
    <rPh sb="6" eb="7">
      <t>ゾウ</t>
    </rPh>
    <rPh sb="8" eb="9">
      <t>カツ</t>
    </rPh>
    <rPh sb="10" eb="11">
      <t>ドウ</t>
    </rPh>
    <rPh sb="12" eb="13">
      <t>ヘン</t>
    </rPh>
    <rPh sb="14" eb="15">
      <t>サラ</t>
    </rPh>
    <rPh sb="16" eb="17">
      <t>リ</t>
    </rPh>
    <rPh sb="18" eb="19">
      <t>ヨシ</t>
    </rPh>
    <rPh sb="20" eb="21">
      <t>ショ</t>
    </rPh>
    <phoneticPr fontId="2"/>
  </si>
  <si>
    <t>（国内映画祭等の活動）</t>
    <rPh sb="1" eb="7">
      <t>コクナイエイガサイトウ</t>
    </rPh>
    <rPh sb="8" eb="10">
      <t>カツドウ</t>
    </rPh>
    <phoneticPr fontId="2"/>
  </si>
  <si>
    <t/>
  </si>
  <si>
    <t>提出日：</t>
    <rPh sb="0" eb="2">
      <t>テイシュツ</t>
    </rPh>
    <rPh sb="2" eb="3">
      <t>ビ</t>
    </rPh>
    <phoneticPr fontId="24"/>
  </si>
  <si>
    <t>独立行政法人日本芸術文化振興会理事長 殿</t>
    <phoneticPr fontId="2"/>
  </si>
  <si>
    <t>団　体　名</t>
    <phoneticPr fontId="2"/>
  </si>
  <si>
    <t>代表者氏名</t>
    <phoneticPr fontId="2"/>
  </si>
  <si>
    <t>助成対象活動名</t>
    <rPh sb="0" eb="2">
      <t>ジョセイ</t>
    </rPh>
    <rPh sb="2" eb="4">
      <t>タイショウ</t>
    </rPh>
    <rPh sb="4" eb="6">
      <t>カツドウ</t>
    </rPh>
    <rPh sb="6" eb="7">
      <t>メイ</t>
    </rPh>
    <phoneticPr fontId="24"/>
  </si>
  <si>
    <t>変更内容</t>
    <rPh sb="0" eb="2">
      <t>ヘンコウ</t>
    </rPh>
    <rPh sb="2" eb="4">
      <t>ナイヨウ</t>
    </rPh>
    <phoneticPr fontId="24"/>
  </si>
  <si>
    <t>①</t>
    <phoneticPr fontId="24"/>
  </si>
  <si>
    <t>件名</t>
    <rPh sb="0" eb="2">
      <t>ケンメイ</t>
    </rPh>
    <phoneticPr fontId="24"/>
  </si>
  <si>
    <t>[変更前]</t>
    <rPh sb="1" eb="3">
      <t>ヘンコウ</t>
    </rPh>
    <rPh sb="3" eb="4">
      <t>マエ</t>
    </rPh>
    <phoneticPr fontId="24"/>
  </si>
  <si>
    <t>[変更後]</t>
    <rPh sb="1" eb="3">
      <t>ヘンコウ</t>
    </rPh>
    <rPh sb="3" eb="4">
      <t>ゴ</t>
    </rPh>
    <phoneticPr fontId="24"/>
  </si>
  <si>
    <t>セル内に収まらない場合は、セルの高さを変更する等して、全ての記述が見えるようにしてください。２ページ目以降に続いても問題ありません。</t>
    <rPh sb="2" eb="3">
      <t>ナイ</t>
    </rPh>
    <rPh sb="4" eb="5">
      <t>オサ</t>
    </rPh>
    <rPh sb="9" eb="11">
      <t>バアイ</t>
    </rPh>
    <rPh sb="16" eb="17">
      <t>タカ</t>
    </rPh>
    <rPh sb="19" eb="21">
      <t>ヘンコウ</t>
    </rPh>
    <rPh sb="23" eb="24">
      <t>ナド</t>
    </rPh>
    <rPh sb="27" eb="28">
      <t>スベ</t>
    </rPh>
    <rPh sb="30" eb="32">
      <t>キジュツ</t>
    </rPh>
    <rPh sb="33" eb="34">
      <t>ミ</t>
    </rPh>
    <rPh sb="50" eb="51">
      <t>メ</t>
    </rPh>
    <rPh sb="51" eb="53">
      <t>イコウ</t>
    </rPh>
    <rPh sb="54" eb="55">
      <t>ツヅ</t>
    </rPh>
    <rPh sb="58" eb="60">
      <t>モンダイ</t>
    </rPh>
    <phoneticPr fontId="24"/>
  </si>
  <si>
    <t>[変更理由]</t>
    <rPh sb="1" eb="3">
      <t>ヘンコウ</t>
    </rPh>
    <rPh sb="3" eb="5">
      <t>リユウ</t>
    </rPh>
    <phoneticPr fontId="24"/>
  </si>
  <si>
    <t>③</t>
    <phoneticPr fontId="24"/>
  </si>
  <si>
    <t>④</t>
    <phoneticPr fontId="24"/>
  </si>
  <si>
    <t>代表者役職名</t>
    <rPh sb="3" eb="4">
      <t>ヤク</t>
    </rPh>
    <phoneticPr fontId="2"/>
  </si>
  <si>
    <t>⑤</t>
    <phoneticPr fontId="24"/>
  </si>
  <si>
    <t>⑥</t>
    <phoneticPr fontId="24"/>
  </si>
  <si>
    <t>様式第１３号（第１５条関連）
【総表】</t>
    <phoneticPr fontId="2"/>
  </si>
  <si>
    <t>実施日程
及び
実施会場</t>
    <rPh sb="0" eb="2">
      <t>ジッシ</t>
    </rPh>
    <rPh sb="2" eb="4">
      <t>ニッテイ</t>
    </rPh>
    <rPh sb="5" eb="6">
      <t>オヨ</t>
    </rPh>
    <rPh sb="8" eb="10">
      <t>ジッシ</t>
    </rPh>
    <rPh sb="10" eb="12">
      <t>カイジョウ</t>
    </rPh>
    <phoneticPr fontId="3"/>
  </si>
  <si>
    <t>実績報告内容</t>
    <rPh sb="0" eb="2">
      <t>ジッセキ</t>
    </rPh>
    <rPh sb="2" eb="4">
      <t>ホウコク</t>
    </rPh>
    <rPh sb="4" eb="6">
      <t>ナイヨウ</t>
    </rPh>
    <phoneticPr fontId="3"/>
  </si>
  <si>
    <t>収支決算（円）</t>
    <rPh sb="0" eb="2">
      <t>シュウシ</t>
    </rPh>
    <rPh sb="2" eb="4">
      <t>ケッサン</t>
    </rPh>
    <rPh sb="5" eb="6">
      <t>エン</t>
    </rPh>
    <phoneticPr fontId="2"/>
  </si>
  <si>
    <t>開催日、実施会場（所在地）は「総表」より転記されます。</t>
    <rPh sb="0" eb="3">
      <t>カイサイビ</t>
    </rPh>
    <rPh sb="4" eb="6">
      <t>ジッシ</t>
    </rPh>
    <rPh sb="6" eb="8">
      <t>カイジョウ</t>
    </rPh>
    <rPh sb="9" eb="12">
      <t>ショザイチ</t>
    </rPh>
    <rPh sb="15" eb="17">
      <t>ソウヒョウ</t>
    </rPh>
    <rPh sb="20" eb="22">
      <t>テンキ</t>
    </rPh>
    <phoneticPr fontId="4"/>
  </si>
  <si>
    <t>実施会場（所在地）</t>
    <rPh sb="2" eb="4">
      <t>カイジョウ</t>
    </rPh>
    <phoneticPr fontId="4"/>
  </si>
  <si>
    <t>実施日程</t>
    <rPh sb="0" eb="2">
      <t>ジッシ</t>
    </rPh>
    <rPh sb="2" eb="4">
      <t>ニッテイ</t>
    </rPh>
    <phoneticPr fontId="2"/>
  </si>
  <si>
    <t>4行以内でご記入ください。</t>
    <rPh sb="1" eb="2">
      <t>ギョウ</t>
    </rPh>
    <rPh sb="2" eb="4">
      <t>イナイ</t>
    </rPh>
    <rPh sb="6" eb="8">
      <t>キニュウ</t>
    </rPh>
    <phoneticPr fontId="2"/>
  </si>
  <si>
    <t>本活動を実施したことにより、団体が得た成果を具体的に記入してください。</t>
    <rPh sb="0" eb="1">
      <t>ホン</t>
    </rPh>
    <rPh sb="1" eb="3">
      <t>カツドウ</t>
    </rPh>
    <rPh sb="4" eb="6">
      <t>ジッシ</t>
    </rPh>
    <rPh sb="14" eb="16">
      <t>ダンタイ</t>
    </rPh>
    <rPh sb="17" eb="18">
      <t>エ</t>
    </rPh>
    <rPh sb="19" eb="21">
      <t>セイカ</t>
    </rPh>
    <rPh sb="22" eb="25">
      <t>グタイテキ</t>
    </rPh>
    <rPh sb="26" eb="28">
      <t>キニュウ</t>
    </rPh>
    <phoneticPr fontId="2"/>
  </si>
  <si>
    <t>助成による効果</t>
    <rPh sb="0" eb="2">
      <t>ジョセイ</t>
    </rPh>
    <rPh sb="5" eb="7">
      <t>コウカ</t>
    </rPh>
    <phoneticPr fontId="2"/>
  </si>
  <si>
    <t>15行以内でご記入ください。</t>
    <rPh sb="2" eb="3">
      <t>ギョウ</t>
    </rPh>
    <rPh sb="3" eb="5">
      <t>イナイ</t>
    </rPh>
    <rPh sb="7" eb="9">
      <t>キニュウ</t>
    </rPh>
    <phoneticPr fontId="4"/>
  </si>
  <si>
    <t>収入総額（円）</t>
    <rPh sb="0" eb="2">
      <t>シュウニュウ</t>
    </rPh>
    <phoneticPr fontId="2"/>
  </si>
  <si>
    <t>小計（円）</t>
    <rPh sb="0" eb="2">
      <t>ショウケイ</t>
    </rPh>
    <rPh sb="3" eb="4">
      <t>エン</t>
    </rPh>
    <phoneticPr fontId="2"/>
  </si>
  <si>
    <t>（円）</t>
    <phoneticPr fontId="24"/>
  </si>
  <si>
    <r>
      <t>　</t>
    </r>
    <r>
      <rPr>
        <b/>
        <u/>
        <sz val="14"/>
        <color rgb="FF000066"/>
        <rFont val="游ゴシック"/>
        <family val="3"/>
        <charset val="128"/>
        <scheme val="minor"/>
      </rPr>
      <t>助成対象経費の中から3つの経費項目を選択してください。</t>
    </r>
    <r>
      <rPr>
        <b/>
        <sz val="14"/>
        <color rgb="FF000066"/>
        <rFont val="游ゴシック"/>
        <family val="3"/>
        <charset val="128"/>
        <scheme val="minor"/>
      </rPr>
      <t xml:space="preserve">
　※要望書で選択した経費項目のみ選択できます。</t>
    </r>
    <rPh sb="5" eb="7">
      <t>ケイヒ</t>
    </rPh>
    <rPh sb="8" eb="9">
      <t>ナカ</t>
    </rPh>
    <rPh sb="14" eb="16">
      <t>ケイヒ</t>
    </rPh>
    <rPh sb="16" eb="18">
      <t>コウモク</t>
    </rPh>
    <rPh sb="19" eb="21">
      <t>センタク</t>
    </rPh>
    <rPh sb="31" eb="34">
      <t>ヨウボウショ</t>
    </rPh>
    <rPh sb="35" eb="37">
      <t>センタク</t>
    </rPh>
    <rPh sb="39" eb="41">
      <t>ケイヒ</t>
    </rPh>
    <rPh sb="41" eb="43">
      <t>コウモク</t>
    </rPh>
    <rPh sb="45" eb="47">
      <t>センタク</t>
    </rPh>
    <phoneticPr fontId="24"/>
  </si>
  <si>
    <t xml:space="preserve">様式第１２号（第１４条関係）
</t>
    <phoneticPr fontId="2"/>
  </si>
  <si>
    <t>助成金支払申請書</t>
    <rPh sb="0" eb="3">
      <t>ジョセイキン</t>
    </rPh>
    <rPh sb="3" eb="5">
      <t>シハライ</t>
    </rPh>
    <rPh sb="5" eb="8">
      <t>シンセイショ</t>
    </rPh>
    <phoneticPr fontId="2"/>
  </si>
  <si>
    <t>（国内映画祭等の活動）</t>
    <rPh sb="1" eb="3">
      <t>コクナイ</t>
    </rPh>
    <rPh sb="3" eb="6">
      <t>エイガサイ</t>
    </rPh>
    <rPh sb="6" eb="7">
      <t>トウ</t>
    </rPh>
    <rPh sb="8" eb="10">
      <t>カツドウ</t>
    </rPh>
    <phoneticPr fontId="24"/>
  </si>
  <si>
    <t>※総表に記入した情報が反映されます。</t>
    <rPh sb="1" eb="3">
      <t>ソウヒョウ</t>
    </rPh>
    <rPh sb="4" eb="6">
      <t>キニュウ</t>
    </rPh>
    <rPh sb="8" eb="10">
      <t>ジョウホウ</t>
    </rPh>
    <rPh sb="11" eb="13">
      <t>ハンエイ</t>
    </rPh>
    <phoneticPr fontId="24"/>
  </si>
  <si>
    <t>〒</t>
    <phoneticPr fontId="2"/>
  </si>
  <si>
    <t>団体住所
（所在地）</t>
    <phoneticPr fontId="2"/>
  </si>
  <si>
    <t>団体名
（主催者）</t>
    <rPh sb="5" eb="8">
      <t>シュサイシャ</t>
    </rPh>
    <phoneticPr fontId="2"/>
  </si>
  <si>
    <t>代表者職名</t>
    <phoneticPr fontId="2"/>
  </si>
  <si>
    <t>　芸術文化振興基金助成金交付要綱第１４条の規定に基づき、下記のとおり助成金の支払を申請します。</t>
    <phoneticPr fontId="2"/>
  </si>
  <si>
    <t>記</t>
    <rPh sb="0" eb="1">
      <t>キ</t>
    </rPh>
    <phoneticPr fontId="2"/>
  </si>
  <si>
    <t>１　助成対象活動名　</t>
    <phoneticPr fontId="24"/>
  </si>
  <si>
    <t>※総表に記入した情報が反映されます。</t>
  </si>
  <si>
    <t>２　助成金の額 　</t>
    <phoneticPr fontId="24"/>
  </si>
  <si>
    <t>３　助成金振込先</t>
    <phoneticPr fontId="24"/>
  </si>
  <si>
    <t>（１）金融機関名</t>
  </si>
  <si>
    <t>〇〇銀行</t>
    <rPh sb="2" eb="4">
      <t>ギンコウ</t>
    </rPh>
    <phoneticPr fontId="24"/>
  </si>
  <si>
    <t>通帳表紙裏面記載のとおりに記入してください。</t>
    <rPh sb="0" eb="2">
      <t>ツウチョウ</t>
    </rPh>
    <rPh sb="2" eb="4">
      <t>ヒョウシ</t>
    </rPh>
    <rPh sb="4" eb="6">
      <t>ウラメン</t>
    </rPh>
    <rPh sb="6" eb="8">
      <t>キサイ</t>
    </rPh>
    <rPh sb="13" eb="15">
      <t>キニュウ</t>
    </rPh>
    <phoneticPr fontId="24"/>
  </si>
  <si>
    <t>（２）支店名</t>
  </si>
  <si>
    <t>○○支店</t>
    <rPh sb="2" eb="4">
      <t>シテン</t>
    </rPh>
    <phoneticPr fontId="24"/>
  </si>
  <si>
    <t>店番号</t>
  </si>
  <si>
    <t>（３）口座種別</t>
  </si>
  <si>
    <t>普通</t>
  </si>
  <si>
    <t>（４）口座番号</t>
  </si>
  <si>
    <t>通帳の表紙裏に記載のｶﾀｶﾅをそのまま記入してください。</t>
    <rPh sb="0" eb="2">
      <t>ツウチョウ</t>
    </rPh>
    <rPh sb="3" eb="6">
      <t>ヒョウシウラ</t>
    </rPh>
    <rPh sb="7" eb="9">
      <t>キサイ</t>
    </rPh>
    <rPh sb="19" eb="21">
      <t>キニュウ</t>
    </rPh>
    <phoneticPr fontId="24"/>
  </si>
  <si>
    <t>（５）口座名義</t>
    <phoneticPr fontId="24"/>
  </si>
  <si>
    <t>独立行政法人　日本芸術文化振興会</t>
    <phoneticPr fontId="24"/>
  </si>
  <si>
    <t>印刷・押印は不要です。</t>
    <rPh sb="0" eb="2">
      <t>インサツ</t>
    </rPh>
    <rPh sb="3" eb="5">
      <t>オウイン</t>
    </rPh>
    <rPh sb="6" eb="8">
      <t>フヨウ</t>
    </rPh>
    <phoneticPr fontId="2"/>
  </si>
  <si>
    <t>参加者数実績</t>
    <rPh sb="0" eb="3">
      <t>サンカシャ</t>
    </rPh>
    <rPh sb="3" eb="4">
      <t>スウ</t>
    </rPh>
    <rPh sb="4" eb="6">
      <t>ジッセキ</t>
    </rPh>
    <phoneticPr fontId="2"/>
  </si>
  <si>
    <t>開催日のうちの実施日数と、参加者数実績を記入してください。</t>
    <rPh sb="0" eb="3">
      <t>カイサイビ</t>
    </rPh>
    <rPh sb="7" eb="9">
      <t>ジッシ</t>
    </rPh>
    <rPh sb="9" eb="11">
      <t>ニッスウ</t>
    </rPh>
    <rPh sb="13" eb="16">
      <t>サンカシャ</t>
    </rPh>
    <rPh sb="16" eb="17">
      <t>スウ</t>
    </rPh>
    <rPh sb="17" eb="19">
      <t>ジッセキ</t>
    </rPh>
    <rPh sb="20" eb="22">
      <t>キニュウ</t>
    </rPh>
    <phoneticPr fontId="4"/>
  </si>
  <si>
    <t>提出後も連絡の取れるアドレスの記載をお願いします。</t>
    <rPh sb="0" eb="2">
      <t>テイシュツ</t>
    </rPh>
    <rPh sb="2" eb="3">
      <t>ゴ</t>
    </rPh>
    <rPh sb="4" eb="6">
      <t>レンラク</t>
    </rPh>
    <rPh sb="7" eb="8">
      <t>ト</t>
    </rPh>
    <rPh sb="15" eb="17">
      <t>キサイ</t>
    </rPh>
    <rPh sb="19" eb="20">
      <t>ネガ</t>
    </rPh>
    <phoneticPr fontId="2"/>
  </si>
  <si>
    <t>入場料収入の実績値を記入してください。
券種、単価、枚数の各欄に記入すると単価×枚数等が自動計算されます。</t>
    <rPh sb="6" eb="9">
      <t>ジッセキチ</t>
    </rPh>
    <phoneticPr fontId="11"/>
  </si>
  <si>
    <t>活動の成果</t>
    <rPh sb="0" eb="2">
      <t>カツドウ</t>
    </rPh>
    <rPh sb="3" eb="5">
      <t>セイカ</t>
    </rPh>
    <phoneticPr fontId="2"/>
  </si>
  <si>
    <t>実施会場</t>
    <rPh sb="0" eb="2">
      <t>ジッシ</t>
    </rPh>
    <rPh sb="2" eb="4">
      <t>カイジョウ</t>
    </rPh>
    <phoneticPr fontId="2"/>
  </si>
  <si>
    <t>売り止め席（席）　　</t>
    <rPh sb="0" eb="1">
      <t>ウ</t>
    </rPh>
    <rPh sb="2" eb="3">
      <t>ド</t>
    </rPh>
    <rPh sb="4" eb="5">
      <t>セキ</t>
    </rPh>
    <phoneticPr fontId="2"/>
  </si>
  <si>
    <t>売り止め席数</t>
    <rPh sb="0" eb="1">
      <t>ウ</t>
    </rPh>
    <rPh sb="2" eb="3">
      <t>ド</t>
    </rPh>
    <rPh sb="4" eb="5">
      <t>セキ</t>
    </rPh>
    <phoneticPr fontId="2"/>
  </si>
  <si>
    <t>売り止め席数</t>
    <rPh sb="0" eb="1">
      <t>ウ</t>
    </rPh>
    <rPh sb="2" eb="3">
      <t>ド</t>
    </rPh>
    <rPh sb="4" eb="5">
      <t>セキ</t>
    </rPh>
    <rPh sb="5" eb="6">
      <t>カズ</t>
    </rPh>
    <phoneticPr fontId="2"/>
  </si>
  <si>
    <t>招待</t>
    <phoneticPr fontId="24"/>
  </si>
  <si>
    <t>使用座席数</t>
    <phoneticPr fontId="24"/>
  </si>
  <si>
    <t>上映回数</t>
    <rPh sb="0" eb="2">
      <t>ジョウエイ</t>
    </rPh>
    <phoneticPr fontId="2"/>
  </si>
  <si>
    <t>上映回数</t>
    <rPh sb="0" eb="2">
      <t>ジョウエイ</t>
    </rPh>
    <rPh sb="2" eb="4">
      <t>カイスウ</t>
    </rPh>
    <phoneticPr fontId="24"/>
  </si>
  <si>
    <t>上映回数　（回）</t>
    <rPh sb="0" eb="2">
      <t>ジョウエイ</t>
    </rPh>
    <rPh sb="2" eb="4">
      <t>カイスウ</t>
    </rPh>
    <rPh sb="6" eb="7">
      <t>カイ</t>
    </rPh>
    <phoneticPr fontId="2"/>
  </si>
  <si>
    <t>（有料入場率＝有料チケット総販売予定数／（使用座席数×上映回数））</t>
    <rPh sb="27" eb="29">
      <t>ジョウエイ</t>
    </rPh>
    <phoneticPr fontId="11"/>
  </si>
  <si>
    <t>支払先</t>
    <rPh sb="0" eb="3">
      <t>シハライサキ</t>
    </rPh>
    <phoneticPr fontId="24"/>
  </si>
  <si>
    <t>内容</t>
    <rPh sb="0" eb="2">
      <t>ナイヨウ</t>
    </rPh>
    <phoneticPr fontId="2"/>
  </si>
  <si>
    <t>No.</t>
    <phoneticPr fontId="24"/>
  </si>
  <si>
    <t>上映素材</t>
    <rPh sb="0" eb="4">
      <t>ジョウエイソザイ</t>
    </rPh>
    <phoneticPr fontId="9"/>
  </si>
  <si>
    <t>「個表」シートの該当欄に記入しきれない場合に、</t>
    <rPh sb="1" eb="3">
      <t>コヒョウ</t>
    </rPh>
    <rPh sb="8" eb="10">
      <t>ガイトウ</t>
    </rPh>
    <rPh sb="10" eb="11">
      <t>ラン</t>
    </rPh>
    <rPh sb="12" eb="14">
      <t>キニュウ</t>
    </rPh>
    <rPh sb="19" eb="21">
      <t>バアイ</t>
    </rPh>
    <phoneticPr fontId="24"/>
  </si>
  <si>
    <t>その役割について記入してください。</t>
    <rPh sb="2" eb="4">
      <t>ヤクワリ</t>
    </rPh>
    <phoneticPr fontId="24"/>
  </si>
  <si>
    <t>その他</t>
    <rPh sb="2" eb="3">
      <t>タ</t>
    </rPh>
    <phoneticPr fontId="9"/>
  </si>
  <si>
    <t>共催者名・後援者名・
協賛者名等とその役割</t>
    <rPh sb="0" eb="3">
      <t>キョウサイシャ</t>
    </rPh>
    <rPh sb="3" eb="4">
      <t>メイ</t>
    </rPh>
    <rPh sb="5" eb="8">
      <t>コウエンシャ</t>
    </rPh>
    <rPh sb="8" eb="9">
      <t>メイ</t>
    </rPh>
    <rPh sb="19" eb="21">
      <t>ヤクワリ</t>
    </rPh>
    <phoneticPr fontId="9"/>
  </si>
  <si>
    <t>代表者氏名</t>
    <rPh sb="0" eb="5">
      <t>ダイヒョウシャシメイ</t>
    </rPh>
    <phoneticPr fontId="2"/>
  </si>
  <si>
    <t>*税込金額でご記入ください。</t>
    <rPh sb="1" eb="3">
      <t>ゼイコ</t>
    </rPh>
    <rPh sb="3" eb="5">
      <t>キンガク</t>
    </rPh>
    <rPh sb="7" eb="9">
      <t>キニュウ</t>
    </rPh>
    <phoneticPr fontId="24"/>
  </si>
  <si>
    <t>＊税込金額でご記入ください。</t>
    <rPh sb="1" eb="5">
      <t>ゼイコミキンガク</t>
    </rPh>
    <rPh sb="7" eb="9">
      <t>キニュウ</t>
    </rPh>
    <phoneticPr fontId="11"/>
  </si>
  <si>
    <t>単位</t>
    <rPh sb="0" eb="2">
      <t>タンイ</t>
    </rPh>
    <phoneticPr fontId="2"/>
  </si>
  <si>
    <t>単位</t>
    <phoneticPr fontId="2"/>
  </si>
  <si>
    <t>単価等(円)</t>
    <rPh sb="0" eb="2">
      <t>タンカ</t>
    </rPh>
    <rPh sb="2" eb="3">
      <t>トウ</t>
    </rPh>
    <rPh sb="4" eb="5">
      <t>エン</t>
    </rPh>
    <phoneticPr fontId="2"/>
  </si>
  <si>
    <t>金額(円)</t>
    <rPh sb="3" eb="4">
      <t>エン</t>
    </rPh>
    <phoneticPr fontId="2"/>
  </si>
  <si>
    <t>小計(円)</t>
    <rPh sb="0" eb="2">
      <t>ショウケイ</t>
    </rPh>
    <rPh sb="3" eb="4">
      <t>エン</t>
    </rPh>
    <phoneticPr fontId="2"/>
  </si>
  <si>
    <t>団体名</t>
    <rPh sb="0" eb="3">
      <t>ダンタイメイ</t>
    </rPh>
    <phoneticPr fontId="2"/>
  </si>
  <si>
    <t>代表者役職</t>
    <rPh sb="0" eb="5">
      <t>ダイヒョウシャヤクショク</t>
    </rPh>
    <phoneticPr fontId="2"/>
  </si>
  <si>
    <t>市区町村</t>
    <rPh sb="0" eb="2">
      <t>シク</t>
    </rPh>
    <rPh sb="2" eb="4">
      <t>チョウソン</t>
    </rPh>
    <phoneticPr fontId="2"/>
  </si>
  <si>
    <t>助成金算定基礎経費の
合計額</t>
    <rPh sb="0" eb="3">
      <t>ジョセイキン</t>
    </rPh>
    <rPh sb="3" eb="5">
      <t>サンテイ</t>
    </rPh>
    <rPh sb="5" eb="7">
      <t>キソ</t>
    </rPh>
    <rPh sb="7" eb="9">
      <t>ケイヒ</t>
    </rPh>
    <rPh sb="11" eb="13">
      <t>ゴウケイ</t>
    </rPh>
    <rPh sb="13" eb="14">
      <t>ガク</t>
    </rPh>
    <phoneticPr fontId="2"/>
  </si>
  <si>
    <t>収入総額(イ＋ロ＋ハ)</t>
    <phoneticPr fontId="2"/>
  </si>
  <si>
    <t>入場券内訳</t>
    <phoneticPr fontId="24"/>
  </si>
  <si>
    <t>様式の灰色箇所は記入不可、青色箇所はプルダウンメニューを選択する箇所です。
（他のシートも同様）</t>
    <rPh sb="0" eb="2">
      <t>ヨウシキ</t>
    </rPh>
    <rPh sb="3" eb="5">
      <t>ハイイロ</t>
    </rPh>
    <rPh sb="5" eb="7">
      <t>カショ</t>
    </rPh>
    <rPh sb="8" eb="10">
      <t>キニュウ</t>
    </rPh>
    <rPh sb="10" eb="12">
      <t>フカ</t>
    </rPh>
    <rPh sb="13" eb="15">
      <t>アオイロ</t>
    </rPh>
    <rPh sb="15" eb="17">
      <t>カショ</t>
    </rPh>
    <rPh sb="28" eb="30">
      <t>センタク</t>
    </rPh>
    <rPh sb="32" eb="34">
      <t>カショ</t>
    </rPh>
    <rPh sb="39" eb="40">
      <t>ホカ</t>
    </rPh>
    <rPh sb="45" eb="47">
      <t>ドウヨウ</t>
    </rPh>
    <phoneticPr fontId="2"/>
  </si>
  <si>
    <t>セル内での改行は「CTRL+ALT+ENTER」を同時に押してください。</t>
    <rPh sb="5" eb="7">
      <t>カイギョウ</t>
    </rPh>
    <phoneticPr fontId="4"/>
  </si>
  <si>
    <t>本助成を受けたことにより、充実した点を具体的に記入してください。</t>
    <rPh sb="0" eb="1">
      <t>ホン</t>
    </rPh>
    <rPh sb="1" eb="3">
      <t>ジョセイ</t>
    </rPh>
    <rPh sb="4" eb="5">
      <t>ウ</t>
    </rPh>
    <rPh sb="13" eb="15">
      <t>ジュウジツ</t>
    </rPh>
    <rPh sb="17" eb="18">
      <t>テン</t>
    </rPh>
    <rPh sb="19" eb="22">
      <t>グタイテキ</t>
    </rPh>
    <rPh sb="23" eb="25">
      <t>キニュウ</t>
    </rPh>
    <phoneticPr fontId="2"/>
  </si>
  <si>
    <t>・各会場の総座席数、売り止め席数、上映回数を記入してください。
各項目を記入すると、上の表に集計されます。
・各会場の入場料収入をご記入ください。
券種、単価、枚数の各欄に記入すると、単価×枚数等が自動計算されます。
・有料入場率が100%を超えている場合は使用座席数、上映回数、チケットの枚数を再度ご確認ください。
・ペアチケット2,000円を20枚予定の場合、下記のように記載をお願いいたします。
　券種　ペアチケット（2,000円×20枚）
　単価　1,000
　枚数　40
（券種に販売金額及び枚数を記入し、単価の金額を1/2、枚数を2倍にする。）
・通し券の場合は、以下のように記入してください。
　券種：3回通し券（2,400円×60枚）
　単価：800
　枚数：180
（上映回数3回の通し券の場合、券種に販売金額及び枚数を記入し、単価の金額を1/3、枚数を3倍にする。）</t>
    <rPh sb="123" eb="124">
      <t>コ</t>
    </rPh>
    <rPh sb="128" eb="130">
      <t>バアイ</t>
    </rPh>
    <rPh sb="131" eb="133">
      <t>シヨウ</t>
    </rPh>
    <rPh sb="133" eb="136">
      <t>ザセキスウ</t>
    </rPh>
    <rPh sb="147" eb="149">
      <t>マイスウ</t>
    </rPh>
    <rPh sb="150" eb="152">
      <t>サイド</t>
    </rPh>
    <rPh sb="153" eb="155">
      <t>カクニン</t>
    </rPh>
    <rPh sb="174" eb="175">
      <t>エン</t>
    </rPh>
    <rPh sb="178" eb="179">
      <t>マイ</t>
    </rPh>
    <rPh sb="179" eb="181">
      <t>ヨテイ</t>
    </rPh>
    <rPh sb="182" eb="184">
      <t>バアイ</t>
    </rPh>
    <rPh sb="185" eb="187">
      <t>カキ</t>
    </rPh>
    <rPh sb="191" eb="193">
      <t>キサイ</t>
    </rPh>
    <rPh sb="195" eb="196">
      <t>ネガ</t>
    </rPh>
    <rPh sb="220" eb="221">
      <t>エン</t>
    </rPh>
    <rPh sb="224" eb="225">
      <t>マイ</t>
    </rPh>
    <rPh sb="228" eb="230">
      <t>タンカ</t>
    </rPh>
    <rPh sb="238" eb="240">
      <t>マイスウ</t>
    </rPh>
    <rPh sb="245" eb="247">
      <t>ケンシュ</t>
    </rPh>
    <rPh sb="248" eb="250">
      <t>ハンバイ</t>
    </rPh>
    <rPh sb="250" eb="252">
      <t>キンガク</t>
    </rPh>
    <rPh sb="252" eb="253">
      <t>オヨ</t>
    </rPh>
    <rPh sb="254" eb="256">
      <t>マイスウ</t>
    </rPh>
    <rPh sb="257" eb="259">
      <t>キニュウ</t>
    </rPh>
    <rPh sb="261" eb="263">
      <t>タンカ</t>
    </rPh>
    <rPh sb="264" eb="266">
      <t>キンガク</t>
    </rPh>
    <rPh sb="271" eb="273">
      <t>マイスウ</t>
    </rPh>
    <rPh sb="275" eb="276">
      <t>バイ</t>
    </rPh>
    <rPh sb="309" eb="311">
      <t>ケンシュ</t>
    </rPh>
    <rPh sb="361" eb="363">
      <t>ケンシュ</t>
    </rPh>
    <phoneticPr fontId="2"/>
  </si>
  <si>
    <t>助成金算定基礎経費として任意で選択できる経費項目は3つまでですが、
それ以外の経費項目も入力してください。</t>
    <rPh sb="41" eb="43">
      <t>コウモク</t>
    </rPh>
    <phoneticPr fontId="24"/>
  </si>
  <si>
    <t>対象活動の共催者名、後援者名、協賛者名等や</t>
    <rPh sb="0" eb="2">
      <t>タイショウ</t>
    </rPh>
    <rPh sb="5" eb="8">
      <t>キョウサイシャ</t>
    </rPh>
    <rPh sb="8" eb="9">
      <t>メイ</t>
    </rPh>
    <rPh sb="10" eb="12">
      <t>コウエン</t>
    </rPh>
    <rPh sb="12" eb="13">
      <t>シャ</t>
    </rPh>
    <rPh sb="13" eb="14">
      <t>メイ</t>
    </rPh>
    <rPh sb="15" eb="17">
      <t>キョウサン</t>
    </rPh>
    <rPh sb="17" eb="18">
      <t>シャ</t>
    </rPh>
    <rPh sb="18" eb="19">
      <t>メイ</t>
    </rPh>
    <rPh sb="19" eb="20">
      <t>トウ</t>
    </rPh>
    <phoneticPr fontId="24"/>
  </si>
  <si>
    <t>「収入」シートに記載する金額と一致させてください。</t>
    <rPh sb="1" eb="3">
      <t>シュウニュウ</t>
    </rPh>
    <rPh sb="8" eb="10">
      <t>キサイ</t>
    </rPh>
    <rPh sb="12" eb="14">
      <t>キンガク</t>
    </rPh>
    <rPh sb="15" eb="17">
      <t>イッチ</t>
    </rPh>
    <phoneticPr fontId="24"/>
  </si>
  <si>
    <t>「団体名」「代表者役職」「代表者氏名」は総表から転記されますが、これらの事項に変更がある場合は、手入力で変更後の記載に修正してください。</t>
    <rPh sb="1" eb="3">
      <t>ダンタイ</t>
    </rPh>
    <rPh sb="3" eb="4">
      <t>メイ</t>
    </rPh>
    <rPh sb="6" eb="9">
      <t>ダイヒョウシャ</t>
    </rPh>
    <rPh sb="9" eb="11">
      <t>ヤクショク</t>
    </rPh>
    <rPh sb="13" eb="16">
      <t>ダイヒョウシャ</t>
    </rPh>
    <rPh sb="16" eb="18">
      <t>シメイ</t>
    </rPh>
    <rPh sb="20" eb="22">
      <t>ソウヒョウ</t>
    </rPh>
    <rPh sb="24" eb="26">
      <t>テンキ</t>
    </rPh>
    <rPh sb="36" eb="38">
      <t>ジコウ</t>
    </rPh>
    <rPh sb="39" eb="41">
      <t>ヘンコウ</t>
    </rPh>
    <rPh sb="44" eb="46">
      <t>バアイ</t>
    </rPh>
    <rPh sb="48" eb="49">
      <t>テ</t>
    </rPh>
    <rPh sb="49" eb="51">
      <t>ニュウリョク</t>
    </rPh>
    <rPh sb="52" eb="54">
      <t>ヘンコウ</t>
    </rPh>
    <rPh sb="54" eb="55">
      <t>ゴ</t>
    </rPh>
    <rPh sb="56" eb="58">
      <t>キサイ</t>
    </rPh>
    <rPh sb="59" eb="61">
      <t>シュウセイ</t>
    </rPh>
    <phoneticPr fontId="24"/>
  </si>
  <si>
    <t>「助成金交付申請書」には、押印の必要はありません。</t>
    <rPh sb="1" eb="4">
      <t>ジョセイキン</t>
    </rPh>
    <rPh sb="4" eb="6">
      <t>コウフ</t>
    </rPh>
    <rPh sb="6" eb="9">
      <t>シンセイショ</t>
    </rPh>
    <rPh sb="13" eb="15">
      <t>オウイン</t>
    </rPh>
    <rPh sb="16" eb="18">
      <t>ヒツヨウ</t>
    </rPh>
    <phoneticPr fontId="2"/>
  </si>
  <si>
    <t>作品名は「総表」から転記されます。</t>
    <rPh sb="0" eb="2">
      <t>サクヒン</t>
    </rPh>
    <rPh sb="2" eb="3">
      <t>メイ</t>
    </rPh>
    <rPh sb="5" eb="7">
      <t>ソウヒョウ</t>
    </rPh>
    <rPh sb="10" eb="12">
      <t>テンキ</t>
    </rPh>
    <phoneticPr fontId="24"/>
  </si>
  <si>
    <t>「助成金交付申請書」から変更のあった事項について、[変更前][変更後][変更理由]を記入してください。</t>
    <rPh sb="1" eb="4">
      <t>ジョセイキン</t>
    </rPh>
    <rPh sb="4" eb="6">
      <t>コウフ</t>
    </rPh>
    <rPh sb="6" eb="9">
      <t>シンセイショ</t>
    </rPh>
    <rPh sb="12" eb="14">
      <t>ヘンコウ</t>
    </rPh>
    <rPh sb="18" eb="20">
      <t>ジコウ</t>
    </rPh>
    <rPh sb="26" eb="28">
      <t>ヘンコウ</t>
    </rPh>
    <rPh sb="28" eb="29">
      <t>マエ</t>
    </rPh>
    <rPh sb="31" eb="33">
      <t>ヘンコウ</t>
    </rPh>
    <rPh sb="33" eb="34">
      <t>ゴ</t>
    </rPh>
    <rPh sb="36" eb="38">
      <t>ヘンコウ</t>
    </rPh>
    <rPh sb="38" eb="40">
      <t>リユウ</t>
    </rPh>
    <rPh sb="42" eb="44">
      <t>キニュウ</t>
    </rPh>
    <phoneticPr fontId="24"/>
  </si>
  <si>
    <t>「変更理由書」に記載が必要な事項は「手引き」4ページをご参照ください。</t>
    <rPh sb="1" eb="6">
      <t>ヘンコウリユウショ</t>
    </rPh>
    <rPh sb="8" eb="10">
      <t>キサイ</t>
    </rPh>
    <rPh sb="11" eb="13">
      <t>ヒツヨウ</t>
    </rPh>
    <rPh sb="14" eb="16">
      <t>ジコウ</t>
    </rPh>
    <rPh sb="18" eb="20">
      <t>テビ</t>
    </rPh>
    <rPh sb="28" eb="30">
      <t>サンショウ</t>
    </rPh>
    <phoneticPr fontId="24"/>
  </si>
  <si>
    <t>実施日程</t>
    <rPh sb="0" eb="2">
      <t>ジッシ</t>
    </rPh>
    <rPh sb="2" eb="4">
      <t>ニッテイ</t>
    </rPh>
    <phoneticPr fontId="9"/>
  </si>
  <si>
    <t>　口座名義（ｶﾀｶﾅ）</t>
    <phoneticPr fontId="24"/>
  </si>
  <si>
    <r>
      <t xml:space="preserve">令和７年度　芸術文化振興基金
助 成 対 象 活 動 実 績 報 告 書
</t>
    </r>
    <r>
      <rPr>
        <sz val="14"/>
        <color theme="1"/>
        <rFont val="ＭＳ ゴシック"/>
        <family val="3"/>
        <charset val="128"/>
      </rPr>
      <t>（国内映画祭等の活動）</t>
    </r>
    <rPh sb="3" eb="4">
      <t>ネン</t>
    </rPh>
    <rPh sb="38" eb="44">
      <t>コクナイエイガサイトウ</t>
    </rPh>
    <rPh sb="45" eb="47">
      <t>カツドウ</t>
    </rPh>
    <phoneticPr fontId="2"/>
  </si>
  <si>
    <t>★交付決定通知書に記載の日付・文書番号を記入してください。</t>
    <rPh sb="1" eb="3">
      <t>コウフ</t>
    </rPh>
    <rPh sb="3" eb="5">
      <t>ケッテイ</t>
    </rPh>
    <rPh sb="5" eb="8">
      <t>ツウチショ</t>
    </rPh>
    <rPh sb="9" eb="11">
      <t>キサイ</t>
    </rPh>
    <rPh sb="12" eb="14">
      <t>ヒヅケ</t>
    </rPh>
    <rPh sb="15" eb="17">
      <t>ブンショ</t>
    </rPh>
    <rPh sb="17" eb="19">
      <t>バンゴウ</t>
    </rPh>
    <rPh sb="20" eb="22">
      <t>キニュウ</t>
    </rPh>
    <phoneticPr fontId="2"/>
  </si>
  <si>
    <t>仕込み・ばらしの期間は記入せず、開催期間を記入してください。(2025/4/1～2026/3/31）</t>
    <rPh sb="16" eb="18">
      <t>カイサイ</t>
    </rPh>
    <phoneticPr fontId="2"/>
  </si>
  <si>
    <t>都道府県</t>
    <rPh sb="2" eb="3">
      <t>フ</t>
    </rPh>
    <phoneticPr fontId="2"/>
  </si>
  <si>
    <t>ご提出いただいた助成金交付要望書の記載内容と、同一内容を記載してください。
記載内容を変更することはできません。</t>
    <rPh sb="38" eb="40">
      <t>キサイ</t>
    </rPh>
    <rPh sb="40" eb="42">
      <t>ナイヨウ</t>
    </rPh>
    <rPh sb="43" eb="45">
      <t>ヘンコウ</t>
    </rPh>
    <phoneticPr fontId="4"/>
  </si>
  <si>
    <t>「日本映画上映活動」のみ提出する資料です。
「映画祭」については基本的に提出は不要ですが、既存の施設（映画館やホール）ではない会場（特設の会場や野外上映など）を使用する場合は必ず記入してください。</t>
    <rPh sb="1" eb="9">
      <t>ニホンエイガジョウエイカツドウ</t>
    </rPh>
    <rPh sb="12" eb="14">
      <t>テイシュツ</t>
    </rPh>
    <rPh sb="16" eb="18">
      <t>シリョウ</t>
    </rPh>
    <rPh sb="23" eb="26">
      <t>エイガサイ</t>
    </rPh>
    <rPh sb="32" eb="35">
      <t>キホンテキ</t>
    </rPh>
    <rPh sb="36" eb="38">
      <t>テイシュツ</t>
    </rPh>
    <rPh sb="39" eb="41">
      <t>フヨウ</t>
    </rPh>
    <rPh sb="45" eb="47">
      <t>キゾン</t>
    </rPh>
    <rPh sb="48" eb="50">
      <t>シセツ</t>
    </rPh>
    <rPh sb="51" eb="54">
      <t>エイガカン</t>
    </rPh>
    <rPh sb="63" eb="65">
      <t>カイジョウ</t>
    </rPh>
    <rPh sb="66" eb="68">
      <t>トクセツ</t>
    </rPh>
    <rPh sb="69" eb="71">
      <t>カイジョウ</t>
    </rPh>
    <rPh sb="72" eb="76">
      <t>ヤガイジョウエイ</t>
    </rPh>
    <rPh sb="80" eb="82">
      <t>シヨウ</t>
    </rPh>
    <rPh sb="84" eb="86">
      <t>バアイ</t>
    </rPh>
    <rPh sb="87" eb="88">
      <t>カナラ</t>
    </rPh>
    <rPh sb="89" eb="91">
      <t>キニュウ</t>
    </rPh>
    <phoneticPr fontId="24"/>
  </si>
  <si>
    <t>令和７年度　芸術文化振興基金</t>
    <rPh sb="6" eb="8">
      <t>ゲイジュツ</t>
    </rPh>
    <rPh sb="8" eb="10">
      <t>ブンカ</t>
    </rPh>
    <rPh sb="10" eb="12">
      <t>シンコウ</t>
    </rPh>
    <rPh sb="12" eb="14">
      <t>キキン</t>
    </rPh>
    <phoneticPr fontId="2"/>
  </si>
  <si>
    <t>当振興会に変更内容の連絡を行った日を、「2025/4/1」のように記入してください。</t>
    <rPh sb="0" eb="1">
      <t>トウ</t>
    </rPh>
    <rPh sb="1" eb="4">
      <t>シンコウカイ</t>
    </rPh>
    <rPh sb="5" eb="7">
      <t>ヘンコウ</t>
    </rPh>
    <rPh sb="7" eb="9">
      <t>ナイヨウ</t>
    </rPh>
    <rPh sb="10" eb="12">
      <t>レンラク</t>
    </rPh>
    <rPh sb="13" eb="14">
      <t>オコナ</t>
    </rPh>
    <rPh sb="16" eb="17">
      <t>ヒ</t>
    </rPh>
    <rPh sb="33" eb="35">
      <t>キニュウ</t>
    </rPh>
    <phoneticPr fontId="24"/>
  </si>
  <si>
    <t>ﾄﾞｸﾘﾂｷﾞｮｳｾｲﾎｳｼﾞﾝ　ﾆﾎﾝｹﾞｲｼﾞｭﾂﾌﾞﾝｶｼﾝｺｳｶｲ</t>
    <phoneticPr fontId="24"/>
  </si>
  <si>
    <t>令和７年度芸術文化振興基金</t>
    <rPh sb="0" eb="2">
      <t>レイワ</t>
    </rPh>
    <rPh sb="3" eb="5">
      <t>ネンド</t>
    </rPh>
    <rPh sb="5" eb="7">
      <t>ゲイジュツ</t>
    </rPh>
    <rPh sb="7" eb="9">
      <t>ブンカ</t>
    </rPh>
    <rPh sb="9" eb="11">
      <t>シンコウ</t>
    </rPh>
    <rPh sb="11" eb="13">
      <t>キキン</t>
    </rPh>
    <phoneticPr fontId="2"/>
  </si>
  <si>
    <t>達成</t>
  </si>
  <si>
    <t xml:space="preserve">「手引き」P15～16の「助成対象経費」「助成対象とならない経費」「経費計上の際の注意点」を参照の上、
細目ごとに適正な金額で計上してください。
※金額の根拠が明確になるように、可能な限り単価や日数等を具体的に入力してください。
※積算根拠となる数量等は、個表の内容と齟齬がないように注意してください。
</t>
    <rPh sb="105" eb="107">
      <t>ニュウリョク</t>
    </rPh>
    <phoneticPr fontId="24"/>
  </si>
  <si>
    <t>　令和●年●月●日付け芸基文第●号交付決定通知書により助成金の交付の決定を受けた助成対象活動の実績について、芸術文化振興基金助成金交付要綱第１５条第１項の規定に基づき、下記のとおり報告します。</t>
    <rPh sb="1" eb="3">
      <t>レイワ</t>
    </rPh>
    <rPh sb="4" eb="5">
      <t>ネン</t>
    </rPh>
    <rPh sb="6" eb="7">
      <t>ガツ</t>
    </rPh>
    <rPh sb="8" eb="9">
      <t>ニチ</t>
    </rPh>
    <rPh sb="9" eb="10">
      <t>ツ</t>
    </rPh>
    <rPh sb="11" eb="12">
      <t>ゲイ</t>
    </rPh>
    <rPh sb="12" eb="13">
      <t>モトイ</t>
    </rPh>
    <rPh sb="13" eb="14">
      <t>ブン</t>
    </rPh>
    <rPh sb="14" eb="15">
      <t>ダイ</t>
    </rPh>
    <rPh sb="16" eb="17">
      <t>ゴウ</t>
    </rPh>
    <rPh sb="17" eb="24">
      <t>コウフケッテイツウチショ</t>
    </rPh>
    <rPh sb="27" eb="30">
      <t>ジョセイキン</t>
    </rPh>
    <rPh sb="31" eb="33">
      <t>コウフ</t>
    </rPh>
    <rPh sb="34" eb="36">
      <t>ケッテイ</t>
    </rPh>
    <rPh sb="37" eb="38">
      <t>ウ</t>
    </rPh>
    <rPh sb="40" eb="44">
      <t>ジョセイタイショウ</t>
    </rPh>
    <rPh sb="44" eb="46">
      <t>カツドウ</t>
    </rPh>
    <rPh sb="47" eb="49">
      <t>ジッセキ</t>
    </rPh>
    <rPh sb="54" eb="58">
      <t>ゲイジュツブンカ</t>
    </rPh>
    <rPh sb="58" eb="62">
      <t>シンコウキキン</t>
    </rPh>
    <rPh sb="62" eb="65">
      <t>ジョセイキン</t>
    </rPh>
    <rPh sb="65" eb="69">
      <t>コウフヨウコウ</t>
    </rPh>
    <rPh sb="69" eb="70">
      <t>ダイ</t>
    </rPh>
    <rPh sb="72" eb="73">
      <t>ジョウ</t>
    </rPh>
    <rPh sb="73" eb="74">
      <t>ダイ</t>
    </rPh>
    <rPh sb="75" eb="76">
      <t>コウ</t>
    </rPh>
    <rPh sb="77" eb="79">
      <t>キテイ</t>
    </rPh>
    <rPh sb="80" eb="81">
      <t>モト</t>
    </rPh>
    <rPh sb="84" eb="86">
      <t>カキ</t>
    </rPh>
    <rPh sb="90" eb="92">
      <t>ホウコク</t>
    </rPh>
    <phoneticPr fontId="2"/>
  </si>
  <si>
    <t>（公的機関の支援）</t>
    <rPh sb="1" eb="3">
      <t>コウテキ</t>
    </rPh>
    <rPh sb="3" eb="5">
      <t>キカン</t>
    </rPh>
    <rPh sb="6" eb="8">
      <t>シエン</t>
    </rPh>
    <phoneticPr fontId="4"/>
  </si>
  <si>
    <t>（その他の支援）</t>
    <rPh sb="3" eb="4">
      <t>タ</t>
    </rPh>
    <rPh sb="5" eb="7">
      <t>シエン</t>
    </rPh>
    <phoneticPr fontId="4"/>
  </si>
  <si>
    <t>報告する活動の収入について記入してください。</t>
    <rPh sb="0" eb="2">
      <t>ホウコク</t>
    </rPh>
    <phoneticPr fontId="11"/>
  </si>
  <si>
    <t>報告する活動区分に間違いないかどうかを確認してください。</t>
    <rPh sb="0" eb="2">
      <t>ホウコク</t>
    </rPh>
    <phoneticPr fontId="2"/>
  </si>
  <si>
    <t>報告する分野をプルダウンメニューから選択してください。</t>
    <rPh sb="0" eb="2">
      <t>ホウコク</t>
    </rPh>
    <rPh sb="4" eb="6">
      <t>ブンヤ</t>
    </rPh>
    <rPh sb="18" eb="20">
      <t>センタク</t>
    </rPh>
    <phoneticPr fontId="2"/>
  </si>
  <si>
    <t>団体の住所、団体名、代表者役職名、代表者氏名について
交付要望書の「団体概要」と内容を同一にしてください。</t>
    <rPh sb="27" eb="29">
      <t>コウフ</t>
    </rPh>
    <rPh sb="29" eb="32">
      <t>ヨウボウショ</t>
    </rPh>
    <phoneticPr fontId="2"/>
  </si>
  <si>
    <t>地域の文化の振興に資する本活動の特色（地域の文化活動として特に強調したい点をご記入ください。）</t>
    <phoneticPr fontId="4"/>
  </si>
  <si>
    <t>「（ハ）助成金の額」には、交付決定通知書記載の助成金の額を直接入力してください。</t>
    <rPh sb="4" eb="7">
      <t>ジョセイキン</t>
    </rPh>
    <rPh sb="8" eb="9">
      <t>ガク</t>
    </rPh>
    <rPh sb="13" eb="15">
      <t>コウフ</t>
    </rPh>
    <rPh sb="15" eb="17">
      <t>ケッテイ</t>
    </rPh>
    <rPh sb="17" eb="20">
      <t>ツウチショ</t>
    </rPh>
    <rPh sb="20" eb="22">
      <t>キサイ</t>
    </rPh>
    <rPh sb="23" eb="26">
      <t>ジョセイキン</t>
    </rPh>
    <rPh sb="27" eb="28">
      <t>ガク</t>
    </rPh>
    <rPh sb="29" eb="33">
      <t>チョクセツニュウリョク</t>
    </rPh>
    <phoneticPr fontId="2"/>
  </si>
  <si>
    <t>クラウドファンディングを実施する場合は［寄付金・協賛金］欄に記入してください。
実績報告書提出時の状況について、寄付金・協賛金はプルダウンメニューから「決定済」「交渉中」「交渉予定」、クラウドファンディングは「達成」「実施中」「実施予定」のいずれかを選択し、見込額・予定額を計上してください。</t>
    <rPh sb="41" eb="45">
      <t>ジッセキホウコク</t>
    </rPh>
    <phoneticPr fontId="11"/>
  </si>
  <si>
    <r>
      <rPr>
        <b/>
        <sz val="12"/>
        <color rgb="FF002060"/>
        <rFont val="游ゴシック"/>
        <family val="3"/>
        <charset val="128"/>
        <scheme val="minor"/>
      </rPr>
      <t>実績報告書</t>
    </r>
    <r>
      <rPr>
        <b/>
        <sz val="12"/>
        <color rgb="FF000066"/>
        <rFont val="游ゴシック"/>
        <family val="3"/>
        <charset val="128"/>
        <scheme val="minor"/>
      </rPr>
      <t xml:space="preserve">提出時の状況について、プルダウンメニューから「決定済」「申請中」「申請予定」のいずれかを選択し、見込額・予定額を計上してください。
</t>
    </r>
    <r>
      <rPr>
        <b/>
        <sz val="12"/>
        <color rgb="FFEE0000"/>
        <rFont val="游ゴシック"/>
        <family val="3"/>
        <charset val="128"/>
        <scheme val="minor"/>
      </rPr>
      <t>交付要望書から変更があった場合は、変更理由書に記載してください。</t>
    </r>
    <rPh sb="0" eb="2">
      <t>ジッセキ</t>
    </rPh>
    <rPh sb="2" eb="4">
      <t>ホウコク</t>
    </rPh>
    <rPh sb="28" eb="30">
      <t>ケッテイ</t>
    </rPh>
    <rPh sb="30" eb="31">
      <t>ズミ</t>
    </rPh>
    <rPh sb="33" eb="36">
      <t>シンセイチュウ</t>
    </rPh>
    <rPh sb="38" eb="40">
      <t>シンセイ</t>
    </rPh>
    <rPh sb="78" eb="80">
      <t>ヘンコウ</t>
    </rPh>
    <rPh sb="84" eb="86">
      <t>バアイ</t>
    </rPh>
    <rPh sb="88" eb="93">
      <t>ヘンコウリユウショ</t>
    </rPh>
    <rPh sb="94" eb="96">
      <t>キサイ</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</si>
</sst>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1">
    <numFmt numFmtId="176" formatCode="#,##0_ "/>
    <numFmt numFmtId="177" formatCode="#,##0_);[Red]\(#,##0\)"/>
    <numFmt numFmtId="178" formatCode="#,##0_ ;[Red]\-#,##0\ "/>
    <numFmt numFmtId="179" formatCode="000"/>
    <numFmt numFmtId="180" formatCode="0000"/>
    <numFmt numFmtId="181" formatCode="&quot;他  &quot;#&quot;  件&quot;;;"/>
    <numFmt numFmtId="182" formatCode="#,##0;;"/>
    <numFmt numFmtId="183" formatCode="&quot;¥&quot;#,##0_);[Red]\(&quot;¥&quot;#,##0\)"/>
    <numFmt numFmtId="184" formatCode="yyyy/m/d;@"/>
    <numFmt numFmtId="185" formatCode="General;;"/>
    <numFmt numFmtId="186" formatCode="yyyy/m/d;;"/>
    <numFmt numFmtId="187" formatCode="#,##0&quot; 席&quot;"/>
    <numFmt numFmtId="188" formatCode="#,##0_ &quot;回&quot;"/>
    <numFmt numFmtId="189" formatCode="0\ %"/>
    <numFmt numFmtId="190" formatCode="[$-411]ggge&quot;年&quot;m&quot;月&quot;d&quot;日&quot;;@"/>
    <numFmt numFmtId="191" formatCode="#,##0&quot; 円&quot;"/>
    <numFmt numFmtId="192" formatCode="[&lt;=999]000;[&lt;=9999]000\-00;000\-0000"/>
    <numFmt numFmtId="193" formatCode="#"/>
    <numFmt numFmtId="194" formatCode="#,###"/>
    <numFmt numFmtId="195" formatCode="#,##0&quot;円&quot;"/>
    <numFmt numFmtId="196" formatCode="0000000"/>
  </numFmts>
  <fonts count="84">
    <font>
      <sz val="11"/>
      <color theme="1"/>
      <name val="游ゴシック"/>
      <family val="3"/>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b/>
      <sz val="11"/>
      <color indexed="8"/>
      <name val="游ゴシック"/>
      <family val="3"/>
      <charset val="128"/>
    </font>
    <font>
      <sz val="6"/>
      <name val="游ゴシック"/>
      <family val="3"/>
      <charset val="128"/>
    </font>
    <font>
      <sz val="11"/>
      <name val="ＭＳ Ｐゴシック"/>
      <family val="3"/>
      <charset val="128"/>
    </font>
    <font>
      <sz val="6"/>
      <name val="ＭＳ Ｐゴシック"/>
      <family val="3"/>
      <charset val="128"/>
    </font>
    <font>
      <sz val="11"/>
      <color indexed="8"/>
      <name val="游ゴシック"/>
      <family val="3"/>
      <charset val="128"/>
    </font>
    <font>
      <sz val="6"/>
      <name val="游ゴシック"/>
      <family val="3"/>
      <charset val="128"/>
    </font>
    <font>
      <sz val="11"/>
      <color theme="1"/>
      <name val="游ゴシック"/>
      <family val="3"/>
      <charset val="128"/>
      <scheme val="minor"/>
    </font>
    <font>
      <b/>
      <sz val="11"/>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10"/>
      <color theme="1"/>
      <name val="游ゴシック"/>
      <family val="3"/>
      <charset val="128"/>
      <scheme val="minor"/>
    </font>
    <font>
      <b/>
      <sz val="14"/>
      <color theme="1"/>
      <name val="游ゴシック"/>
      <family val="3"/>
      <charset val="128"/>
      <scheme val="minor"/>
    </font>
    <font>
      <sz val="9"/>
      <color theme="1"/>
      <name val="游ゴシック"/>
      <family val="3"/>
      <charset val="128"/>
      <scheme val="minor"/>
    </font>
    <font>
      <sz val="12"/>
      <color theme="1"/>
      <name val="游ゴシック"/>
      <family val="3"/>
      <charset val="128"/>
      <scheme val="minor"/>
    </font>
    <font>
      <sz val="8"/>
      <color theme="1"/>
      <name val="游ゴシック"/>
      <family val="3"/>
      <charset val="128"/>
      <scheme val="minor"/>
    </font>
    <font>
      <sz val="10"/>
      <name val="游ゴシック"/>
      <family val="3"/>
      <charset val="128"/>
      <scheme val="minor"/>
    </font>
    <font>
      <b/>
      <sz val="11"/>
      <color rgb="FFFF0000"/>
      <name val="游ゴシック"/>
      <family val="3"/>
      <charset val="128"/>
      <scheme val="minor"/>
    </font>
    <font>
      <sz val="11"/>
      <name val="游ゴシック"/>
      <family val="3"/>
      <charset val="128"/>
      <scheme val="minor"/>
    </font>
    <font>
      <sz val="6"/>
      <name val="游ゴシック"/>
      <family val="3"/>
      <charset val="128"/>
      <scheme val="minor"/>
    </font>
    <font>
      <sz val="9"/>
      <name val="ＭＳ Ｐゴシック"/>
      <family val="3"/>
      <charset val="128"/>
    </font>
    <font>
      <sz val="10"/>
      <name val="ＭＳ Ｐゴシック"/>
      <family val="3"/>
      <charset val="128"/>
    </font>
    <font>
      <sz val="14"/>
      <name val="ＭＳ Ｐゴシック"/>
      <family val="3"/>
      <charset val="128"/>
    </font>
    <font>
      <b/>
      <sz val="12"/>
      <color theme="1"/>
      <name val="游ゴシック"/>
      <family val="3"/>
      <charset val="128"/>
      <scheme val="minor"/>
    </font>
    <font>
      <sz val="14"/>
      <color theme="1"/>
      <name val="ＭＳ ゴシック"/>
      <family val="3"/>
      <charset val="128"/>
    </font>
    <font>
      <sz val="12"/>
      <name val="游ゴシック"/>
      <family val="3"/>
      <charset val="128"/>
      <scheme val="minor"/>
    </font>
    <font>
      <sz val="14"/>
      <name val="游ゴシック"/>
      <family val="3"/>
      <charset val="128"/>
      <scheme val="minor"/>
    </font>
    <font>
      <b/>
      <sz val="16"/>
      <color theme="1"/>
      <name val="游ゴシック"/>
      <family val="3"/>
      <charset val="128"/>
      <scheme val="minor"/>
    </font>
    <font>
      <sz val="14"/>
      <color rgb="FFEAEAEA"/>
      <name val="游ゴシック"/>
      <family val="3"/>
      <charset val="128"/>
      <scheme val="minor"/>
    </font>
    <font>
      <sz val="14"/>
      <color rgb="FFFF0000"/>
      <name val="游ゴシック"/>
      <family val="3"/>
      <charset val="128"/>
      <scheme val="minor"/>
    </font>
    <font>
      <b/>
      <sz val="14"/>
      <color rgb="FFFF0000"/>
      <name val="游ゴシック"/>
      <family val="3"/>
      <charset val="128"/>
      <scheme val="minor"/>
    </font>
    <font>
      <sz val="11"/>
      <color rgb="FFFF0000"/>
      <name val="游ゴシック"/>
      <family val="3"/>
      <charset val="128"/>
      <scheme val="minor"/>
    </font>
    <font>
      <sz val="6"/>
      <color theme="0" tint="-0.249977111117893"/>
      <name val="游ゴシック"/>
      <family val="3"/>
      <charset val="128"/>
      <scheme val="minor"/>
    </font>
    <font>
      <u/>
      <sz val="14"/>
      <color theme="1"/>
      <name val="游ゴシック"/>
      <family val="3"/>
      <charset val="128"/>
      <scheme val="minor"/>
    </font>
    <font>
      <u/>
      <sz val="14"/>
      <color rgb="FF969696"/>
      <name val="游ゴシック"/>
      <family val="3"/>
      <charset val="128"/>
      <scheme val="minor"/>
    </font>
    <font>
      <sz val="6"/>
      <color theme="0" tint="-0.14999847407452621"/>
      <name val="游ゴシック"/>
      <family val="3"/>
      <charset val="128"/>
      <scheme val="minor"/>
    </font>
    <font>
      <sz val="14"/>
      <color rgb="FF969696"/>
      <name val="游ゴシック"/>
      <family val="3"/>
      <charset val="128"/>
      <scheme val="minor"/>
    </font>
    <font>
      <b/>
      <sz val="11"/>
      <color rgb="FF000066"/>
      <name val="游ゴシック"/>
      <family val="3"/>
      <charset val="128"/>
      <scheme val="minor"/>
    </font>
    <font>
      <sz val="11"/>
      <color rgb="FF000066"/>
      <name val="游ゴシック"/>
      <family val="3"/>
      <charset val="128"/>
      <scheme val="minor"/>
    </font>
    <font>
      <b/>
      <sz val="12"/>
      <color rgb="FF000066"/>
      <name val="游ゴシック"/>
      <family val="3"/>
      <charset val="128"/>
      <scheme val="minor"/>
    </font>
    <font>
      <b/>
      <sz val="14"/>
      <color rgb="FF000066"/>
      <name val="游ゴシック"/>
      <family val="3"/>
      <charset val="128"/>
      <scheme val="minor"/>
    </font>
    <font>
      <sz val="14"/>
      <color rgb="FF000066"/>
      <name val="游ゴシック"/>
      <family val="3"/>
      <charset val="128"/>
      <scheme val="minor"/>
    </font>
    <font>
      <b/>
      <u/>
      <sz val="14"/>
      <color rgb="FF000066"/>
      <name val="游ゴシック"/>
      <family val="3"/>
      <charset val="128"/>
      <scheme val="minor"/>
    </font>
    <font>
      <sz val="12"/>
      <color rgb="FFEAEAEA"/>
      <name val="游ゴシック"/>
      <family val="3"/>
      <charset val="128"/>
      <scheme val="minor"/>
    </font>
    <font>
      <sz val="12"/>
      <color rgb="FFC0C0C0"/>
      <name val="游ゴシック"/>
      <family val="3"/>
      <charset val="128"/>
      <scheme val="minor"/>
    </font>
    <font>
      <sz val="6"/>
      <color rgb="FFC0C0C0"/>
      <name val="游ゴシック"/>
      <family val="3"/>
      <charset val="128"/>
      <scheme val="minor"/>
    </font>
    <font>
      <sz val="20"/>
      <color theme="1"/>
      <name val="ＭＳ ゴシック"/>
      <family val="3"/>
      <charset val="128"/>
    </font>
    <font>
      <sz val="18"/>
      <color theme="1"/>
      <name val="ＭＳ ゴシック"/>
      <family val="3"/>
      <charset val="128"/>
    </font>
    <font>
      <sz val="16"/>
      <color theme="1"/>
      <name val="ＭＳ ゴシック"/>
      <family val="3"/>
      <charset val="128"/>
    </font>
    <font>
      <b/>
      <sz val="9"/>
      <color indexed="81"/>
      <name val="MS P ゴシック"/>
      <family val="3"/>
      <charset val="128"/>
    </font>
    <font>
      <sz val="9"/>
      <color indexed="81"/>
      <name val="MS P ゴシック"/>
      <family val="3"/>
      <charset val="128"/>
    </font>
    <font>
      <sz val="22"/>
      <color theme="1"/>
      <name val="ＭＳ ゴシック"/>
      <family val="3"/>
      <charset val="128"/>
    </font>
    <font>
      <sz val="11"/>
      <color theme="1"/>
      <name val="ＭＳ ゴシック"/>
      <family val="3"/>
      <charset val="128"/>
    </font>
    <font>
      <b/>
      <sz val="24"/>
      <color theme="1"/>
      <name val="ＭＳ ゴシック"/>
      <family val="3"/>
      <charset val="128"/>
    </font>
    <font>
      <sz val="24"/>
      <color theme="1"/>
      <name val="ＭＳ ゴシック"/>
      <family val="3"/>
      <charset val="128"/>
    </font>
    <font>
      <b/>
      <sz val="11"/>
      <color theme="1"/>
      <name val="ＭＳ ゴシック"/>
      <family val="3"/>
      <charset val="128"/>
    </font>
    <font>
      <b/>
      <sz val="14"/>
      <color rgb="FFC00000"/>
      <name val="游ゴシック"/>
      <family val="3"/>
      <charset val="128"/>
      <scheme val="minor"/>
    </font>
    <font>
      <b/>
      <sz val="11"/>
      <name val="ＭＳ ゴシック"/>
      <family val="3"/>
      <charset val="128"/>
    </font>
    <font>
      <sz val="28"/>
      <color theme="1"/>
      <name val="ＭＳ ゴシック"/>
      <family val="3"/>
      <charset val="128"/>
    </font>
    <font>
      <b/>
      <sz val="12"/>
      <color rgb="FFFF0000"/>
      <name val="游ゴシック"/>
      <family val="3"/>
      <charset val="128"/>
      <scheme val="minor"/>
    </font>
    <font>
      <b/>
      <sz val="14"/>
      <name val="游ゴシック"/>
      <family val="3"/>
      <charset val="128"/>
      <scheme val="minor"/>
    </font>
    <font>
      <b/>
      <sz val="11"/>
      <name val="ＭＳ Ｐゴシック"/>
      <family val="3"/>
      <charset val="128"/>
    </font>
    <font>
      <sz val="12"/>
      <color theme="1"/>
      <name val="ＭＳ ゴシック"/>
      <family val="3"/>
      <charset val="128"/>
    </font>
    <font>
      <sz val="10"/>
      <color theme="0"/>
      <name val="游ゴシック"/>
      <family val="3"/>
      <charset val="128"/>
      <scheme val="minor"/>
    </font>
    <font>
      <b/>
      <sz val="15"/>
      <color theme="1"/>
      <name val="游ゴシック"/>
      <family val="3"/>
      <charset val="128"/>
      <scheme val="minor"/>
    </font>
    <font>
      <sz val="15"/>
      <color theme="1"/>
      <name val="游ゴシック"/>
      <family val="3"/>
      <charset val="128"/>
      <scheme val="minor"/>
    </font>
    <font>
      <b/>
      <sz val="15"/>
      <color rgb="FF000066"/>
      <name val="游ゴシック"/>
      <family val="3"/>
      <charset val="128"/>
      <scheme val="minor"/>
    </font>
    <font>
      <b/>
      <u/>
      <sz val="18"/>
      <color rgb="FF000066"/>
      <name val="游ゴシック"/>
      <family val="3"/>
      <charset val="128"/>
      <scheme val="minor"/>
    </font>
    <font>
      <sz val="18"/>
      <color theme="1"/>
      <name val="游ゴシック"/>
      <family val="3"/>
      <charset val="128"/>
      <scheme val="minor"/>
    </font>
    <font>
      <b/>
      <sz val="11"/>
      <color theme="4" tint="-0.249977111117893"/>
      <name val="游ゴシック"/>
      <family val="3"/>
      <charset val="128"/>
      <scheme val="minor"/>
    </font>
    <font>
      <sz val="16"/>
      <color theme="4" tint="-0.249977111117893"/>
      <name val="ＭＳ ゴシック"/>
      <family val="3"/>
      <charset val="128"/>
    </font>
    <font>
      <sz val="10"/>
      <color theme="1"/>
      <name val="ＭＳ ゴシック"/>
      <family val="3"/>
      <charset val="128"/>
    </font>
    <font>
      <b/>
      <sz val="20"/>
      <color theme="1"/>
      <name val="游ゴシック"/>
      <family val="3"/>
      <charset val="128"/>
      <scheme val="minor"/>
    </font>
    <font>
      <b/>
      <sz val="18"/>
      <color theme="1"/>
      <name val="游ゴシック"/>
      <family val="3"/>
      <charset val="128"/>
      <scheme val="minor"/>
    </font>
    <font>
      <b/>
      <sz val="11"/>
      <color rgb="FF002060"/>
      <name val="游ゴシック"/>
      <family val="3"/>
      <charset val="128"/>
      <scheme val="minor"/>
    </font>
    <font>
      <u/>
      <sz val="11"/>
      <color theme="10"/>
      <name val="游ゴシック"/>
      <family val="3"/>
      <charset val="128"/>
      <scheme val="minor"/>
    </font>
    <font>
      <b/>
      <sz val="12"/>
      <color rgb="FFEE0000"/>
      <name val="游ゴシック"/>
      <family val="3"/>
      <charset val="128"/>
      <scheme val="minor"/>
    </font>
    <font>
      <sz val="14"/>
      <name val="ＭＳ ゴシック"/>
      <family val="3"/>
      <charset val="128"/>
    </font>
    <font>
      <b/>
      <sz val="12"/>
      <color rgb="FF002060"/>
      <name val="游ゴシック"/>
      <family val="3"/>
      <charset val="128"/>
      <scheme val="minor"/>
    </font>
  </fonts>
  <fills count="11">
    <fill>
      <patternFill patternType="none"/>
    </fill>
    <fill>
      <patternFill patternType="gray125"/>
    </fill>
    <fill>
      <patternFill patternType="solid">
        <fgColor rgb="FFC0C0C0"/>
        <bgColor indexed="64"/>
      </patternFill>
    </fill>
    <fill>
      <patternFill patternType="solid">
        <fgColor rgb="FF969696"/>
        <bgColor indexed="64"/>
      </patternFill>
    </fill>
    <fill>
      <patternFill patternType="solid">
        <fgColor rgb="FFEAEAEA"/>
        <bgColor indexed="64"/>
      </patternFill>
    </fill>
    <fill>
      <patternFill patternType="solid">
        <fgColor rgb="FFCCFFFF"/>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2"/>
        <bgColor indexed="64"/>
      </patternFill>
    </fill>
    <fill>
      <patternFill patternType="solid">
        <fgColor theme="2" tint="-0.249977111117893"/>
        <bgColor indexed="64"/>
      </patternFill>
    </fill>
    <fill>
      <patternFill patternType="solid">
        <fgColor theme="0" tint="-0.14999847407452621"/>
        <bgColor indexed="64"/>
      </patternFill>
    </fill>
  </fills>
  <borders count="179">
    <border>
      <left/>
      <right/>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medium">
        <color indexed="64"/>
      </top>
      <bottom style="hair">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top/>
      <bottom style="thin">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diagonal/>
    </border>
    <border>
      <left/>
      <right style="medium">
        <color indexed="64"/>
      </right>
      <top/>
      <bottom/>
      <diagonal/>
    </border>
    <border>
      <left style="thin">
        <color indexed="64"/>
      </left>
      <right/>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style="hair">
        <color indexed="64"/>
      </right>
      <top style="hair">
        <color indexed="64"/>
      </top>
      <bottom style="medium">
        <color indexed="64"/>
      </bottom>
      <diagonal/>
    </border>
    <border>
      <left style="medium">
        <color indexed="64"/>
      </left>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style="thin">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hair">
        <color indexed="64"/>
      </bottom>
      <diagonal/>
    </border>
    <border>
      <left style="medium">
        <color indexed="64"/>
      </left>
      <right/>
      <top style="thin">
        <color indexed="64"/>
      </top>
      <bottom/>
      <diagonal/>
    </border>
    <border>
      <left/>
      <right style="thin">
        <color indexed="64"/>
      </right>
      <top/>
      <bottom style="medium">
        <color indexed="64"/>
      </bottom>
      <diagonal/>
    </border>
    <border>
      <left style="medium">
        <color indexed="64"/>
      </left>
      <right style="thin">
        <color indexed="64"/>
      </right>
      <top/>
      <bottom/>
      <diagonal/>
    </border>
    <border>
      <left style="thin">
        <color indexed="64"/>
      </left>
      <right/>
      <top style="hair">
        <color indexed="64"/>
      </top>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right/>
      <top/>
      <bottom style="hair">
        <color indexed="64"/>
      </bottom>
      <diagonal/>
    </border>
    <border>
      <left/>
      <right style="thin">
        <color indexed="64"/>
      </right>
      <top/>
      <bottom style="thin">
        <color indexed="64"/>
      </bottom>
      <diagonal/>
    </border>
    <border>
      <left/>
      <right style="medium">
        <color indexed="64"/>
      </right>
      <top style="hair">
        <color indexed="64"/>
      </top>
      <bottom style="thin">
        <color indexed="64"/>
      </bottom>
      <diagonal/>
    </border>
    <border>
      <left style="medium">
        <color indexed="64"/>
      </left>
      <right/>
      <top/>
      <bottom style="hair">
        <color indexed="64"/>
      </bottom>
      <diagonal/>
    </border>
    <border>
      <left/>
      <right style="medium">
        <color indexed="64"/>
      </right>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hair">
        <color indexed="64"/>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hair">
        <color indexed="64"/>
      </bottom>
      <diagonal/>
    </border>
    <border>
      <left style="hair">
        <color indexed="64"/>
      </left>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hair">
        <color indexed="64"/>
      </left>
      <right/>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style="hair">
        <color indexed="64"/>
      </left>
      <right/>
      <top style="thin">
        <color indexed="64"/>
      </top>
      <bottom/>
      <diagonal/>
    </border>
    <border>
      <left style="hair">
        <color indexed="64"/>
      </left>
      <right/>
      <top/>
      <bottom style="thin">
        <color indexed="64"/>
      </bottom>
      <diagonal/>
    </border>
    <border>
      <left/>
      <right/>
      <top style="hair">
        <color indexed="64"/>
      </top>
      <bottom style="medium">
        <color indexed="64"/>
      </bottom>
      <diagonal/>
    </border>
    <border>
      <left style="thin">
        <color indexed="64"/>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thin">
        <color indexed="64"/>
      </top>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style="medium">
        <color indexed="64"/>
      </top>
      <bottom/>
      <diagonal/>
    </border>
    <border>
      <left/>
      <right style="thin">
        <color indexed="64"/>
      </right>
      <top style="hair">
        <color indexed="64"/>
      </top>
      <bottom style="thin">
        <color indexed="64"/>
      </bottom>
      <diagonal/>
    </border>
    <border>
      <left/>
      <right style="hair">
        <color indexed="64"/>
      </right>
      <top style="thin">
        <color indexed="64"/>
      </top>
      <bottom/>
      <diagonal/>
    </border>
    <border>
      <left/>
      <right style="hair">
        <color indexed="64"/>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bottom style="thin">
        <color indexed="64"/>
      </bottom>
      <diagonal/>
    </border>
    <border>
      <left/>
      <right style="hair">
        <color indexed="64"/>
      </right>
      <top style="medium">
        <color indexed="64"/>
      </top>
      <bottom style="hair">
        <color indexed="64"/>
      </bottom>
      <diagonal/>
    </border>
    <border>
      <left style="medium">
        <color indexed="64"/>
      </left>
      <right/>
      <top style="hair">
        <color indexed="64"/>
      </top>
      <bottom style="thin">
        <color indexed="64"/>
      </bottom>
      <diagonal/>
    </border>
    <border>
      <left style="medium">
        <color indexed="64"/>
      </left>
      <right/>
      <top style="hair">
        <color indexed="64"/>
      </top>
      <bottom style="medium">
        <color indexed="64"/>
      </bottom>
      <diagonal/>
    </border>
    <border>
      <left style="thin">
        <color indexed="64"/>
      </left>
      <right style="hair">
        <color indexed="64"/>
      </right>
      <top/>
      <bottom/>
      <diagonal/>
    </border>
    <border>
      <left style="hair">
        <color indexed="64"/>
      </left>
      <right style="thin">
        <color indexed="64"/>
      </right>
      <top/>
      <bottom style="hair">
        <color indexed="64"/>
      </bottom>
      <diagonal/>
    </border>
    <border>
      <left/>
      <right style="thin">
        <color indexed="64"/>
      </right>
      <top style="medium">
        <color indexed="64"/>
      </top>
      <bottom/>
      <diagonal/>
    </border>
    <border>
      <left style="thin">
        <color indexed="64"/>
      </left>
      <right style="hair">
        <color indexed="64"/>
      </right>
      <top style="medium">
        <color indexed="64"/>
      </top>
      <bottom style="medium">
        <color indexed="64"/>
      </bottom>
      <diagonal/>
    </border>
    <border>
      <left style="hair">
        <color indexed="64"/>
      </left>
      <right style="thin">
        <color indexed="64"/>
      </right>
      <top style="medium">
        <color indexed="64"/>
      </top>
      <bottom/>
      <diagonal/>
    </border>
    <border>
      <left style="thin">
        <color indexed="64"/>
      </left>
      <right style="medium">
        <color indexed="64"/>
      </right>
      <top style="medium">
        <color indexed="64"/>
      </top>
      <bottom/>
      <diagonal/>
    </border>
    <border>
      <left style="hair">
        <color indexed="64"/>
      </left>
      <right style="thin">
        <color indexed="64"/>
      </right>
      <top style="hair">
        <color indexed="64"/>
      </top>
      <bottom/>
      <diagonal/>
    </border>
    <border>
      <left style="double">
        <color indexed="64"/>
      </left>
      <right style="hair">
        <color indexed="64"/>
      </right>
      <top style="double">
        <color indexed="64"/>
      </top>
      <bottom style="double">
        <color indexed="64"/>
      </bottom>
      <diagonal/>
    </border>
    <border>
      <left style="hair">
        <color indexed="64"/>
      </left>
      <right style="hair">
        <color indexed="64"/>
      </right>
      <top style="double">
        <color indexed="64"/>
      </top>
      <bottom style="double">
        <color indexed="64"/>
      </bottom>
      <diagonal/>
    </border>
    <border>
      <left style="hair">
        <color indexed="64"/>
      </left>
      <right style="double">
        <color indexed="64"/>
      </right>
      <top style="double">
        <color indexed="64"/>
      </top>
      <bottom style="double">
        <color indexed="64"/>
      </bottom>
      <diagonal/>
    </border>
    <border>
      <left style="medium">
        <color indexed="64"/>
      </left>
      <right/>
      <top/>
      <bottom style="thin">
        <color indexed="64"/>
      </bottom>
      <diagonal/>
    </border>
    <border>
      <left/>
      <right style="thin">
        <color indexed="64"/>
      </right>
      <top style="thin">
        <color indexed="64"/>
      </top>
      <bottom style="hair">
        <color indexed="64"/>
      </bottom>
      <diagonal/>
    </border>
    <border>
      <left/>
      <right style="hair">
        <color indexed="64"/>
      </right>
      <top style="medium">
        <color indexed="64"/>
      </top>
      <bottom style="thin">
        <color indexed="64"/>
      </bottom>
      <diagonal/>
    </border>
    <border>
      <left style="medium">
        <color indexed="64"/>
      </left>
      <right/>
      <top style="thin">
        <color indexed="64"/>
      </top>
      <bottom style="hair">
        <color indexed="64"/>
      </bottom>
      <diagonal/>
    </border>
    <border>
      <left style="medium">
        <color indexed="64"/>
      </left>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s>
  <cellStyleXfs count="12">
    <xf numFmtId="0" fontId="0" fillId="0" borderId="0">
      <alignment vertical="center"/>
    </xf>
    <xf numFmtId="9" fontId="12" fillId="0" borderId="0" applyFont="0" applyFill="0" applyBorder="0" applyAlignment="0" applyProtection="0">
      <alignment vertical="center"/>
    </xf>
    <xf numFmtId="9" fontId="12" fillId="0" borderId="0" applyFont="0" applyFill="0" applyBorder="0" applyAlignment="0" applyProtection="0">
      <alignment vertical="center"/>
    </xf>
    <xf numFmtId="9" fontId="8"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8" fillId="0" borderId="0" applyFont="0" applyFill="0" applyBorder="0" applyAlignment="0" applyProtection="0"/>
    <xf numFmtId="0" fontId="12" fillId="0" borderId="0">
      <alignment vertical="center"/>
    </xf>
    <xf numFmtId="0" fontId="8" fillId="0" borderId="0"/>
    <xf numFmtId="0" fontId="8" fillId="0" borderId="0">
      <alignment vertical="center"/>
    </xf>
    <xf numFmtId="0" fontId="1" fillId="0" borderId="0">
      <alignment vertical="center"/>
    </xf>
    <xf numFmtId="0" fontId="80" fillId="0" borderId="0" applyNumberFormat="0" applyFill="0" applyBorder="0" applyAlignment="0" applyProtection="0">
      <alignment vertical="center"/>
    </xf>
  </cellStyleXfs>
  <cellXfs count="1021">
    <xf numFmtId="0" fontId="0" fillId="0" borderId="0" xfId="0">
      <alignment vertical="center"/>
    </xf>
    <xf numFmtId="0" fontId="0" fillId="0" borderId="0" xfId="0" applyAlignment="1">
      <alignment vertical="center" wrapText="1"/>
    </xf>
    <xf numFmtId="0" fontId="12" fillId="0" borderId="8" xfId="7" applyBorder="1" applyAlignment="1">
      <alignment vertical="top"/>
    </xf>
    <xf numFmtId="0" fontId="12" fillId="0" borderId="0" xfId="7">
      <alignment vertical="center"/>
    </xf>
    <xf numFmtId="0" fontId="12" fillId="0" borderId="8" xfId="7" applyBorder="1">
      <alignment vertical="center"/>
    </xf>
    <xf numFmtId="0" fontId="12" fillId="0" borderId="8" xfId="7" applyBorder="1" applyAlignment="1">
      <alignment horizontal="left" vertical="top"/>
    </xf>
    <xf numFmtId="0" fontId="0" fillId="2" borderId="0" xfId="0" applyFill="1">
      <alignment vertical="center"/>
    </xf>
    <xf numFmtId="177" fontId="0" fillId="0" borderId="0" xfId="0" applyNumberFormat="1">
      <alignment vertical="center"/>
    </xf>
    <xf numFmtId="0" fontId="13" fillId="2" borderId="8" xfId="7" applyFont="1" applyFill="1" applyBorder="1" applyAlignment="1">
      <alignment horizontal="center" vertical="center"/>
    </xf>
    <xf numFmtId="0" fontId="12" fillId="2" borderId="8" xfId="7" applyFill="1" applyBorder="1">
      <alignment vertical="center"/>
    </xf>
    <xf numFmtId="0" fontId="0" fillId="0" borderId="0" xfId="0" applyAlignment="1">
      <alignment vertical="top" wrapText="1"/>
    </xf>
    <xf numFmtId="0" fontId="21" fillId="0" borderId="0" xfId="8" applyFont="1"/>
    <xf numFmtId="0" fontId="21" fillId="0" borderId="0" xfId="8" applyFont="1" applyAlignment="1">
      <alignment vertical="center"/>
    </xf>
    <xf numFmtId="0" fontId="21" fillId="4" borderId="0" xfId="8" applyFont="1" applyFill="1"/>
    <xf numFmtId="0" fontId="21" fillId="4" borderId="0" xfId="8" applyFont="1" applyFill="1" applyAlignment="1">
      <alignment horizontal="right"/>
    </xf>
    <xf numFmtId="0" fontId="0" fillId="0" borderId="8" xfId="7" applyFont="1" applyBorder="1">
      <alignment vertical="center"/>
    </xf>
    <xf numFmtId="0" fontId="0" fillId="0" borderId="8" xfId="7" applyFont="1" applyBorder="1" applyAlignment="1">
      <alignment vertical="top"/>
    </xf>
    <xf numFmtId="0" fontId="20" fillId="0" borderId="8" xfId="7" applyFont="1" applyBorder="1" applyAlignment="1">
      <alignment vertical="center" wrapText="1"/>
    </xf>
    <xf numFmtId="0" fontId="0" fillId="6" borderId="8" xfId="7" applyFont="1" applyFill="1" applyBorder="1" applyAlignment="1">
      <alignment vertical="top"/>
    </xf>
    <xf numFmtId="0" fontId="12" fillId="6" borderId="8" xfId="7" applyFill="1" applyBorder="1">
      <alignment vertical="center"/>
    </xf>
    <xf numFmtId="0" fontId="22" fillId="0" borderId="0" xfId="0" applyFont="1">
      <alignment vertical="center"/>
    </xf>
    <xf numFmtId="0" fontId="19" fillId="3" borderId="14" xfId="7" applyFont="1" applyFill="1" applyBorder="1" applyAlignment="1">
      <alignment horizontal="left" vertical="center"/>
    </xf>
    <xf numFmtId="0" fontId="8" fillId="0" borderId="0" xfId="9">
      <alignment vertical="center"/>
    </xf>
    <xf numFmtId="0" fontId="25" fillId="7" borderId="8" xfId="9" applyFont="1" applyFill="1" applyBorder="1" applyAlignment="1">
      <alignment horizontal="center" vertical="center"/>
    </xf>
    <xf numFmtId="0" fontId="8" fillId="0" borderId="33" xfId="9" applyBorder="1">
      <alignment vertical="center"/>
    </xf>
    <xf numFmtId="0" fontId="8" fillId="0" borderId="0" xfId="9" applyAlignment="1">
      <alignment horizontal="left" vertical="center"/>
    </xf>
    <xf numFmtId="0" fontId="27" fillId="0" borderId="0" xfId="9" applyFont="1" applyAlignment="1">
      <alignment horizontal="center" vertical="top"/>
    </xf>
    <xf numFmtId="0" fontId="19" fillId="0" borderId="0" xfId="0" applyFont="1">
      <alignment vertical="center"/>
    </xf>
    <xf numFmtId="0" fontId="28" fillId="0" borderId="0" xfId="0" applyFont="1">
      <alignment vertical="center"/>
    </xf>
    <xf numFmtId="0" fontId="28" fillId="0" borderId="0" xfId="0" applyFont="1" applyAlignment="1">
      <alignment horizontal="center" vertical="center"/>
    </xf>
    <xf numFmtId="0" fontId="19" fillId="0" borderId="0" xfId="0" applyFont="1" applyProtection="1">
      <alignment vertical="center"/>
      <protection locked="0"/>
    </xf>
    <xf numFmtId="0" fontId="19" fillId="4" borderId="15" xfId="7" applyFont="1" applyFill="1" applyBorder="1" applyAlignment="1">
      <alignment vertical="center" textRotation="255" shrinkToFit="1"/>
    </xf>
    <xf numFmtId="0" fontId="19" fillId="4" borderId="16" xfId="7" applyFont="1" applyFill="1" applyBorder="1" applyAlignment="1">
      <alignment vertical="center" textRotation="255" shrinkToFit="1"/>
    </xf>
    <xf numFmtId="0" fontId="19" fillId="3" borderId="15" xfId="7" applyFont="1" applyFill="1" applyBorder="1">
      <alignment vertical="center"/>
    </xf>
    <xf numFmtId="177" fontId="19" fillId="4" borderId="36" xfId="7" applyNumberFormat="1" applyFont="1" applyFill="1" applyBorder="1" applyAlignment="1">
      <alignment vertical="top" shrinkToFit="1"/>
    </xf>
    <xf numFmtId="0" fontId="19" fillId="0" borderId="0" xfId="7" applyFont="1" applyAlignment="1">
      <alignment horizontal="left" vertical="top" shrinkToFit="1"/>
    </xf>
    <xf numFmtId="0" fontId="19" fillId="0" borderId="0" xfId="7" applyFont="1" applyAlignment="1">
      <alignment vertical="center" shrinkToFit="1"/>
    </xf>
    <xf numFmtId="0" fontId="19" fillId="0" borderId="0" xfId="7" applyFont="1" applyAlignment="1">
      <alignment vertical="center" textRotation="255" shrinkToFit="1"/>
    </xf>
    <xf numFmtId="0" fontId="19" fillId="0" borderId="0" xfId="7" applyFont="1" applyAlignment="1">
      <alignment horizontal="center" vertical="center" shrinkToFit="1"/>
    </xf>
    <xf numFmtId="0" fontId="19" fillId="0" borderId="0" xfId="0" applyFont="1" applyAlignment="1">
      <alignment vertical="center" shrinkToFit="1"/>
    </xf>
    <xf numFmtId="177" fontId="19" fillId="0" borderId="0" xfId="7" applyNumberFormat="1" applyFont="1" applyAlignment="1">
      <alignment vertical="center" shrinkToFit="1"/>
    </xf>
    <xf numFmtId="0" fontId="19" fillId="2" borderId="34" xfId="7" applyFont="1" applyFill="1" applyBorder="1" applyAlignment="1">
      <alignment vertical="center" textRotation="255" shrinkToFit="1"/>
    </xf>
    <xf numFmtId="0" fontId="19" fillId="3" borderId="15" xfId="7" applyFont="1" applyFill="1" applyBorder="1" applyAlignment="1">
      <alignment horizontal="left" vertical="center" shrinkToFit="1"/>
    </xf>
    <xf numFmtId="0" fontId="19" fillId="4" borderId="14" xfId="7" applyFont="1" applyFill="1" applyBorder="1" applyAlignment="1">
      <alignment horizontal="center" vertical="center" shrinkToFit="1"/>
    </xf>
    <xf numFmtId="177" fontId="19" fillId="4" borderId="14" xfId="7" applyNumberFormat="1" applyFont="1" applyFill="1" applyBorder="1" applyAlignment="1">
      <alignment horizontal="center" vertical="center" shrinkToFit="1"/>
    </xf>
    <xf numFmtId="177" fontId="19" fillId="4" borderId="37" xfId="7" applyNumberFormat="1" applyFont="1" applyFill="1" applyBorder="1" applyAlignment="1">
      <alignment horizontal="right" vertical="center" shrinkToFit="1"/>
    </xf>
    <xf numFmtId="0" fontId="28" fillId="4" borderId="15" xfId="7" applyFont="1" applyFill="1" applyBorder="1" applyAlignment="1">
      <alignment horizontal="left" vertical="center" shrinkToFit="1"/>
    </xf>
    <xf numFmtId="0" fontId="19" fillId="3" borderId="15" xfId="7" applyFont="1" applyFill="1" applyBorder="1" applyAlignment="1">
      <alignment vertical="center" textRotation="255" shrinkToFit="1"/>
    </xf>
    <xf numFmtId="1" fontId="19" fillId="4" borderId="14" xfId="2" applyNumberFormat="1" applyFont="1" applyFill="1" applyBorder="1" applyAlignment="1">
      <alignment horizontal="right" vertical="center" shrinkToFit="1"/>
    </xf>
    <xf numFmtId="0" fontId="19" fillId="2" borderId="35" xfId="7" applyFont="1" applyFill="1" applyBorder="1" applyAlignment="1">
      <alignment vertical="center" textRotation="255" shrinkToFit="1"/>
    </xf>
    <xf numFmtId="0" fontId="19" fillId="3" borderId="38" xfId="7" applyFont="1" applyFill="1" applyBorder="1" applyAlignment="1">
      <alignment vertical="center" textRotation="255" shrinkToFit="1"/>
    </xf>
    <xf numFmtId="0" fontId="23" fillId="0" borderId="0" xfId="8" applyFont="1" applyAlignment="1">
      <alignment vertical="center"/>
    </xf>
    <xf numFmtId="0" fontId="30" fillId="0" borderId="0" xfId="8" applyFont="1" applyAlignment="1">
      <alignment vertical="center"/>
    </xf>
    <xf numFmtId="0" fontId="25" fillId="7" borderId="8" xfId="9" applyFont="1" applyFill="1" applyBorder="1" applyAlignment="1">
      <alignment horizontal="center" vertical="center" shrinkToFit="1"/>
    </xf>
    <xf numFmtId="0" fontId="14" fillId="4" borderId="38" xfId="0" applyFont="1" applyFill="1" applyBorder="1" applyAlignment="1">
      <alignment horizontal="left" vertical="center"/>
    </xf>
    <xf numFmtId="179" fontId="18" fillId="4" borderId="124" xfId="0" applyNumberFormat="1" applyFont="1" applyFill="1" applyBorder="1" applyAlignment="1">
      <alignment horizontal="left" vertical="center" shrinkToFit="1"/>
    </xf>
    <xf numFmtId="192" fontId="14" fillId="0" borderId="126" xfId="0" applyNumberFormat="1" applyFont="1" applyBorder="1" applyAlignment="1" applyProtection="1">
      <alignment horizontal="center" vertical="center" shrinkToFit="1"/>
      <protection locked="0"/>
    </xf>
    <xf numFmtId="0" fontId="14" fillId="4" borderId="116" xfId="0" applyFont="1" applyFill="1" applyBorder="1" applyAlignment="1">
      <alignment horizontal="center" vertical="center" shrinkToFit="1"/>
    </xf>
    <xf numFmtId="180" fontId="14" fillId="0" borderId="116" xfId="0" applyNumberFormat="1" applyFont="1" applyBorder="1" applyAlignment="1" applyProtection="1">
      <alignment horizontal="center" vertical="center" shrinkToFit="1"/>
      <protection locked="0"/>
    </xf>
    <xf numFmtId="0" fontId="14" fillId="4" borderId="103" xfId="0" applyFont="1" applyFill="1" applyBorder="1" applyAlignment="1">
      <alignment vertical="center" shrinkToFit="1"/>
    </xf>
    <xf numFmtId="0" fontId="14" fillId="4" borderId="150" xfId="0" applyFont="1" applyFill="1" applyBorder="1" applyAlignment="1">
      <alignment horizontal="center" vertical="center" shrinkToFit="1"/>
    </xf>
    <xf numFmtId="186" fontId="14" fillId="4" borderId="10" xfId="0" applyNumberFormat="1" applyFont="1" applyFill="1" applyBorder="1" applyAlignment="1">
      <alignment vertical="top" shrinkToFit="1"/>
    </xf>
    <xf numFmtId="0" fontId="14" fillId="0" borderId="64" xfId="0" applyFont="1" applyBorder="1" applyAlignment="1" applyProtection="1">
      <alignment horizontal="right" vertical="center" shrinkToFit="1"/>
      <protection locked="0"/>
    </xf>
    <xf numFmtId="0" fontId="14" fillId="4" borderId="76" xfId="0" applyFont="1" applyFill="1" applyBorder="1" applyAlignment="1">
      <alignment horizontal="left" vertical="center" shrinkToFit="1"/>
    </xf>
    <xf numFmtId="176" fontId="14" fillId="0" borderId="63" xfId="0" applyNumberFormat="1" applyFont="1" applyBorder="1" applyAlignment="1" applyProtection="1">
      <alignment horizontal="right" vertical="center" shrinkToFit="1"/>
      <protection locked="0"/>
    </xf>
    <xf numFmtId="0" fontId="14" fillId="4" borderId="64" xfId="0" applyFont="1" applyFill="1" applyBorder="1" applyAlignment="1">
      <alignment vertical="center" shrinkToFit="1"/>
    </xf>
    <xf numFmtId="0" fontId="14" fillId="4" borderId="75" xfId="0" applyFont="1" applyFill="1" applyBorder="1" applyAlignment="1">
      <alignment vertical="center" shrinkToFit="1"/>
    </xf>
    <xf numFmtId="185" fontId="14" fillId="4" borderId="10" xfId="0" applyNumberFormat="1" applyFont="1" applyFill="1" applyBorder="1" applyAlignment="1">
      <alignment horizontal="right" vertical="center" shrinkToFit="1"/>
    </xf>
    <xf numFmtId="186" fontId="14" fillId="4" borderId="11" xfId="0" applyNumberFormat="1" applyFont="1" applyFill="1" applyBorder="1" applyAlignment="1">
      <alignment vertical="top" shrinkToFit="1"/>
    </xf>
    <xf numFmtId="0" fontId="14" fillId="4" borderId="145" xfId="0" applyFont="1" applyFill="1" applyBorder="1" applyAlignment="1">
      <alignment horizontal="left" vertical="center" shrinkToFit="1"/>
    </xf>
    <xf numFmtId="176" fontId="14" fillId="0" borderId="65" xfId="0" applyNumberFormat="1" applyFont="1" applyBorder="1" applyAlignment="1" applyProtection="1">
      <alignment horizontal="right" vertical="center" shrinkToFit="1"/>
      <protection locked="0"/>
    </xf>
    <xf numFmtId="0" fontId="14" fillId="4" borderId="66" xfId="0" applyFont="1" applyFill="1" applyBorder="1" applyAlignment="1">
      <alignment vertical="center" shrinkToFit="1"/>
    </xf>
    <xf numFmtId="0" fontId="14" fillId="4" borderId="101" xfId="0" applyFont="1" applyFill="1" applyBorder="1" applyAlignment="1">
      <alignment vertical="center" shrinkToFit="1"/>
    </xf>
    <xf numFmtId="0" fontId="14" fillId="0" borderId="0" xfId="0" applyFont="1">
      <alignment vertical="center"/>
    </xf>
    <xf numFmtId="0" fontId="14" fillId="4" borderId="8" xfId="7" applyFont="1" applyFill="1" applyBorder="1" applyAlignment="1">
      <alignment horizontal="center" vertical="center" shrinkToFit="1"/>
    </xf>
    <xf numFmtId="0" fontId="14" fillId="0" borderId="0" xfId="7" applyFont="1" applyAlignment="1">
      <alignment vertical="center" textRotation="255" shrinkToFit="1"/>
    </xf>
    <xf numFmtId="0" fontId="14" fillId="0" borderId="0" xfId="7" applyFont="1" applyAlignment="1">
      <alignment horizontal="center" vertical="center" textRotation="255" shrinkToFit="1"/>
    </xf>
    <xf numFmtId="0" fontId="14" fillId="0" borderId="0" xfId="7" applyFont="1" applyAlignment="1">
      <alignment horizontal="left" vertical="center" shrinkToFit="1"/>
    </xf>
    <xf numFmtId="0" fontId="14" fillId="0" borderId="0" xfId="7" applyFont="1" applyAlignment="1">
      <alignment horizontal="center" vertical="center" shrinkToFit="1"/>
    </xf>
    <xf numFmtId="0" fontId="14" fillId="0" borderId="0" xfId="7" applyFont="1" applyAlignment="1">
      <alignment vertical="center" shrinkToFit="1"/>
    </xf>
    <xf numFmtId="177" fontId="14" fillId="0" borderId="0" xfId="7" applyNumberFormat="1" applyFont="1" applyAlignment="1">
      <alignment horizontal="center" vertical="center" shrinkToFit="1"/>
    </xf>
    <xf numFmtId="177" fontId="14" fillId="0" borderId="0" xfId="5" applyNumberFormat="1" applyFont="1" applyBorder="1" applyAlignment="1">
      <alignment vertical="center" shrinkToFit="1"/>
    </xf>
    <xf numFmtId="0" fontId="14" fillId="2" borderId="34" xfId="7" applyFont="1" applyFill="1" applyBorder="1" applyAlignment="1">
      <alignment vertical="center" shrinkToFit="1"/>
    </xf>
    <xf numFmtId="177" fontId="14" fillId="0" borderId="0" xfId="5" applyNumberFormat="1" applyFont="1" applyBorder="1" applyAlignment="1">
      <alignment horizontal="left" vertical="top" shrinkToFit="1"/>
    </xf>
    <xf numFmtId="0" fontId="14" fillId="3" borderId="15" xfId="7" applyFont="1" applyFill="1" applyBorder="1" applyAlignment="1">
      <alignment vertical="center" shrinkToFit="1"/>
    </xf>
    <xf numFmtId="0" fontId="14" fillId="4" borderId="56" xfId="7" applyFont="1" applyFill="1" applyBorder="1" applyAlignment="1">
      <alignment vertical="center" shrinkToFit="1"/>
    </xf>
    <xf numFmtId="0" fontId="14" fillId="4" borderId="25" xfId="7" applyFont="1" applyFill="1" applyBorder="1" applyAlignment="1">
      <alignment vertical="center" shrinkToFit="1"/>
    </xf>
    <xf numFmtId="0" fontId="14" fillId="4" borderId="25" xfId="7" applyFont="1" applyFill="1" applyBorder="1" applyAlignment="1">
      <alignment horizontal="left" vertical="center" shrinkToFit="1"/>
    </xf>
    <xf numFmtId="0" fontId="14" fillId="2" borderId="35" xfId="7" applyFont="1" applyFill="1" applyBorder="1" applyAlignment="1">
      <alignment vertical="center" shrinkToFit="1"/>
    </xf>
    <xf numFmtId="0" fontId="14" fillId="3" borderId="38" xfId="7" applyFont="1" applyFill="1" applyBorder="1" applyAlignment="1">
      <alignment vertical="center" shrinkToFit="1"/>
    </xf>
    <xf numFmtId="0" fontId="14" fillId="4" borderId="39" xfId="7" applyFont="1" applyFill="1" applyBorder="1" applyAlignment="1">
      <alignment horizontal="left" vertical="center" shrinkToFit="1"/>
    </xf>
    <xf numFmtId="177" fontId="14" fillId="0" borderId="0" xfId="7" applyNumberFormat="1" applyFont="1" applyAlignment="1">
      <alignment vertical="center" shrinkToFit="1"/>
    </xf>
    <xf numFmtId="0" fontId="14" fillId="2" borderId="41" xfId="7" applyFont="1" applyFill="1" applyBorder="1" applyAlignment="1">
      <alignment horizontal="center" vertical="center" shrinkToFit="1"/>
    </xf>
    <xf numFmtId="0" fontId="14" fillId="2" borderId="30" xfId="7" applyFont="1" applyFill="1" applyBorder="1" applyAlignment="1">
      <alignment horizontal="center" vertical="center" shrinkToFit="1"/>
    </xf>
    <xf numFmtId="177" fontId="14" fillId="2" borderId="30" xfId="7" applyNumberFormat="1" applyFont="1" applyFill="1" applyBorder="1" applyAlignment="1">
      <alignment horizontal="center" vertical="center" shrinkToFit="1"/>
    </xf>
    <xf numFmtId="177" fontId="14" fillId="2" borderId="31" xfId="7" applyNumberFormat="1" applyFont="1" applyFill="1" applyBorder="1" applyAlignment="1">
      <alignment horizontal="center" vertical="center" shrinkToFit="1"/>
    </xf>
    <xf numFmtId="0" fontId="14" fillId="4" borderId="24" xfId="7" applyFont="1" applyFill="1" applyBorder="1" applyAlignment="1">
      <alignment horizontal="left" vertical="center" shrinkToFit="1"/>
    </xf>
    <xf numFmtId="0" fontId="14" fillId="4" borderId="60" xfId="7" applyFont="1" applyFill="1" applyBorder="1" applyAlignment="1">
      <alignment vertical="center" shrinkToFit="1"/>
    </xf>
    <xf numFmtId="181" fontId="14" fillId="4" borderId="103" xfId="7" applyNumberFormat="1" applyFont="1" applyFill="1" applyBorder="1" applyAlignment="1">
      <alignment horizontal="center" vertical="top" shrinkToFit="1"/>
    </xf>
    <xf numFmtId="187" fontId="14" fillId="4" borderId="99" xfId="7" applyNumberFormat="1" applyFont="1" applyFill="1" applyBorder="1" applyAlignment="1">
      <alignment horizontal="right" vertical="center" shrinkToFit="1"/>
    </xf>
    <xf numFmtId="0" fontId="14" fillId="4" borderId="160" xfId="7" applyFont="1" applyFill="1" applyBorder="1" applyAlignment="1">
      <alignment vertical="center" shrinkToFit="1"/>
    </xf>
    <xf numFmtId="187" fontId="14" fillId="4" borderId="0" xfId="7" applyNumberFormat="1" applyFont="1" applyFill="1" applyAlignment="1">
      <alignment horizontal="right" vertical="center" shrinkToFit="1"/>
    </xf>
    <xf numFmtId="181" fontId="14" fillId="4" borderId="37" xfId="7" applyNumberFormat="1" applyFont="1" applyFill="1" applyBorder="1" applyAlignment="1">
      <alignment horizontal="center" vertical="top" shrinkToFit="1"/>
    </xf>
    <xf numFmtId="187" fontId="14" fillId="4" borderId="64" xfId="7" applyNumberFormat="1" applyFont="1" applyFill="1" applyBorder="1" applyAlignment="1">
      <alignment vertical="center" shrinkToFit="1"/>
    </xf>
    <xf numFmtId="177" fontId="14" fillId="4" borderId="75" xfId="7" applyNumberFormat="1" applyFont="1" applyFill="1" applyBorder="1" applyAlignment="1">
      <alignment vertical="top" shrinkToFit="1"/>
    </xf>
    <xf numFmtId="188" fontId="14" fillId="4" borderId="64" xfId="7" applyNumberFormat="1" applyFont="1" applyFill="1" applyBorder="1" applyAlignment="1">
      <alignment vertical="center" shrinkToFit="1"/>
    </xf>
    <xf numFmtId="0" fontId="14" fillId="4" borderId="26" xfId="7" applyFont="1" applyFill="1" applyBorder="1" applyAlignment="1">
      <alignment vertical="center" shrinkToFit="1"/>
    </xf>
    <xf numFmtId="189" fontId="14" fillId="4" borderId="76" xfId="2" applyNumberFormat="1" applyFont="1" applyFill="1" applyBorder="1" applyAlignment="1">
      <alignment vertical="center" shrinkToFit="1"/>
    </xf>
    <xf numFmtId="177" fontId="14" fillId="4" borderId="69" xfId="7" applyNumberFormat="1" applyFont="1" applyFill="1" applyBorder="1" applyAlignment="1">
      <alignment vertical="top" shrinkToFit="1"/>
    </xf>
    <xf numFmtId="0" fontId="14" fillId="4" borderId="118" xfId="7" applyFont="1" applyFill="1" applyBorder="1" applyAlignment="1">
      <alignment vertical="center" shrinkToFit="1"/>
    </xf>
    <xf numFmtId="0" fontId="14" fillId="4" borderId="0" xfId="7" applyFont="1" applyFill="1" applyAlignment="1">
      <alignment horizontal="center" vertical="center" shrinkToFit="1"/>
    </xf>
    <xf numFmtId="177" fontId="14" fillId="4" borderId="0" xfId="7" applyNumberFormat="1" applyFont="1" applyFill="1" applyAlignment="1">
      <alignment horizontal="center" vertical="center" shrinkToFit="1"/>
    </xf>
    <xf numFmtId="177" fontId="14" fillId="4" borderId="37" xfId="7" applyNumberFormat="1" applyFont="1" applyFill="1" applyBorder="1" applyAlignment="1">
      <alignment vertical="top" shrinkToFit="1"/>
    </xf>
    <xf numFmtId="177" fontId="14" fillId="4" borderId="70" xfId="7" applyNumberFormat="1" applyFont="1" applyFill="1" applyBorder="1" applyAlignment="1">
      <alignment vertical="top" shrinkToFit="1"/>
    </xf>
    <xf numFmtId="177" fontId="33" fillId="4" borderId="71" xfId="7" applyNumberFormat="1" applyFont="1" applyFill="1" applyBorder="1" applyAlignment="1">
      <alignment vertical="top" shrinkToFit="1"/>
    </xf>
    <xf numFmtId="177" fontId="14" fillId="4" borderId="71" xfId="7" applyNumberFormat="1" applyFont="1" applyFill="1" applyBorder="1" applyAlignment="1">
      <alignment vertical="top" shrinkToFit="1"/>
    </xf>
    <xf numFmtId="177" fontId="14" fillId="4" borderId="72" xfId="7" applyNumberFormat="1" applyFont="1" applyFill="1" applyBorder="1" applyAlignment="1">
      <alignment vertical="top" shrinkToFit="1"/>
    </xf>
    <xf numFmtId="0" fontId="14" fillId="4" borderId="14" xfId="7" applyFont="1" applyFill="1" applyBorder="1" applyAlignment="1">
      <alignment horizontal="left" vertical="center" shrinkToFit="1"/>
    </xf>
    <xf numFmtId="177" fontId="14" fillId="4" borderId="14" xfId="7" applyNumberFormat="1" applyFont="1" applyFill="1" applyBorder="1" applyAlignment="1">
      <alignment horizontal="center" shrinkToFit="1"/>
    </xf>
    <xf numFmtId="177" fontId="14" fillId="4" borderId="36" xfId="7" applyNumberFormat="1" applyFont="1" applyFill="1" applyBorder="1" applyAlignment="1">
      <alignment horizontal="right" vertical="top" shrinkToFit="1"/>
    </xf>
    <xf numFmtId="0" fontId="14" fillId="4" borderId="14" xfId="7" applyFont="1" applyFill="1" applyBorder="1" applyAlignment="1">
      <alignment vertical="center" shrinkToFit="1"/>
    </xf>
    <xf numFmtId="177" fontId="14" fillId="4" borderId="36" xfId="7" applyNumberFormat="1" applyFont="1" applyFill="1" applyBorder="1" applyAlignment="1">
      <alignment vertical="top" shrinkToFit="1"/>
    </xf>
    <xf numFmtId="0" fontId="14" fillId="4" borderId="14" xfId="7" applyFont="1" applyFill="1" applyBorder="1" applyAlignment="1">
      <alignment horizontal="center" vertical="center" shrinkToFit="1"/>
    </xf>
    <xf numFmtId="38" fontId="14" fillId="4" borderId="12" xfId="4" applyFont="1" applyFill="1" applyBorder="1" applyAlignment="1" applyProtection="1">
      <alignment vertical="center" shrinkToFit="1"/>
    </xf>
    <xf numFmtId="38" fontId="14" fillId="4" borderId="10" xfId="4" applyFont="1" applyFill="1" applyBorder="1" applyAlignment="1" applyProtection="1">
      <alignment vertical="center" shrinkToFit="1"/>
    </xf>
    <xf numFmtId="38" fontId="14" fillId="4" borderId="11" xfId="4" applyFont="1" applyFill="1" applyBorder="1" applyAlignment="1" applyProtection="1">
      <alignment vertical="center" shrinkToFit="1"/>
    </xf>
    <xf numFmtId="38" fontId="31" fillId="0" borderId="10" xfId="4" applyFont="1" applyBorder="1" applyAlignment="1" applyProtection="1">
      <alignment horizontal="right" vertical="center" shrinkToFit="1"/>
      <protection locked="0"/>
    </xf>
    <xf numFmtId="38" fontId="31" fillId="4" borderId="10" xfId="6" applyFont="1" applyFill="1" applyBorder="1" applyAlignment="1" applyProtection="1">
      <alignment horizontal="center" vertical="center" shrinkToFit="1"/>
    </xf>
    <xf numFmtId="38" fontId="31" fillId="0" borderId="10" xfId="4" applyFont="1" applyFill="1" applyBorder="1" applyAlignment="1" applyProtection="1">
      <alignment horizontal="right" vertical="center" shrinkToFit="1"/>
      <protection locked="0"/>
    </xf>
    <xf numFmtId="38" fontId="31" fillId="4" borderId="20" xfId="6" applyFont="1" applyFill="1" applyBorder="1" applyAlignment="1" applyProtection="1">
      <alignment horizontal="right" vertical="center" shrinkToFit="1"/>
    </xf>
    <xf numFmtId="0" fontId="31" fillId="4" borderId="57" xfId="8" applyFont="1" applyFill="1" applyBorder="1" applyAlignment="1">
      <alignment vertical="center" shrinkToFit="1"/>
    </xf>
    <xf numFmtId="38" fontId="31" fillId="4" borderId="57" xfId="6" applyFont="1" applyFill="1" applyBorder="1" applyAlignment="1" applyProtection="1">
      <alignment horizontal="center" vertical="center" shrinkToFit="1"/>
    </xf>
    <xf numFmtId="38" fontId="31" fillId="0" borderId="57" xfId="4" applyFont="1" applyBorder="1" applyAlignment="1" applyProtection="1">
      <alignment horizontal="right" vertical="center" shrinkToFit="1"/>
      <protection locked="0"/>
    </xf>
    <xf numFmtId="38" fontId="31" fillId="4" borderId="59" xfId="6" applyFont="1" applyFill="1" applyBorder="1" applyAlignment="1" applyProtection="1">
      <alignment horizontal="right" vertical="center" shrinkToFit="1"/>
    </xf>
    <xf numFmtId="0" fontId="31" fillId="0" borderId="0" xfId="8" applyFont="1" applyAlignment="1">
      <alignment vertical="center" shrinkToFit="1"/>
    </xf>
    <xf numFmtId="0" fontId="14" fillId="0" borderId="0" xfId="8" applyFont="1" applyAlignment="1">
      <alignment vertical="center" shrinkToFit="1"/>
    </xf>
    <xf numFmtId="38" fontId="31" fillId="4" borderId="12" xfId="4" applyFont="1" applyFill="1" applyBorder="1" applyAlignment="1">
      <alignment vertical="center" shrinkToFit="1"/>
    </xf>
    <xf numFmtId="38" fontId="31" fillId="4" borderId="10" xfId="4" applyFont="1" applyFill="1" applyBorder="1" applyAlignment="1">
      <alignment vertical="center" shrinkToFit="1"/>
    </xf>
    <xf numFmtId="38" fontId="31" fillId="4" borderId="11" xfId="4" applyFont="1" applyFill="1" applyBorder="1" applyAlignment="1">
      <alignment vertical="center" shrinkToFit="1"/>
    </xf>
    <xf numFmtId="0" fontId="14" fillId="0" borderId="29" xfId="8" applyFont="1" applyBorder="1" applyAlignment="1">
      <alignment horizontal="center" vertical="center" shrinkToFit="1"/>
    </xf>
    <xf numFmtId="0" fontId="14" fillId="0" borderId="0" xfId="8" applyFont="1" applyAlignment="1">
      <alignment horizontal="center" vertical="center" shrinkToFit="1"/>
    </xf>
    <xf numFmtId="0" fontId="14" fillId="0" borderId="0" xfId="8" applyFont="1" applyAlignment="1">
      <alignment horizontal="right" vertical="center" shrinkToFit="1"/>
    </xf>
    <xf numFmtId="38" fontId="14" fillId="0" borderId="0" xfId="8" applyNumberFormat="1" applyFont="1" applyAlignment="1">
      <alignment vertical="center" shrinkToFit="1"/>
    </xf>
    <xf numFmtId="185" fontId="31" fillId="4" borderId="45" xfId="8" applyNumberFormat="1" applyFont="1" applyFill="1" applyBorder="1" applyAlignment="1">
      <alignment vertical="center" shrinkToFit="1"/>
    </xf>
    <xf numFmtId="187" fontId="31" fillId="4" borderId="23" xfId="4" applyNumberFormat="1" applyFont="1" applyFill="1" applyBorder="1" applyAlignment="1">
      <alignment horizontal="center" vertical="center" shrinkToFit="1"/>
    </xf>
    <xf numFmtId="38" fontId="31" fillId="4" borderId="54" xfId="6" applyFont="1" applyFill="1" applyBorder="1" applyAlignment="1">
      <alignment vertical="center" shrinkToFit="1"/>
    </xf>
    <xf numFmtId="9" fontId="31" fillId="4" borderId="23" xfId="1" applyFont="1" applyFill="1" applyBorder="1" applyAlignment="1" applyProtection="1">
      <alignment horizontal="center" vertical="center" shrinkToFit="1"/>
    </xf>
    <xf numFmtId="0" fontId="31" fillId="4" borderId="10" xfId="8" applyFont="1" applyFill="1" applyBorder="1" applyAlignment="1">
      <alignment horizontal="center" vertical="center" shrinkToFit="1"/>
    </xf>
    <xf numFmtId="38" fontId="31" fillId="4" borderId="20" xfId="6" applyFont="1" applyFill="1" applyBorder="1" applyAlignment="1" applyProtection="1">
      <alignment horizontal="center" vertical="center" shrinkToFit="1"/>
    </xf>
    <xf numFmtId="0" fontId="14" fillId="0" borderId="89" xfId="8" applyFont="1" applyBorder="1" applyAlignment="1">
      <alignment horizontal="center" vertical="center" shrinkToFit="1"/>
    </xf>
    <xf numFmtId="0" fontId="31" fillId="0" borderId="0" xfId="8" applyFont="1" applyAlignment="1">
      <alignment shrinkToFit="1"/>
    </xf>
    <xf numFmtId="38" fontId="14" fillId="0" borderId="0" xfId="6" applyFont="1" applyFill="1" applyBorder="1" applyAlignment="1" applyProtection="1">
      <alignment horizontal="right" vertical="center" shrinkToFit="1"/>
    </xf>
    <xf numFmtId="38" fontId="14" fillId="0" borderId="0" xfId="6" applyFont="1" applyFill="1" applyBorder="1" applyAlignment="1" applyProtection="1">
      <alignment vertical="center" shrinkToFit="1"/>
    </xf>
    <xf numFmtId="0" fontId="14" fillId="0" borderId="0" xfId="0" applyFont="1" applyAlignment="1">
      <alignment horizontal="center" vertical="center"/>
    </xf>
    <xf numFmtId="0" fontId="36" fillId="0" borderId="0" xfId="0" applyFont="1">
      <alignment vertical="center"/>
    </xf>
    <xf numFmtId="0" fontId="37" fillId="0" borderId="0" xfId="0" applyFont="1" applyAlignment="1">
      <alignment horizontal="left" vertical="center" wrapText="1"/>
    </xf>
    <xf numFmtId="194" fontId="0" fillId="0" borderId="0" xfId="0" applyNumberFormat="1" applyAlignment="1">
      <alignment horizontal="center" vertical="center"/>
    </xf>
    <xf numFmtId="0" fontId="0" fillId="0" borderId="0" xfId="0" applyAlignment="1">
      <alignment vertical="center" shrinkToFit="1"/>
    </xf>
    <xf numFmtId="0" fontId="0" fillId="0" borderId="0" xfId="0" applyAlignment="1">
      <alignment vertical="center" wrapText="1" shrinkToFit="1"/>
    </xf>
    <xf numFmtId="0" fontId="16" fillId="0" borderId="0" xfId="0" applyFont="1">
      <alignment vertical="center"/>
    </xf>
    <xf numFmtId="0" fontId="0" fillId="0" borderId="0" xfId="7" applyFont="1">
      <alignment vertical="center"/>
    </xf>
    <xf numFmtId="0" fontId="16" fillId="0" borderId="0" xfId="7" applyFont="1">
      <alignment vertical="center"/>
    </xf>
    <xf numFmtId="0" fontId="16" fillId="0" borderId="0" xfId="7" applyFont="1" applyAlignment="1">
      <alignment vertical="center" shrinkToFit="1"/>
    </xf>
    <xf numFmtId="0" fontId="0" fillId="0" borderId="0" xfId="0" applyAlignment="1"/>
    <xf numFmtId="0" fontId="17" fillId="9" borderId="33" xfId="7" applyFont="1" applyFill="1" applyBorder="1" applyAlignment="1">
      <alignment horizontal="left" vertical="center"/>
    </xf>
    <xf numFmtId="0" fontId="14" fillId="9" borderId="33" xfId="7" applyFont="1" applyFill="1" applyBorder="1" applyAlignment="1">
      <alignment horizontal="left" vertical="center" shrinkToFit="1"/>
    </xf>
    <xf numFmtId="0" fontId="14" fillId="9" borderId="33" xfId="7" applyFont="1" applyFill="1" applyBorder="1" applyAlignment="1">
      <alignment horizontal="left" vertical="center"/>
    </xf>
    <xf numFmtId="0" fontId="13" fillId="9" borderId="34" xfId="7" applyFont="1" applyFill="1" applyBorder="1" applyAlignment="1">
      <alignment horizontal="left" vertical="center"/>
    </xf>
    <xf numFmtId="0" fontId="17" fillId="7" borderId="42" xfId="7" applyFont="1" applyFill="1" applyBorder="1" applyAlignment="1">
      <alignment horizontal="left" vertical="center"/>
    </xf>
    <xf numFmtId="0" fontId="14" fillId="7" borderId="14" xfId="7" applyFont="1" applyFill="1" applyBorder="1" applyAlignment="1">
      <alignment horizontal="left" vertical="center" shrinkToFit="1"/>
    </xf>
    <xf numFmtId="0" fontId="14" fillId="7" borderId="14" xfId="7" applyFont="1" applyFill="1" applyBorder="1" applyAlignment="1">
      <alignment horizontal="left" vertical="center"/>
    </xf>
    <xf numFmtId="0" fontId="0" fillId="9" borderId="34" xfId="7" applyFont="1" applyFill="1" applyBorder="1" applyAlignment="1">
      <alignment horizontal="left" vertical="center"/>
    </xf>
    <xf numFmtId="0" fontId="14" fillId="7" borderId="15" xfId="7" applyFont="1" applyFill="1" applyBorder="1" applyAlignment="1">
      <alignment horizontal="left" vertical="center"/>
    </xf>
    <xf numFmtId="0" fontId="14" fillId="2" borderId="54" xfId="7" applyFont="1" applyFill="1" applyBorder="1" applyAlignment="1">
      <alignment vertical="center" shrinkToFit="1"/>
    </xf>
    <xf numFmtId="0" fontId="14" fillId="2" borderId="53" xfId="7" applyFont="1" applyFill="1" applyBorder="1" applyAlignment="1">
      <alignment horizontal="center" vertical="center"/>
    </xf>
    <xf numFmtId="0" fontId="34" fillId="0" borderId="0" xfId="0" applyFont="1" applyAlignment="1">
      <alignment vertical="center" wrapText="1" shrinkToFit="1"/>
    </xf>
    <xf numFmtId="0" fontId="35" fillId="0" borderId="0" xfId="7" applyFont="1">
      <alignment vertical="center"/>
    </xf>
    <xf numFmtId="0" fontId="0" fillId="9" borderId="34" xfId="7" applyFont="1" applyFill="1" applyBorder="1">
      <alignment vertical="center"/>
    </xf>
    <xf numFmtId="0" fontId="14" fillId="7" borderId="15" xfId="7" applyFont="1" applyFill="1" applyBorder="1">
      <alignment vertical="center"/>
    </xf>
    <xf numFmtId="0" fontId="34" fillId="0" borderId="0" xfId="0" applyFont="1">
      <alignment vertical="center"/>
    </xf>
    <xf numFmtId="0" fontId="0" fillId="9" borderId="35" xfId="7" applyFont="1" applyFill="1" applyBorder="1">
      <alignment vertical="center"/>
    </xf>
    <xf numFmtId="0" fontId="14" fillId="7" borderId="38" xfId="7" applyFont="1" applyFill="1" applyBorder="1">
      <alignment vertical="center"/>
    </xf>
    <xf numFmtId="177" fontId="14" fillId="0" borderId="0" xfId="5" applyNumberFormat="1" applyFont="1" applyBorder="1" applyAlignment="1" applyProtection="1">
      <alignment horizontal="right" vertical="top" wrapText="1" shrinkToFit="1"/>
    </xf>
    <xf numFmtId="194" fontId="0" fillId="0" borderId="0" xfId="7" applyNumberFormat="1" applyFont="1" applyAlignment="1">
      <alignment horizontal="center" vertical="center"/>
    </xf>
    <xf numFmtId="0" fontId="12" fillId="0" borderId="0" xfId="7" applyAlignment="1">
      <alignment horizontal="left" vertical="center" shrinkToFit="1"/>
    </xf>
    <xf numFmtId="0" fontId="36" fillId="0" borderId="0" xfId="7" applyFont="1" applyAlignment="1">
      <alignment horizontal="center" vertical="center" wrapText="1"/>
    </xf>
    <xf numFmtId="0" fontId="12" fillId="0" borderId="0" xfId="7" applyAlignment="1">
      <alignment horizontal="left" vertical="center"/>
    </xf>
    <xf numFmtId="0" fontId="12" fillId="0" borderId="0" xfId="0" applyFont="1">
      <alignment vertical="center"/>
    </xf>
    <xf numFmtId="177" fontId="12" fillId="0" borderId="0" xfId="5" applyNumberFormat="1" applyFont="1" applyFill="1" applyBorder="1" applyAlignment="1" applyProtection="1">
      <alignment horizontal="left" vertical="top"/>
    </xf>
    <xf numFmtId="194" fontId="0" fillId="2" borderId="90" xfId="0" applyNumberFormat="1" applyFill="1" applyBorder="1" applyAlignment="1">
      <alignment horizontal="center" vertical="center" shrinkToFit="1"/>
    </xf>
    <xf numFmtId="0" fontId="38" fillId="2" borderId="154" xfId="0" applyFont="1" applyFill="1" applyBorder="1" applyAlignment="1">
      <alignment horizontal="center" vertical="center" shrinkToFit="1"/>
    </xf>
    <xf numFmtId="0" fontId="14" fillId="2" borderId="154" xfId="0" applyFont="1" applyFill="1" applyBorder="1" applyAlignment="1">
      <alignment horizontal="center" vertical="center" shrinkToFit="1"/>
    </xf>
    <xf numFmtId="0" fontId="14" fillId="2" borderId="125" xfId="0" applyFont="1" applyFill="1" applyBorder="1" applyAlignment="1">
      <alignment horizontal="center" vertical="center" shrinkToFit="1"/>
    </xf>
    <xf numFmtId="177" fontId="14" fillId="2" borderId="154" xfId="0" applyNumberFormat="1" applyFont="1" applyFill="1" applyBorder="1" applyAlignment="1">
      <alignment horizontal="center" vertical="center" shrinkToFit="1"/>
    </xf>
    <xf numFmtId="177" fontId="14" fillId="2" borderId="163" xfId="0" applyNumberFormat="1" applyFont="1" applyFill="1" applyBorder="1" applyAlignment="1">
      <alignment horizontal="center" vertical="center" shrinkToFit="1"/>
    </xf>
    <xf numFmtId="177" fontId="14" fillId="2" borderId="164" xfId="0" applyNumberFormat="1" applyFont="1" applyFill="1" applyBorder="1" applyAlignment="1">
      <alignment horizontal="center" vertical="center" shrinkToFit="1"/>
    </xf>
    <xf numFmtId="177" fontId="14" fillId="2" borderId="115" xfId="0" applyNumberFormat="1" applyFont="1" applyFill="1" applyBorder="1" applyAlignment="1">
      <alignment horizontal="center" vertical="center" shrinkToFit="1"/>
    </xf>
    <xf numFmtId="177" fontId="14" fillId="2" borderId="125" xfId="0" applyNumberFormat="1" applyFont="1" applyFill="1" applyBorder="1" applyAlignment="1">
      <alignment horizontal="center" vertical="center" shrinkToFit="1"/>
    </xf>
    <xf numFmtId="177" fontId="14" fillId="2" borderId="165" xfId="0" applyNumberFormat="1" applyFont="1" applyFill="1" applyBorder="1" applyAlignment="1">
      <alignment horizontal="center" vertical="center" shrinkToFit="1"/>
    </xf>
    <xf numFmtId="194" fontId="15" fillId="2" borderId="90" xfId="0" applyNumberFormat="1" applyFont="1" applyFill="1" applyBorder="1" applyAlignment="1">
      <alignment horizontal="center" vertical="center" shrinkToFit="1"/>
    </xf>
    <xf numFmtId="0" fontId="23" fillId="7" borderId="29" xfId="0" applyFont="1" applyFill="1" applyBorder="1" applyAlignment="1">
      <alignment vertical="center" shrinkToFit="1"/>
    </xf>
    <xf numFmtId="0" fontId="0" fillId="7" borderId="87" xfId="0" applyFill="1" applyBorder="1" applyAlignment="1">
      <alignment horizontal="left" vertical="center" wrapText="1"/>
    </xf>
    <xf numFmtId="177" fontId="0" fillId="7" borderId="29" xfId="0" applyNumberFormat="1" applyFill="1" applyBorder="1" applyAlignment="1">
      <alignment horizontal="right" vertical="center" shrinkToFit="1"/>
    </xf>
    <xf numFmtId="177" fontId="0" fillId="7" borderId="87" xfId="0" applyNumberFormat="1" applyFill="1" applyBorder="1" applyAlignment="1">
      <alignment horizontal="right" vertical="center" shrinkToFit="1"/>
    </xf>
    <xf numFmtId="177" fontId="0" fillId="7" borderId="137" xfId="0" applyNumberFormat="1" applyFill="1" applyBorder="1">
      <alignment vertical="center"/>
    </xf>
    <xf numFmtId="0" fontId="30" fillId="0" borderId="0" xfId="7" applyFont="1">
      <alignment vertical="center"/>
    </xf>
    <xf numFmtId="0" fontId="0" fillId="0" borderId="0" xfId="0" applyAlignment="1">
      <alignment horizontal="center" vertical="center"/>
    </xf>
    <xf numFmtId="194" fontId="0" fillId="2" borderId="95" xfId="0" applyNumberFormat="1" applyFill="1" applyBorder="1" applyAlignment="1">
      <alignment horizontal="center" vertical="center" shrinkToFit="1"/>
    </xf>
    <xf numFmtId="0" fontId="40" fillId="7" borderId="28" xfId="0" applyFont="1" applyFill="1" applyBorder="1" applyAlignment="1">
      <alignment vertical="center" shrinkToFit="1"/>
    </xf>
    <xf numFmtId="194" fontId="0" fillId="2" borderId="91" xfId="0" applyNumberFormat="1" applyFill="1" applyBorder="1" applyAlignment="1">
      <alignment horizontal="center" vertical="center" shrinkToFit="1"/>
    </xf>
    <xf numFmtId="194" fontId="0" fillId="2" borderId="90" xfId="0" applyNumberFormat="1" applyFill="1" applyBorder="1" applyAlignment="1">
      <alignment horizontal="center" vertical="top" shrinkToFit="1"/>
    </xf>
    <xf numFmtId="0" fontId="14" fillId="2" borderId="162" xfId="0" applyFont="1" applyFill="1" applyBorder="1" applyAlignment="1">
      <alignment vertical="center" shrinkToFit="1"/>
    </xf>
    <xf numFmtId="0" fontId="14" fillId="2" borderId="150" xfId="0" applyFont="1" applyFill="1" applyBorder="1" applyAlignment="1">
      <alignment horizontal="center" vertical="center" shrinkToFit="1"/>
    </xf>
    <xf numFmtId="0" fontId="32" fillId="7" borderId="144" xfId="0" applyFont="1" applyFill="1" applyBorder="1">
      <alignment vertical="center"/>
    </xf>
    <xf numFmtId="0" fontId="32" fillId="7" borderId="115" xfId="0" applyFont="1" applyFill="1" applyBorder="1">
      <alignment vertical="center"/>
    </xf>
    <xf numFmtId="0" fontId="40" fillId="7" borderId="28" xfId="0" applyFont="1" applyFill="1" applyBorder="1">
      <alignment vertical="center"/>
    </xf>
    <xf numFmtId="0" fontId="40" fillId="7" borderId="110" xfId="0" applyFont="1" applyFill="1" applyBorder="1">
      <alignment vertical="center"/>
    </xf>
    <xf numFmtId="0" fontId="32" fillId="7" borderId="144" xfId="0" applyFont="1" applyFill="1" applyBorder="1" applyAlignment="1">
      <alignment horizontal="left" vertical="center"/>
    </xf>
    <xf numFmtId="0" fontId="40" fillId="7" borderId="28" xfId="0" applyFont="1" applyFill="1" applyBorder="1" applyAlignment="1">
      <alignment horizontal="left" vertical="center"/>
    </xf>
    <xf numFmtId="0" fontId="40" fillId="7" borderId="110" xfId="0" applyFont="1" applyFill="1" applyBorder="1" applyAlignment="1">
      <alignment horizontal="left" vertical="center"/>
    </xf>
    <xf numFmtId="0" fontId="21" fillId="0" borderId="0" xfId="0" applyFont="1" applyAlignment="1">
      <alignment horizontal="center" vertical="center" shrinkToFit="1"/>
    </xf>
    <xf numFmtId="178" fontId="14" fillId="0" borderId="0" xfId="5" applyNumberFormat="1" applyFont="1" applyFill="1" applyBorder="1" applyAlignment="1" applyProtection="1">
      <alignment horizontal="center" vertical="center"/>
    </xf>
    <xf numFmtId="0" fontId="34" fillId="0" borderId="0" xfId="0" applyFont="1" applyAlignment="1">
      <alignment horizontal="center" vertical="center" wrapText="1" shrinkToFit="1"/>
    </xf>
    <xf numFmtId="0" fontId="34" fillId="0" borderId="0" xfId="0" applyFont="1" applyAlignment="1">
      <alignment horizontal="center" vertical="center"/>
    </xf>
    <xf numFmtId="0" fontId="14" fillId="0" borderId="0" xfId="7" applyFont="1" applyAlignment="1">
      <alignment horizontal="center" vertical="center"/>
    </xf>
    <xf numFmtId="178" fontId="13" fillId="0" borderId="0" xfId="5" applyNumberFormat="1" applyFont="1" applyFill="1" applyBorder="1" applyAlignment="1" applyProtection="1">
      <alignment horizontal="center" vertical="center"/>
    </xf>
    <xf numFmtId="177" fontId="0" fillId="7" borderId="87" xfId="0" applyNumberFormat="1" applyFill="1" applyBorder="1" applyAlignment="1">
      <alignment horizontal="center" vertical="center" shrinkToFit="1"/>
    </xf>
    <xf numFmtId="177" fontId="0" fillId="0" borderId="0" xfId="0" applyNumberFormat="1" applyAlignment="1">
      <alignment horizontal="center" vertical="center"/>
    </xf>
    <xf numFmtId="0" fontId="16" fillId="0" borderId="0" xfId="0" applyFont="1" applyAlignment="1">
      <alignment horizontal="center" vertical="center"/>
    </xf>
    <xf numFmtId="177" fontId="14" fillId="0" borderId="0" xfId="5" applyNumberFormat="1" applyFont="1" applyBorder="1" applyAlignment="1" applyProtection="1">
      <alignment horizontal="center" vertical="top" wrapText="1" shrinkToFit="1"/>
    </xf>
    <xf numFmtId="177" fontId="12" fillId="0" borderId="0" xfId="5" applyNumberFormat="1" applyFont="1" applyFill="1" applyBorder="1" applyAlignment="1" applyProtection="1">
      <alignment horizontal="center" vertical="top"/>
    </xf>
    <xf numFmtId="0" fontId="14" fillId="7" borderId="87" xfId="0" applyFont="1" applyFill="1" applyBorder="1" applyAlignment="1">
      <alignment vertical="center" shrinkToFit="1"/>
    </xf>
    <xf numFmtId="177" fontId="14" fillId="7" borderId="87" xfId="0" applyNumberFormat="1" applyFont="1" applyFill="1" applyBorder="1" applyAlignment="1">
      <alignment horizontal="right" vertical="center" shrinkToFit="1"/>
    </xf>
    <xf numFmtId="177" fontId="14" fillId="7" borderId="87" xfId="0" applyNumberFormat="1" applyFont="1" applyFill="1" applyBorder="1" applyAlignment="1">
      <alignment horizontal="center" vertical="center" shrinkToFit="1"/>
    </xf>
    <xf numFmtId="0" fontId="14" fillId="7" borderId="114" xfId="0" applyFont="1" applyFill="1" applyBorder="1" applyAlignment="1">
      <alignment vertical="center" shrinkToFit="1"/>
    </xf>
    <xf numFmtId="0" fontId="14" fillId="7" borderId="87" xfId="0" applyFont="1" applyFill="1" applyBorder="1" applyAlignment="1">
      <alignment horizontal="left" vertical="center" shrinkToFit="1"/>
    </xf>
    <xf numFmtId="177" fontId="14" fillId="7" borderId="87" xfId="0" applyNumberFormat="1" applyFont="1" applyFill="1" applyBorder="1" applyAlignment="1">
      <alignment vertical="center" shrinkToFit="1"/>
    </xf>
    <xf numFmtId="177" fontId="14" fillId="7" borderId="137" xfId="0" applyNumberFormat="1" applyFont="1" applyFill="1" applyBorder="1" applyAlignment="1">
      <alignment vertical="center" shrinkToFit="1"/>
    </xf>
    <xf numFmtId="0" fontId="14" fillId="0" borderId="0" xfId="0" applyFont="1" applyAlignment="1">
      <alignment horizontal="center" vertical="center" shrinkToFit="1"/>
    </xf>
    <xf numFmtId="0" fontId="14" fillId="0" borderId="0" xfId="0" applyFont="1" applyAlignment="1">
      <alignment horizontal="left" vertical="center" shrinkToFit="1"/>
    </xf>
    <xf numFmtId="177" fontId="14" fillId="0" borderId="0" xfId="0" applyNumberFormat="1" applyFont="1" applyAlignment="1">
      <alignment horizontal="left" vertical="center" shrinkToFit="1"/>
    </xf>
    <xf numFmtId="0" fontId="0" fillId="0" borderId="153" xfId="0" applyBorder="1" applyAlignment="1">
      <alignment horizontal="center" vertical="center"/>
    </xf>
    <xf numFmtId="0" fontId="31" fillId="5" borderId="62" xfId="0" applyFont="1" applyFill="1" applyBorder="1" applyAlignment="1" applyProtection="1">
      <alignment vertical="center" shrinkToFit="1"/>
      <protection locked="0"/>
    </xf>
    <xf numFmtId="186" fontId="14" fillId="4" borderId="61" xfId="0" applyNumberFormat="1" applyFont="1" applyFill="1" applyBorder="1" applyAlignment="1">
      <alignment horizontal="right" vertical="top" shrinkToFit="1"/>
    </xf>
    <xf numFmtId="186" fontId="14" fillId="4" borderId="67" xfId="0" applyNumberFormat="1" applyFont="1" applyFill="1" applyBorder="1" applyAlignment="1">
      <alignment horizontal="right" vertical="top" shrinkToFit="1"/>
    </xf>
    <xf numFmtId="0" fontId="42" fillId="0" borderId="0" xfId="0" applyFont="1">
      <alignment vertical="center"/>
    </xf>
    <xf numFmtId="0" fontId="42" fillId="0" borderId="0" xfId="0" applyFont="1" applyAlignment="1">
      <alignment vertical="center" wrapText="1"/>
    </xf>
    <xf numFmtId="0" fontId="42" fillId="0" borderId="34" xfId="0" applyFont="1" applyBorder="1" applyAlignment="1">
      <alignment vertical="top" wrapText="1"/>
    </xf>
    <xf numFmtId="0" fontId="42" fillId="0" borderId="0" xfId="0" applyFont="1" applyAlignment="1">
      <alignment horizontal="left" vertical="top" wrapText="1"/>
    </xf>
    <xf numFmtId="0" fontId="42" fillId="0" borderId="0" xfId="0" applyFont="1" applyProtection="1">
      <alignment vertical="center"/>
      <protection locked="0"/>
    </xf>
    <xf numFmtId="0" fontId="42" fillId="0" borderId="0" xfId="0" applyFont="1" applyAlignment="1">
      <alignment vertical="top" wrapText="1"/>
    </xf>
    <xf numFmtId="0" fontId="45" fillId="0" borderId="0" xfId="0" applyFont="1">
      <alignment vertical="center"/>
    </xf>
    <xf numFmtId="0" fontId="45" fillId="0" borderId="0" xfId="0" applyFont="1" applyAlignment="1">
      <alignment horizontal="left" vertical="top" wrapText="1"/>
    </xf>
    <xf numFmtId="0" fontId="45" fillId="0" borderId="0" xfId="0" applyFont="1" applyAlignment="1">
      <alignment vertical="top" wrapText="1"/>
    </xf>
    <xf numFmtId="0" fontId="45" fillId="0" borderId="0" xfId="0" applyFont="1" applyAlignment="1">
      <alignment vertical="top"/>
    </xf>
    <xf numFmtId="0" fontId="44" fillId="0" borderId="0" xfId="7" applyFont="1" applyAlignment="1">
      <alignment horizontal="left" vertical="top" shrinkToFit="1"/>
    </xf>
    <xf numFmtId="177" fontId="44" fillId="0" borderId="0" xfId="0" applyNumberFormat="1" applyFont="1" applyAlignment="1">
      <alignment vertical="center" shrinkToFit="1"/>
    </xf>
    <xf numFmtId="177" fontId="44" fillId="0" borderId="0" xfId="0" applyNumberFormat="1" applyFont="1" applyAlignment="1">
      <alignment vertical="center" wrapText="1"/>
    </xf>
    <xf numFmtId="0" fontId="44" fillId="0" borderId="0" xfId="7" applyFont="1" applyAlignment="1">
      <alignment horizontal="left" vertical="center" shrinkToFit="1"/>
    </xf>
    <xf numFmtId="0" fontId="44" fillId="0" borderId="0" xfId="7" applyFont="1" applyAlignment="1">
      <alignment vertical="top" wrapText="1"/>
    </xf>
    <xf numFmtId="0" fontId="44" fillId="0" borderId="0" xfId="7" applyFont="1" applyAlignment="1">
      <alignment vertical="top" shrinkToFit="1"/>
    </xf>
    <xf numFmtId="0" fontId="44" fillId="0" borderId="0" xfId="7" applyFont="1" applyAlignment="1">
      <alignment vertical="center" shrinkToFit="1"/>
    </xf>
    <xf numFmtId="0" fontId="44" fillId="0" borderId="34" xfId="7" applyFont="1" applyBorder="1" applyAlignment="1">
      <alignment vertical="top" shrinkToFit="1"/>
    </xf>
    <xf numFmtId="0" fontId="44" fillId="0" borderId="0" xfId="8" applyFont="1" applyAlignment="1">
      <alignment vertical="center"/>
    </xf>
    <xf numFmtId="38" fontId="44" fillId="0" borderId="0" xfId="6" applyFont="1" applyFill="1" applyBorder="1" applyAlignment="1">
      <alignment horizontal="right" vertical="center"/>
    </xf>
    <xf numFmtId="38" fontId="44" fillId="0" borderId="0" xfId="8" applyNumberFormat="1" applyFont="1" applyAlignment="1">
      <alignment vertical="center"/>
    </xf>
    <xf numFmtId="0" fontId="44" fillId="0" borderId="0" xfId="8" applyFont="1"/>
    <xf numFmtId="177" fontId="46" fillId="0" borderId="0" xfId="0" applyNumberFormat="1" applyFont="1">
      <alignment vertical="center"/>
    </xf>
    <xf numFmtId="0" fontId="46" fillId="0" borderId="0" xfId="0" applyFont="1">
      <alignment vertical="center"/>
    </xf>
    <xf numFmtId="0" fontId="43" fillId="0" borderId="0" xfId="0" applyFont="1">
      <alignment vertical="center"/>
    </xf>
    <xf numFmtId="0" fontId="14" fillId="4" borderId="125" xfId="0" applyFont="1" applyFill="1" applyBorder="1" applyAlignment="1">
      <alignment vertical="center" shrinkToFit="1"/>
    </xf>
    <xf numFmtId="0" fontId="14" fillId="4" borderId="108" xfId="0" applyFont="1" applyFill="1" applyBorder="1" applyAlignment="1">
      <alignment vertical="center" shrinkToFit="1"/>
    </xf>
    <xf numFmtId="0" fontId="14" fillId="4" borderId="8" xfId="0" applyFont="1" applyFill="1" applyBorder="1" applyAlignment="1">
      <alignment vertical="center" shrinkToFit="1"/>
    </xf>
    <xf numFmtId="0" fontId="14" fillId="8" borderId="109" xfId="0" applyFont="1" applyFill="1" applyBorder="1" applyAlignment="1">
      <alignment vertical="center" shrinkToFit="1"/>
    </xf>
    <xf numFmtId="0" fontId="31" fillId="8" borderId="68" xfId="0" applyFont="1" applyFill="1" applyBorder="1" applyAlignment="1">
      <alignment vertical="center" shrinkToFit="1"/>
    </xf>
    <xf numFmtId="0" fontId="14" fillId="8" borderId="68" xfId="0" applyFont="1" applyFill="1" applyBorder="1" applyAlignment="1">
      <alignment vertical="center" shrinkToFit="1"/>
    </xf>
    <xf numFmtId="0" fontId="14" fillId="8" borderId="43" xfId="0" applyFont="1" applyFill="1" applyBorder="1" applyAlignment="1">
      <alignment vertical="center" shrinkToFit="1"/>
    </xf>
    <xf numFmtId="0" fontId="14" fillId="4" borderId="49" xfId="0" applyFont="1" applyFill="1" applyBorder="1" applyAlignment="1">
      <alignment vertical="center" shrinkToFit="1"/>
    </xf>
    <xf numFmtId="0" fontId="14" fillId="5" borderId="12" xfId="0" applyFont="1" applyFill="1" applyBorder="1" applyAlignment="1" applyProtection="1">
      <alignment vertical="center" shrinkToFit="1"/>
      <protection locked="0"/>
    </xf>
    <xf numFmtId="0" fontId="42" fillId="0" borderId="34" xfId="0" applyFont="1" applyBorder="1" applyAlignment="1">
      <alignment horizontal="left" vertical="center" wrapText="1"/>
    </xf>
    <xf numFmtId="0" fontId="14" fillId="3" borderId="14" xfId="7" applyFont="1" applyFill="1" applyBorder="1" applyAlignment="1">
      <alignment horizontal="left" vertical="center" shrinkToFit="1"/>
    </xf>
    <xf numFmtId="177" fontId="14" fillId="3" borderId="14" xfId="7" applyNumberFormat="1" applyFont="1" applyFill="1" applyBorder="1" applyAlignment="1">
      <alignment horizontal="left" vertical="center" shrinkToFit="1"/>
    </xf>
    <xf numFmtId="177" fontId="14" fillId="3" borderId="36" xfId="7" applyNumberFormat="1" applyFont="1" applyFill="1" applyBorder="1" applyAlignment="1">
      <alignment horizontal="right" vertical="top" shrinkToFit="1"/>
    </xf>
    <xf numFmtId="0" fontId="14" fillId="4" borderId="14" xfId="7" applyFont="1" applyFill="1" applyBorder="1" applyAlignment="1">
      <alignment horizontal="center" shrinkToFit="1"/>
    </xf>
    <xf numFmtId="0" fontId="48" fillId="4" borderId="15" xfId="7" applyFont="1" applyFill="1" applyBorder="1" applyAlignment="1">
      <alignment vertical="center" shrinkToFit="1"/>
    </xf>
    <xf numFmtId="0" fontId="50" fillId="7" borderId="15" xfId="0" applyFont="1" applyFill="1" applyBorder="1" applyAlignment="1">
      <alignment vertical="center" shrinkToFit="1"/>
    </xf>
    <xf numFmtId="0" fontId="14" fillId="0" borderId="14" xfId="0" applyFont="1" applyBorder="1">
      <alignment vertical="center"/>
    </xf>
    <xf numFmtId="0" fontId="14" fillId="0" borderId="14" xfId="0" applyFont="1" applyBorder="1" applyAlignment="1">
      <alignment horizontal="center" vertical="center"/>
    </xf>
    <xf numFmtId="0" fontId="49" fillId="0" borderId="0" xfId="0" applyFont="1">
      <alignment vertical="center"/>
    </xf>
    <xf numFmtId="0" fontId="28" fillId="0" borderId="14" xfId="0" applyFont="1" applyBorder="1">
      <alignment vertical="center"/>
    </xf>
    <xf numFmtId="0" fontId="51" fillId="0" borderId="0" xfId="0" applyFont="1" applyAlignment="1">
      <alignment horizontal="center" vertical="top" wrapText="1"/>
    </xf>
    <xf numFmtId="0" fontId="52" fillId="0" borderId="0" xfId="0" applyFont="1" applyAlignment="1">
      <alignment vertical="center" wrapText="1"/>
    </xf>
    <xf numFmtId="0" fontId="52" fillId="0" borderId="0" xfId="0" applyFont="1">
      <alignment vertical="center"/>
    </xf>
    <xf numFmtId="0" fontId="29" fillId="0" borderId="0" xfId="0" applyFont="1" applyAlignment="1">
      <alignment vertical="top"/>
    </xf>
    <xf numFmtId="0" fontId="53" fillId="0" borderId="0" xfId="0" applyFont="1">
      <alignment vertical="center"/>
    </xf>
    <xf numFmtId="0" fontId="14" fillId="0" borderId="10" xfId="0" applyFont="1" applyBorder="1" applyAlignment="1">
      <alignment horizontal="right" vertical="center"/>
    </xf>
    <xf numFmtId="0" fontId="14" fillId="4" borderId="34" xfId="0" applyFont="1" applyFill="1" applyBorder="1" applyAlignment="1">
      <alignment horizontal="center" vertical="center" textRotation="255"/>
    </xf>
    <xf numFmtId="179" fontId="14" fillId="0" borderId="118" xfId="0" applyNumberFormat="1" applyFont="1" applyBorder="1" applyAlignment="1" applyProtection="1">
      <alignment horizontal="center" vertical="center" shrinkToFit="1"/>
      <protection locked="0"/>
    </xf>
    <xf numFmtId="0" fontId="14" fillId="4" borderId="119" xfId="0" applyFont="1" applyFill="1" applyBorder="1" applyAlignment="1">
      <alignment horizontal="center" vertical="center" shrinkToFit="1"/>
    </xf>
    <xf numFmtId="180" fontId="14" fillId="0" borderId="119" xfId="0" applyNumberFormat="1" applyFont="1" applyBorder="1" applyAlignment="1" applyProtection="1">
      <alignment horizontal="center" vertical="center" shrinkToFit="1"/>
      <protection locked="0"/>
    </xf>
    <xf numFmtId="179" fontId="18" fillId="4" borderId="24" xfId="0" applyNumberFormat="1" applyFont="1" applyFill="1" applyBorder="1" applyAlignment="1">
      <alignment horizontal="left" vertical="center" shrinkToFit="1"/>
    </xf>
    <xf numFmtId="0" fontId="31" fillId="5" borderId="3" xfId="0" applyFont="1" applyFill="1" applyBorder="1" applyAlignment="1" applyProtection="1">
      <alignment vertical="center" shrinkToFit="1"/>
      <protection locked="0"/>
    </xf>
    <xf numFmtId="0" fontId="14" fillId="4" borderId="170" xfId="0" applyFont="1" applyFill="1" applyBorder="1" applyAlignment="1">
      <alignment horizontal="center" vertical="center" textRotation="255"/>
    </xf>
    <xf numFmtId="0" fontId="29" fillId="0" borderId="0" xfId="0" applyFont="1" applyAlignment="1">
      <alignment horizontal="left" vertical="top" wrapText="1"/>
    </xf>
    <xf numFmtId="0" fontId="29" fillId="0" borderId="0" xfId="0" applyFont="1">
      <alignment vertical="center"/>
    </xf>
    <xf numFmtId="0" fontId="57" fillId="0" borderId="0" xfId="0" applyFont="1">
      <alignment vertical="center"/>
    </xf>
    <xf numFmtId="0" fontId="58" fillId="0" borderId="0" xfId="0" applyFont="1">
      <alignment vertical="center"/>
    </xf>
    <xf numFmtId="0" fontId="56" fillId="0" borderId="0" xfId="0" applyFont="1">
      <alignment vertical="center"/>
    </xf>
    <xf numFmtId="0" fontId="56" fillId="0" borderId="0" xfId="0" applyFont="1" applyAlignment="1">
      <alignment horizontal="center" vertical="center"/>
    </xf>
    <xf numFmtId="0" fontId="60" fillId="0" borderId="0" xfId="0" applyFont="1">
      <alignment vertical="center"/>
    </xf>
    <xf numFmtId="0" fontId="29" fillId="0" borderId="0" xfId="0" applyFont="1" applyAlignment="1">
      <alignment horizontal="center" vertical="center"/>
    </xf>
    <xf numFmtId="190" fontId="53" fillId="0" borderId="0" xfId="0" applyNumberFormat="1" applyFont="1" applyAlignment="1">
      <alignment horizontal="right" vertical="center"/>
    </xf>
    <xf numFmtId="0" fontId="53" fillId="0" borderId="0" xfId="0" applyFont="1" applyAlignment="1">
      <alignment horizontal="right" vertical="center"/>
    </xf>
    <xf numFmtId="0" fontId="53" fillId="0" borderId="0" xfId="0" applyFont="1" applyAlignment="1">
      <alignment horizontal="center" vertical="center"/>
    </xf>
    <xf numFmtId="0" fontId="53" fillId="0" borderId="0" xfId="0" applyFont="1" applyAlignment="1">
      <alignment horizontal="center" vertical="center" wrapText="1" shrinkToFit="1"/>
    </xf>
    <xf numFmtId="0" fontId="53" fillId="0" borderId="0" xfId="0" applyFont="1" applyAlignment="1">
      <alignment horizontal="center" vertical="center" shrinkToFit="1"/>
    </xf>
    <xf numFmtId="0" fontId="53" fillId="0" borderId="0" xfId="0" applyFont="1" applyAlignment="1">
      <alignment vertical="center" wrapText="1"/>
    </xf>
    <xf numFmtId="0" fontId="53" fillId="0" borderId="0" xfId="0" applyFont="1" applyAlignment="1">
      <alignment horizontal="left" vertical="center" wrapText="1"/>
    </xf>
    <xf numFmtId="0" fontId="52" fillId="0" borderId="0" xfId="0" applyFont="1" applyAlignment="1">
      <alignment horizontal="center" vertical="center" wrapText="1"/>
    </xf>
    <xf numFmtId="0" fontId="53" fillId="0" borderId="0" xfId="0" applyFont="1" applyAlignment="1">
      <alignment horizontal="left" vertical="center"/>
    </xf>
    <xf numFmtId="0" fontId="62" fillId="0" borderId="0" xfId="0" applyFont="1">
      <alignment vertical="center"/>
    </xf>
    <xf numFmtId="179" fontId="53" fillId="0" borderId="0" xfId="0" applyNumberFormat="1" applyFont="1" applyAlignment="1">
      <alignment horizontal="center" vertical="center"/>
    </xf>
    <xf numFmtId="180" fontId="53" fillId="0" borderId="0" xfId="0" applyNumberFormat="1" applyFont="1" applyAlignment="1">
      <alignment horizontal="center" vertical="center"/>
    </xf>
    <xf numFmtId="0" fontId="64" fillId="0" borderId="0" xfId="0" applyFont="1">
      <alignment vertical="center"/>
    </xf>
    <xf numFmtId="0" fontId="16" fillId="0" borderId="0" xfId="0" applyFont="1" applyAlignment="1">
      <alignment vertical="center" shrinkToFit="1"/>
    </xf>
    <xf numFmtId="0" fontId="34" fillId="0" borderId="0" xfId="0" applyFont="1" applyAlignment="1">
      <alignment vertical="center" shrinkToFit="1"/>
    </xf>
    <xf numFmtId="0" fontId="14" fillId="0" borderId="0" xfId="0" applyFont="1" applyAlignment="1">
      <alignment vertical="center" shrinkToFit="1"/>
    </xf>
    <xf numFmtId="0" fontId="22" fillId="0" borderId="0" xfId="0" applyFont="1" applyAlignment="1">
      <alignment horizontal="right" vertical="top" shrinkToFit="1"/>
    </xf>
    <xf numFmtId="177" fontId="15" fillId="10" borderId="165" xfId="0" applyNumberFormat="1" applyFont="1" applyFill="1" applyBorder="1" applyAlignment="1">
      <alignment vertical="top" shrinkToFit="1"/>
    </xf>
    <xf numFmtId="177" fontId="0" fillId="10" borderId="71" xfId="0" applyNumberFormat="1" applyFill="1" applyBorder="1" applyAlignment="1">
      <alignment vertical="top" shrinkToFit="1"/>
    </xf>
    <xf numFmtId="0" fontId="0" fillId="10" borderId="71" xfId="0" applyFill="1" applyBorder="1" applyAlignment="1">
      <alignment vertical="top" shrinkToFit="1"/>
    </xf>
    <xf numFmtId="0" fontId="0" fillId="10" borderId="98" xfId="0" applyFill="1" applyBorder="1" applyAlignment="1">
      <alignment vertical="top" shrinkToFit="1"/>
    </xf>
    <xf numFmtId="0" fontId="0" fillId="0" borderId="0" xfId="0" applyAlignment="1">
      <alignment horizontal="right" vertical="top" shrinkToFit="1"/>
    </xf>
    <xf numFmtId="0" fontId="19" fillId="0" borderId="12" xfId="0" applyFont="1" applyBorder="1" applyAlignment="1" applyProtection="1">
      <alignment horizontal="left" vertical="center" shrinkToFit="1"/>
      <protection locked="0"/>
    </xf>
    <xf numFmtId="0" fontId="17" fillId="4" borderId="42" xfId="7" applyFont="1" applyFill="1" applyBorder="1" applyAlignment="1">
      <alignment horizontal="left" vertical="center"/>
    </xf>
    <xf numFmtId="0" fontId="17" fillId="4" borderId="42" xfId="7" applyFont="1" applyFill="1" applyBorder="1">
      <alignment vertical="center"/>
    </xf>
    <xf numFmtId="38" fontId="31" fillId="4" borderId="54" xfId="6" applyFont="1" applyFill="1" applyBorder="1" applyAlignment="1">
      <alignment horizontal="left" vertical="center" shrinkToFit="1"/>
    </xf>
    <xf numFmtId="38" fontId="31" fillId="4" borderId="50" xfId="6" applyFont="1" applyFill="1" applyBorder="1" applyAlignment="1">
      <alignment horizontal="left" vertical="center" shrinkToFit="1"/>
    </xf>
    <xf numFmtId="0" fontId="35" fillId="0" borderId="0" xfId="8" applyFont="1" applyAlignment="1">
      <alignment vertical="center"/>
    </xf>
    <xf numFmtId="0" fontId="14" fillId="2" borderId="52" xfId="7" applyFont="1" applyFill="1" applyBorder="1" applyAlignment="1">
      <alignment vertical="center" shrinkToFit="1"/>
    </xf>
    <xf numFmtId="0" fontId="32" fillId="7" borderId="15" xfId="0" applyFont="1" applyFill="1" applyBorder="1">
      <alignment vertical="center"/>
    </xf>
    <xf numFmtId="0" fontId="19" fillId="5" borderId="24" xfId="0" applyFont="1" applyFill="1" applyBorder="1" applyAlignment="1" applyProtection="1">
      <alignment vertical="center" shrinkToFit="1"/>
      <protection locked="0"/>
    </xf>
    <xf numFmtId="0" fontId="19" fillId="5" borderId="25" xfId="0" applyFont="1" applyFill="1" applyBorder="1" applyAlignment="1" applyProtection="1">
      <alignment vertical="center" shrinkToFit="1"/>
      <protection locked="0"/>
    </xf>
    <xf numFmtId="0" fontId="19" fillId="0" borderId="10" xfId="0" applyFont="1" applyBorder="1" applyAlignment="1" applyProtection="1">
      <alignment horizontal="left" vertical="center" shrinkToFit="1"/>
      <protection locked="0"/>
    </xf>
    <xf numFmtId="0" fontId="19" fillId="5" borderId="39" xfId="0" applyFont="1" applyFill="1" applyBorder="1" applyAlignment="1" applyProtection="1">
      <alignment vertical="center" shrinkToFit="1"/>
      <protection locked="0"/>
    </xf>
    <xf numFmtId="0" fontId="19" fillId="0" borderId="57" xfId="0" applyFont="1" applyBorder="1" applyAlignment="1" applyProtection="1">
      <alignment horizontal="left" vertical="center" shrinkToFit="1"/>
      <protection locked="0"/>
    </xf>
    <xf numFmtId="0" fontId="16" fillId="4" borderId="8" xfId="0" applyFont="1" applyFill="1" applyBorder="1" applyAlignment="1">
      <alignment horizontal="center" vertical="center"/>
    </xf>
    <xf numFmtId="0" fontId="16" fillId="10" borderId="8" xfId="0" applyFont="1" applyFill="1" applyBorder="1" applyAlignment="1">
      <alignment horizontal="center" vertical="center"/>
    </xf>
    <xf numFmtId="0" fontId="16" fillId="10" borderId="8" xfId="0" applyFont="1" applyFill="1" applyBorder="1" applyAlignment="1">
      <alignment horizontal="center" vertical="center" shrinkToFit="1"/>
    </xf>
    <xf numFmtId="0" fontId="16" fillId="10" borderId="28" xfId="0" applyFont="1" applyFill="1" applyBorder="1" applyAlignment="1">
      <alignment horizontal="center" vertical="center" shrinkToFit="1"/>
    </xf>
    <xf numFmtId="0" fontId="16" fillId="10" borderId="77" xfId="0" applyFont="1" applyFill="1" applyBorder="1" applyAlignment="1" applyProtection="1">
      <alignment horizontal="center" vertical="center"/>
      <protection locked="0"/>
    </xf>
    <xf numFmtId="0" fontId="16" fillId="0" borderId="77" xfId="0" applyFont="1" applyBorder="1" applyAlignment="1" applyProtection="1">
      <alignment vertical="center" wrapText="1" shrinkToFit="1"/>
      <protection locked="0"/>
    </xf>
    <xf numFmtId="0" fontId="16" fillId="0" borderId="77" xfId="0" applyFont="1" applyBorder="1" applyAlignment="1" applyProtection="1">
      <alignment horizontal="right" vertical="center" wrapText="1" shrinkToFit="1"/>
      <protection locked="0"/>
    </xf>
    <xf numFmtId="0" fontId="16" fillId="0" borderId="77" xfId="0" applyFont="1" applyBorder="1" applyAlignment="1" applyProtection="1">
      <alignment horizontal="left" vertical="center" wrapText="1" shrinkToFit="1"/>
      <protection locked="0"/>
    </xf>
    <xf numFmtId="0" fontId="16" fillId="10" borderId="140" xfId="0" applyFont="1" applyFill="1" applyBorder="1" applyAlignment="1" applyProtection="1">
      <alignment horizontal="center" vertical="center"/>
      <protection locked="0"/>
    </xf>
    <xf numFmtId="0" fontId="16" fillId="0" borderId="140" xfId="0" applyFont="1" applyBorder="1" applyAlignment="1" applyProtection="1">
      <alignment vertical="center" wrapText="1" shrinkToFit="1"/>
      <protection locked="0"/>
    </xf>
    <xf numFmtId="0" fontId="16" fillId="0" borderId="140" xfId="0" applyFont="1" applyBorder="1" applyAlignment="1" applyProtection="1">
      <alignment horizontal="right" vertical="center" wrapText="1" shrinkToFit="1"/>
      <protection locked="0"/>
    </xf>
    <xf numFmtId="0" fontId="16" fillId="0" borderId="140" xfId="0" applyFont="1" applyBorder="1" applyAlignment="1" applyProtection="1">
      <alignment horizontal="left" vertical="center" wrapText="1" shrinkToFit="1"/>
      <protection locked="0"/>
    </xf>
    <xf numFmtId="0" fontId="16" fillId="10" borderId="78" xfId="0" applyFont="1" applyFill="1" applyBorder="1" applyAlignment="1" applyProtection="1">
      <alignment horizontal="center" vertical="center"/>
      <protection locked="0"/>
    </xf>
    <xf numFmtId="0" fontId="16" fillId="0" borderId="78" xfId="0" applyFont="1" applyBorder="1" applyAlignment="1" applyProtection="1">
      <alignment vertical="center" wrapText="1" shrinkToFit="1"/>
      <protection locked="0"/>
    </xf>
    <xf numFmtId="0" fontId="16" fillId="0" borderId="78" xfId="0" applyFont="1" applyBorder="1" applyAlignment="1" applyProtection="1">
      <alignment horizontal="right" vertical="center" wrapText="1" shrinkToFit="1"/>
      <protection locked="0"/>
    </xf>
    <xf numFmtId="0" fontId="16" fillId="0" borderId="78" xfId="0" applyFont="1" applyBorder="1" applyAlignment="1" applyProtection="1">
      <alignment horizontal="left" vertical="center" wrapText="1" shrinkToFit="1"/>
      <protection locked="0"/>
    </xf>
    <xf numFmtId="0" fontId="16" fillId="4" borderId="8" xfId="0" applyFont="1" applyFill="1" applyBorder="1" applyAlignment="1">
      <alignment horizontal="center" vertical="center" shrinkToFit="1"/>
    </xf>
    <xf numFmtId="0" fontId="0" fillId="4" borderId="8" xfId="0" applyFill="1" applyBorder="1" applyAlignment="1">
      <alignment horizontal="center" vertical="center"/>
    </xf>
    <xf numFmtId="0" fontId="19" fillId="10" borderId="8" xfId="0" applyFont="1" applyFill="1" applyBorder="1" applyAlignment="1">
      <alignment horizontal="center" vertical="center" shrinkToFit="1"/>
    </xf>
    <xf numFmtId="0" fontId="0" fillId="0" borderId="77" xfId="0" applyBorder="1" applyAlignment="1" applyProtection="1">
      <alignment vertical="center" shrinkToFit="1"/>
      <protection locked="0"/>
    </xf>
    <xf numFmtId="0" fontId="0" fillId="0" borderId="77" xfId="0" applyBorder="1" applyAlignment="1" applyProtection="1">
      <alignment horizontal="left" vertical="center" shrinkToFit="1"/>
      <protection locked="0"/>
    </xf>
    <xf numFmtId="177" fontId="0" fillId="0" borderId="77" xfId="0" applyNumberFormat="1" applyBorder="1" applyAlignment="1" applyProtection="1">
      <alignment horizontal="right" vertical="center" shrinkToFit="1"/>
      <protection locked="0"/>
    </xf>
    <xf numFmtId="0" fontId="0" fillId="0" borderId="140" xfId="0" applyBorder="1" applyAlignment="1" applyProtection="1">
      <alignment vertical="center" shrinkToFit="1"/>
      <protection locked="0"/>
    </xf>
    <xf numFmtId="0" fontId="0" fillId="0" borderId="140" xfId="0" applyBorder="1" applyAlignment="1" applyProtection="1">
      <alignment horizontal="left" vertical="center" shrinkToFit="1"/>
      <protection locked="0"/>
    </xf>
    <xf numFmtId="177" fontId="0" fillId="0" borderId="140" xfId="0" applyNumberFormat="1" applyBorder="1" applyAlignment="1" applyProtection="1">
      <alignment horizontal="right" vertical="center" shrinkToFit="1"/>
      <protection locked="0"/>
    </xf>
    <xf numFmtId="0" fontId="0" fillId="0" borderId="78" xfId="0" applyBorder="1" applyAlignment="1" applyProtection="1">
      <alignment vertical="center" shrinkToFit="1"/>
      <protection locked="0"/>
    </xf>
    <xf numFmtId="0" fontId="0" fillId="0" borderId="78" xfId="0" applyBorder="1" applyAlignment="1" applyProtection="1">
      <alignment horizontal="left" vertical="center" shrinkToFit="1"/>
      <protection locked="0"/>
    </xf>
    <xf numFmtId="177" fontId="0" fillId="0" borderId="78" xfId="0" applyNumberFormat="1" applyBorder="1" applyAlignment="1" applyProtection="1">
      <alignment horizontal="right" vertical="center" shrinkToFit="1"/>
      <protection locked="0"/>
    </xf>
    <xf numFmtId="0" fontId="0" fillId="0" borderId="54" xfId="0" applyBorder="1" applyAlignment="1" applyProtection="1">
      <alignment vertical="center" shrinkToFit="1"/>
      <protection locked="0"/>
    </xf>
    <xf numFmtId="0" fontId="0" fillId="0" borderId="52" xfId="0" applyBorder="1" applyAlignment="1" applyProtection="1">
      <alignment vertical="center" shrinkToFit="1"/>
      <protection locked="0"/>
    </xf>
    <xf numFmtId="0" fontId="0" fillId="0" borderId="52" xfId="0" applyBorder="1" applyAlignment="1" applyProtection="1">
      <alignment horizontal="left" vertical="center" shrinkToFit="1"/>
      <protection locked="0"/>
    </xf>
    <xf numFmtId="177" fontId="0" fillId="0" borderId="52" xfId="0" applyNumberFormat="1" applyBorder="1" applyAlignment="1" applyProtection="1">
      <alignment horizontal="right" vertical="center" shrinkToFit="1"/>
      <protection locked="0"/>
    </xf>
    <xf numFmtId="0" fontId="0" fillId="0" borderId="68" xfId="0" applyBorder="1" applyAlignment="1" applyProtection="1">
      <alignment horizontal="left" vertical="center" shrinkToFit="1"/>
      <protection locked="0"/>
    </xf>
    <xf numFmtId="0" fontId="13" fillId="0" borderId="54" xfId="0" applyFont="1" applyBorder="1" applyAlignment="1" applyProtection="1">
      <alignment vertical="center" shrinkToFit="1"/>
      <protection locked="0"/>
    </xf>
    <xf numFmtId="0" fontId="13" fillId="0" borderId="52" xfId="0" applyFont="1" applyBorder="1" applyAlignment="1" applyProtection="1">
      <alignment vertical="center" shrinkToFit="1"/>
      <protection locked="0"/>
    </xf>
    <xf numFmtId="0" fontId="13" fillId="0" borderId="52" xfId="0" applyFont="1" applyBorder="1" applyAlignment="1" applyProtection="1">
      <alignment horizontal="left" vertical="center" shrinkToFit="1"/>
      <protection locked="0"/>
    </xf>
    <xf numFmtId="177" fontId="13" fillId="0" borderId="52" xfId="0" applyNumberFormat="1" applyFont="1" applyBorder="1" applyAlignment="1" applyProtection="1">
      <alignment horizontal="right" vertical="center" shrinkToFit="1"/>
      <protection locked="0"/>
    </xf>
    <xf numFmtId="0" fontId="13" fillId="0" borderId="68" xfId="0" applyFont="1" applyBorder="1" applyAlignment="1" applyProtection="1">
      <alignment horizontal="left" vertical="center" shrinkToFit="1"/>
      <protection locked="0"/>
    </xf>
    <xf numFmtId="0" fontId="19" fillId="0" borderId="14" xfId="0" applyFont="1" applyBorder="1" applyAlignment="1">
      <alignment vertical="center" shrinkToFit="1"/>
    </xf>
    <xf numFmtId="0" fontId="66" fillId="0" borderId="0" xfId="9" applyFont="1" applyAlignment="1">
      <alignment horizontal="left" vertical="center"/>
    </xf>
    <xf numFmtId="0" fontId="12" fillId="0" borderId="33" xfId="7" applyBorder="1" applyAlignment="1">
      <alignment vertical="center" textRotation="255" shrinkToFit="1"/>
    </xf>
    <xf numFmtId="0" fontId="12" fillId="0" borderId="33" xfId="7" applyBorder="1" applyAlignment="1">
      <alignment vertical="center" shrinkToFit="1"/>
    </xf>
    <xf numFmtId="0" fontId="12" fillId="4" borderId="153" xfId="7" applyFill="1" applyBorder="1" applyAlignment="1">
      <alignment horizontal="center" vertical="center" shrinkToFit="1"/>
    </xf>
    <xf numFmtId="0" fontId="42" fillId="0" borderId="0" xfId="7" applyFont="1" applyAlignment="1">
      <alignment horizontal="left" vertical="top" shrinkToFit="1"/>
    </xf>
    <xf numFmtId="0" fontId="12" fillId="0" borderId="0" xfId="7" applyAlignment="1">
      <alignment vertical="center" shrinkToFit="1"/>
    </xf>
    <xf numFmtId="0" fontId="0" fillId="4" borderId="153" xfId="0" applyFill="1" applyBorder="1" applyAlignment="1">
      <alignment horizontal="center" vertical="center"/>
    </xf>
    <xf numFmtId="194" fontId="16" fillId="0" borderId="33" xfId="0" applyNumberFormat="1" applyFont="1" applyBorder="1">
      <alignment vertical="center"/>
    </xf>
    <xf numFmtId="194" fontId="68" fillId="0" borderId="33" xfId="0" applyNumberFormat="1" applyFont="1" applyBorder="1">
      <alignment vertical="center"/>
    </xf>
    <xf numFmtId="194" fontId="16" fillId="0" borderId="122" xfId="0" applyNumberFormat="1" applyFont="1" applyBorder="1">
      <alignment vertical="center"/>
    </xf>
    <xf numFmtId="177" fontId="19" fillId="0" borderId="12" xfId="0" applyNumberFormat="1" applyFont="1" applyBorder="1" applyAlignment="1" applyProtection="1">
      <alignment horizontal="right" vertical="center" shrinkToFit="1"/>
      <protection locked="0"/>
    </xf>
    <xf numFmtId="177" fontId="19" fillId="0" borderId="12" xfId="0" applyNumberFormat="1" applyFont="1" applyBorder="1" applyAlignment="1" applyProtection="1">
      <alignment horizontal="center" vertical="center" shrinkToFit="1"/>
      <protection locked="0"/>
    </xf>
    <xf numFmtId="177" fontId="19" fillId="4" borderId="1" xfId="0" applyNumberFormat="1" applyFont="1" applyFill="1" applyBorder="1" applyAlignment="1">
      <alignment vertical="center" shrinkToFit="1"/>
    </xf>
    <xf numFmtId="177" fontId="19" fillId="0" borderId="10" xfId="0" applyNumberFormat="1" applyFont="1" applyBorder="1" applyAlignment="1" applyProtection="1">
      <alignment horizontal="right" vertical="center" shrinkToFit="1"/>
      <protection locked="0"/>
    </xf>
    <xf numFmtId="177" fontId="19" fillId="0" borderId="10" xfId="0" applyNumberFormat="1" applyFont="1" applyBorder="1" applyAlignment="1" applyProtection="1">
      <alignment horizontal="center" vertical="center" shrinkToFit="1"/>
      <protection locked="0"/>
    </xf>
    <xf numFmtId="177" fontId="19" fillId="4" borderId="2" xfId="0" applyNumberFormat="1" applyFont="1" applyFill="1" applyBorder="1" applyAlignment="1">
      <alignment vertical="center" shrinkToFit="1"/>
    </xf>
    <xf numFmtId="177" fontId="19" fillId="0" borderId="57" xfId="0" applyNumberFormat="1" applyFont="1" applyBorder="1" applyAlignment="1" applyProtection="1">
      <alignment horizontal="right" vertical="center" shrinkToFit="1"/>
      <protection locked="0"/>
    </xf>
    <xf numFmtId="177" fontId="19" fillId="0" borderId="57" xfId="0" applyNumberFormat="1" applyFont="1" applyBorder="1" applyAlignment="1" applyProtection="1">
      <alignment horizontal="center" vertical="center" shrinkToFit="1"/>
      <protection locked="0"/>
    </xf>
    <xf numFmtId="177" fontId="19" fillId="4" borderId="40" xfId="0" applyNumberFormat="1" applyFont="1" applyFill="1" applyBorder="1" applyAlignment="1">
      <alignment vertical="center" shrinkToFit="1"/>
    </xf>
    <xf numFmtId="0" fontId="14" fillId="5" borderId="10" xfId="7" applyFont="1" applyFill="1" applyBorder="1" applyProtection="1">
      <alignment vertical="center"/>
      <protection locked="0"/>
    </xf>
    <xf numFmtId="0" fontId="14" fillId="5" borderId="57" xfId="7" applyFont="1" applyFill="1" applyBorder="1" applyProtection="1">
      <alignment vertical="center"/>
      <protection locked="0"/>
    </xf>
    <xf numFmtId="0" fontId="32" fillId="9" borderId="32" xfId="7" applyFont="1" applyFill="1" applyBorder="1" applyAlignment="1">
      <alignment horizontal="left" vertical="center"/>
    </xf>
    <xf numFmtId="177" fontId="35" fillId="0" borderId="0" xfId="5" applyNumberFormat="1" applyFont="1" applyBorder="1" applyAlignment="1">
      <alignment horizontal="right" vertical="top"/>
    </xf>
    <xf numFmtId="0" fontId="35" fillId="0" borderId="0" xfId="0" applyFont="1">
      <alignment vertical="center"/>
    </xf>
    <xf numFmtId="0" fontId="69" fillId="3" borderId="42" xfId="7" applyFont="1" applyFill="1" applyBorder="1" applyAlignment="1">
      <alignment horizontal="left" vertical="center"/>
    </xf>
    <xf numFmtId="0" fontId="69" fillId="3" borderId="42" xfId="7" applyFont="1" applyFill="1" applyBorder="1">
      <alignment vertical="center"/>
    </xf>
    <xf numFmtId="0" fontId="17" fillId="2" borderId="32" xfId="7" applyFont="1" applyFill="1" applyBorder="1">
      <alignment vertical="center"/>
    </xf>
    <xf numFmtId="0" fontId="17" fillId="3" borderId="42" xfId="7" applyFont="1" applyFill="1" applyBorder="1">
      <alignment vertical="center"/>
    </xf>
    <xf numFmtId="0" fontId="17" fillId="3" borderId="14" xfId="7" applyFont="1" applyFill="1" applyBorder="1" applyAlignment="1">
      <alignment vertical="center" shrinkToFit="1"/>
    </xf>
    <xf numFmtId="0" fontId="17" fillId="2" borderId="33" xfId="7" applyFont="1" applyFill="1" applyBorder="1" applyAlignment="1">
      <alignment vertical="center" shrinkToFit="1"/>
    </xf>
    <xf numFmtId="0" fontId="70" fillId="2" borderId="33" xfId="7" applyFont="1" applyFill="1" applyBorder="1" applyAlignment="1">
      <alignment horizontal="center" vertical="center" shrinkToFit="1"/>
    </xf>
    <xf numFmtId="177" fontId="70" fillId="2" borderId="33" xfId="7" applyNumberFormat="1" applyFont="1" applyFill="1" applyBorder="1" applyAlignment="1">
      <alignment horizontal="center" vertical="center" shrinkToFit="1"/>
    </xf>
    <xf numFmtId="177" fontId="70" fillId="2" borderId="27" xfId="7" applyNumberFormat="1" applyFont="1" applyFill="1" applyBorder="1" applyAlignment="1">
      <alignment horizontal="right" vertical="center" shrinkToFit="1"/>
    </xf>
    <xf numFmtId="0" fontId="71" fillId="0" borderId="0" xfId="7" applyFont="1" applyAlignment="1">
      <alignment horizontal="left" vertical="center" shrinkToFit="1"/>
    </xf>
    <xf numFmtId="0" fontId="70" fillId="0" borderId="0" xfId="7" applyFont="1" applyAlignment="1">
      <alignment vertical="center" shrinkToFit="1"/>
    </xf>
    <xf numFmtId="0" fontId="70" fillId="2" borderId="34" xfId="7" applyFont="1" applyFill="1" applyBorder="1" applyAlignment="1">
      <alignment vertical="center" textRotation="255" shrinkToFit="1"/>
    </xf>
    <xf numFmtId="0" fontId="70" fillId="3" borderId="14" xfId="7" applyFont="1" applyFill="1" applyBorder="1" applyAlignment="1">
      <alignment horizontal="center" vertical="center" textRotation="255"/>
    </xf>
    <xf numFmtId="0" fontId="70" fillId="3" borderId="14" xfId="7" applyFont="1" applyFill="1" applyBorder="1" applyAlignment="1">
      <alignment horizontal="center" vertical="center"/>
    </xf>
    <xf numFmtId="177" fontId="70" fillId="3" borderId="14" xfId="7" applyNumberFormat="1" applyFont="1" applyFill="1" applyBorder="1" applyAlignment="1">
      <alignment horizontal="center" vertical="center"/>
    </xf>
    <xf numFmtId="177" fontId="70" fillId="3" borderId="27" xfId="7" applyNumberFormat="1" applyFont="1" applyFill="1" applyBorder="1" applyAlignment="1">
      <alignment horizontal="right" vertical="center" shrinkToFit="1"/>
    </xf>
    <xf numFmtId="0" fontId="71" fillId="0" borderId="0" xfId="7" applyFont="1" applyAlignment="1">
      <alignment horizontal="left" shrinkToFit="1"/>
    </xf>
    <xf numFmtId="0" fontId="19" fillId="0" borderId="46" xfId="7" applyFont="1" applyBorder="1" applyAlignment="1" applyProtection="1">
      <alignment vertical="center" shrinkToFit="1"/>
      <protection locked="0"/>
    </xf>
    <xf numFmtId="0" fontId="19" fillId="0" borderId="25" xfId="7" applyFont="1" applyBorder="1" applyAlignment="1" applyProtection="1">
      <alignment vertical="center" shrinkToFit="1"/>
      <protection locked="0"/>
    </xf>
    <xf numFmtId="0" fontId="19" fillId="4" borderId="3" xfId="7" applyFont="1" applyFill="1" applyBorder="1" applyAlignment="1">
      <alignment vertical="center" shrinkToFit="1"/>
    </xf>
    <xf numFmtId="176" fontId="19" fillId="0" borderId="12" xfId="7" applyNumberFormat="1" applyFont="1" applyBorder="1" applyAlignment="1" applyProtection="1">
      <alignment horizontal="right" vertical="center" shrinkToFit="1"/>
      <protection locked="0"/>
    </xf>
    <xf numFmtId="0" fontId="19" fillId="4" borderId="12" xfId="7" applyFont="1" applyFill="1" applyBorder="1" applyAlignment="1">
      <alignment horizontal="center" vertical="center" shrinkToFit="1"/>
    </xf>
    <xf numFmtId="176" fontId="19" fillId="0" borderId="12" xfId="7" applyNumberFormat="1" applyFont="1" applyBorder="1" applyAlignment="1" applyProtection="1">
      <alignment horizontal="center" vertical="center" shrinkToFit="1"/>
      <protection locked="0"/>
    </xf>
    <xf numFmtId="182" fontId="19" fillId="4" borderId="5" xfId="7" applyNumberFormat="1" applyFont="1" applyFill="1" applyBorder="1" applyAlignment="1">
      <alignment horizontal="right" vertical="center" shrinkToFit="1"/>
    </xf>
    <xf numFmtId="176" fontId="19" fillId="0" borderId="10" xfId="7" applyNumberFormat="1" applyFont="1" applyBorder="1" applyAlignment="1" applyProtection="1">
      <alignment horizontal="right" vertical="center" shrinkToFit="1"/>
      <protection locked="0"/>
    </xf>
    <xf numFmtId="0" fontId="19" fillId="4" borderId="10" xfId="7" applyFont="1" applyFill="1" applyBorder="1" applyAlignment="1">
      <alignment horizontal="center" vertical="center" shrinkToFit="1"/>
    </xf>
    <xf numFmtId="176" fontId="19" fillId="0" borderId="10" xfId="7" applyNumberFormat="1" applyFont="1" applyBorder="1" applyAlignment="1" applyProtection="1">
      <alignment horizontal="center" vertical="center" shrinkToFit="1"/>
      <protection locked="0"/>
    </xf>
    <xf numFmtId="182" fontId="19" fillId="4" borderId="6" xfId="7" applyNumberFormat="1" applyFont="1" applyFill="1" applyBorder="1" applyAlignment="1">
      <alignment horizontal="right" vertical="center" shrinkToFit="1"/>
    </xf>
    <xf numFmtId="0" fontId="19" fillId="4" borderId="11" xfId="7" applyFont="1" applyFill="1" applyBorder="1" applyAlignment="1">
      <alignment vertical="center" shrinkToFit="1"/>
    </xf>
    <xf numFmtId="0" fontId="19" fillId="4" borderId="11" xfId="7" applyFont="1" applyFill="1" applyBorder="1" applyAlignment="1">
      <alignment horizontal="center" vertical="center" shrinkToFit="1"/>
    </xf>
    <xf numFmtId="176" fontId="19" fillId="0" borderId="11" xfId="7" applyNumberFormat="1" applyFont="1" applyBorder="1" applyAlignment="1" applyProtection="1">
      <alignment horizontal="center" vertical="center" shrinkToFit="1"/>
      <protection locked="0"/>
    </xf>
    <xf numFmtId="177" fontId="19" fillId="4" borderId="7" xfId="7" applyNumberFormat="1" applyFont="1" applyFill="1" applyBorder="1" applyAlignment="1">
      <alignment horizontal="right" vertical="center" shrinkToFit="1"/>
    </xf>
    <xf numFmtId="0" fontId="19" fillId="0" borderId="24" xfId="7" applyFont="1" applyBorder="1" applyAlignment="1" applyProtection="1">
      <alignment vertical="center" shrinkToFit="1"/>
      <protection locked="0"/>
    </xf>
    <xf numFmtId="177" fontId="19" fillId="0" borderId="5" xfId="7" applyNumberFormat="1" applyFont="1" applyBorder="1" applyAlignment="1" applyProtection="1">
      <alignment horizontal="right" vertical="center" shrinkToFit="1"/>
      <protection locked="0"/>
    </xf>
    <xf numFmtId="177" fontId="19" fillId="0" borderId="6" xfId="7" applyNumberFormat="1" applyFont="1" applyBorder="1" applyAlignment="1" applyProtection="1">
      <alignment horizontal="right" vertical="center" shrinkToFit="1"/>
      <protection locked="0"/>
    </xf>
    <xf numFmtId="0" fontId="19" fillId="0" borderId="3" xfId="7" applyFont="1" applyBorder="1" applyAlignment="1" applyProtection="1">
      <alignment vertical="center" shrinkToFit="1"/>
      <protection locked="0"/>
    </xf>
    <xf numFmtId="177" fontId="19" fillId="0" borderId="7" xfId="7" applyNumberFormat="1" applyFont="1" applyBorder="1" applyAlignment="1" applyProtection="1">
      <alignment horizontal="right" vertical="center" shrinkToFit="1"/>
      <protection locked="0"/>
    </xf>
    <xf numFmtId="177" fontId="19" fillId="0" borderId="1" xfId="7" applyNumberFormat="1" applyFont="1" applyBorder="1" applyAlignment="1" applyProtection="1">
      <alignment horizontal="right" vertical="center" shrinkToFit="1"/>
      <protection locked="0"/>
    </xf>
    <xf numFmtId="177" fontId="19" fillId="0" borderId="2" xfId="7" applyNumberFormat="1" applyFont="1" applyBorder="1" applyAlignment="1" applyProtection="1">
      <alignment horizontal="right" vertical="center" shrinkToFit="1"/>
      <protection locked="0"/>
    </xf>
    <xf numFmtId="177" fontId="19" fillId="0" borderId="4" xfId="7" applyNumberFormat="1" applyFont="1" applyBorder="1" applyAlignment="1" applyProtection="1">
      <alignment horizontal="right" vertical="center" shrinkToFit="1"/>
      <protection locked="0"/>
    </xf>
    <xf numFmtId="176" fontId="19" fillId="0" borderId="5" xfId="7" applyNumberFormat="1" applyFont="1" applyBorder="1" applyAlignment="1" applyProtection="1">
      <alignment horizontal="center" vertical="center" shrinkToFit="1"/>
      <protection locked="0"/>
    </xf>
    <xf numFmtId="176" fontId="19" fillId="4" borderId="12" xfId="7" applyNumberFormat="1" applyFont="1" applyFill="1" applyBorder="1" applyAlignment="1">
      <alignment horizontal="center" vertical="center" shrinkToFit="1"/>
    </xf>
    <xf numFmtId="176" fontId="19" fillId="0" borderId="124" xfId="7" applyNumberFormat="1" applyFont="1" applyBorder="1" applyAlignment="1" applyProtection="1">
      <alignment horizontal="center" vertical="center" shrinkToFit="1"/>
      <protection locked="0"/>
    </xf>
    <xf numFmtId="176" fontId="19" fillId="0" borderId="6" xfId="7" applyNumberFormat="1" applyFont="1" applyBorder="1" applyAlignment="1" applyProtection="1">
      <alignment horizontal="center" vertical="center" shrinkToFit="1"/>
      <protection locked="0"/>
    </xf>
    <xf numFmtId="176" fontId="19" fillId="4" borderId="10" xfId="7" applyNumberFormat="1" applyFont="1" applyFill="1" applyBorder="1" applyAlignment="1">
      <alignment horizontal="center" vertical="center" shrinkToFit="1"/>
    </xf>
    <xf numFmtId="176" fontId="19" fillId="0" borderId="61" xfId="7" applyNumberFormat="1" applyFont="1" applyBorder="1" applyAlignment="1" applyProtection="1">
      <alignment horizontal="center" vertical="center" shrinkToFit="1"/>
      <protection locked="0"/>
    </xf>
    <xf numFmtId="176" fontId="19" fillId="0" borderId="7" xfId="7" applyNumberFormat="1" applyFont="1" applyBorder="1" applyAlignment="1" applyProtection="1">
      <alignment horizontal="center" vertical="center" shrinkToFit="1"/>
      <protection locked="0"/>
    </xf>
    <xf numFmtId="176" fontId="19" fillId="4" borderId="11" xfId="7" applyNumberFormat="1" applyFont="1" applyFill="1" applyBorder="1" applyAlignment="1">
      <alignment horizontal="center" vertical="center" shrinkToFit="1"/>
    </xf>
    <xf numFmtId="176" fontId="19" fillId="0" borderId="67" xfId="7" applyNumberFormat="1" applyFont="1" applyBorder="1" applyAlignment="1" applyProtection="1">
      <alignment horizontal="center" vertical="center" shrinkToFit="1"/>
      <protection locked="0"/>
    </xf>
    <xf numFmtId="177" fontId="19" fillId="0" borderId="40" xfId="7" applyNumberFormat="1" applyFont="1" applyBorder="1" applyAlignment="1" applyProtection="1">
      <alignment horizontal="right" vertical="center" shrinkToFit="1"/>
      <protection locked="0"/>
    </xf>
    <xf numFmtId="0" fontId="19" fillId="4" borderId="81" xfId="0" applyFont="1" applyFill="1" applyBorder="1" applyAlignment="1">
      <alignment vertical="center" shrinkToFit="1"/>
    </xf>
    <xf numFmtId="0" fontId="19" fillId="4" borderId="60" xfId="0" applyFont="1" applyFill="1" applyBorder="1">
      <alignment vertical="center"/>
    </xf>
    <xf numFmtId="0" fontId="19" fillId="4" borderId="74" xfId="0" applyFont="1" applyFill="1" applyBorder="1">
      <alignment vertical="center"/>
    </xf>
    <xf numFmtId="0" fontId="28" fillId="4" borderId="147" xfId="0" applyFont="1" applyFill="1" applyBorder="1" applyAlignment="1">
      <alignment vertical="center" shrinkToFit="1"/>
    </xf>
    <xf numFmtId="0" fontId="19" fillId="4" borderId="25" xfId="0" applyFont="1" applyFill="1" applyBorder="1">
      <alignment vertical="center"/>
    </xf>
    <xf numFmtId="0" fontId="19" fillId="4" borderId="96" xfId="0" applyFont="1" applyFill="1" applyBorder="1" applyAlignment="1">
      <alignment vertical="center" wrapText="1"/>
    </xf>
    <xf numFmtId="0" fontId="19" fillId="4" borderId="26" xfId="0" applyFont="1" applyFill="1" applyBorder="1">
      <alignment vertical="center"/>
    </xf>
    <xf numFmtId="0" fontId="19" fillId="4" borderId="167" xfId="0" applyFont="1" applyFill="1" applyBorder="1">
      <alignment vertical="center"/>
    </xf>
    <xf numFmtId="0" fontId="19" fillId="4" borderId="118" xfId="0" applyFont="1" applyFill="1" applyBorder="1">
      <alignment vertical="center"/>
    </xf>
    <xf numFmtId="0" fontId="28" fillId="4" borderId="65" xfId="0" applyFont="1" applyFill="1" applyBorder="1">
      <alignment vertical="center"/>
    </xf>
    <xf numFmtId="0" fontId="19" fillId="4" borderId="67" xfId="0" applyFont="1" applyFill="1" applyBorder="1">
      <alignment vertical="center"/>
    </xf>
    <xf numFmtId="0" fontId="19" fillId="4" borderId="74" xfId="0" applyFont="1" applyFill="1" applyBorder="1" applyAlignment="1">
      <alignment vertical="center" shrinkToFit="1"/>
    </xf>
    <xf numFmtId="0" fontId="19" fillId="4" borderId="123" xfId="0" applyFont="1" applyFill="1" applyBorder="1" applyAlignment="1">
      <alignment vertical="center" shrinkToFit="1"/>
    </xf>
    <xf numFmtId="0" fontId="19" fillId="4" borderId="99" xfId="0" applyFont="1" applyFill="1" applyBorder="1" applyAlignment="1">
      <alignment vertical="center" shrinkToFit="1"/>
    </xf>
    <xf numFmtId="14" fontId="19" fillId="0" borderId="60" xfId="0" applyNumberFormat="1" applyFont="1" applyBorder="1" applyAlignment="1" applyProtection="1">
      <alignment horizontal="center" vertical="center" shrinkToFit="1"/>
      <protection locked="0"/>
    </xf>
    <xf numFmtId="0" fontId="19" fillId="4" borderId="12" xfId="0" applyFont="1" applyFill="1" applyBorder="1" applyAlignment="1">
      <alignment horizontal="center" vertical="center" shrinkToFit="1"/>
    </xf>
    <xf numFmtId="14" fontId="19" fillId="0" borderId="12" xfId="0" applyNumberFormat="1" applyFont="1" applyBorder="1" applyAlignment="1" applyProtection="1">
      <alignment horizontal="center" vertical="center" shrinkToFit="1"/>
      <protection locked="0"/>
    </xf>
    <xf numFmtId="0" fontId="30" fillId="5" borderId="12" xfId="0" applyFont="1" applyFill="1" applyBorder="1" applyAlignment="1" applyProtection="1">
      <alignment vertical="center" shrinkToFit="1"/>
      <protection locked="0"/>
    </xf>
    <xf numFmtId="0" fontId="30" fillId="5" borderId="10" xfId="0" applyFont="1" applyFill="1" applyBorder="1" applyAlignment="1" applyProtection="1">
      <alignment vertical="center" shrinkToFit="1"/>
      <protection locked="0"/>
    </xf>
    <xf numFmtId="0" fontId="19" fillId="4" borderId="17" xfId="0" applyFont="1" applyFill="1" applyBorder="1" applyAlignment="1">
      <alignment horizontal="center" vertical="center" shrinkToFit="1"/>
    </xf>
    <xf numFmtId="0" fontId="30" fillId="5" borderId="11" xfId="0" applyFont="1" applyFill="1" applyBorder="1" applyAlignment="1" applyProtection="1">
      <alignment vertical="center" shrinkToFit="1"/>
      <protection locked="0"/>
    </xf>
    <xf numFmtId="184" fontId="19" fillId="4" borderId="3" xfId="0" applyNumberFormat="1" applyFont="1" applyFill="1" applyBorder="1" applyAlignment="1">
      <alignment horizontal="center" vertical="center" shrinkToFit="1"/>
    </xf>
    <xf numFmtId="0" fontId="19" fillId="4" borderId="7" xfId="0" applyFont="1" applyFill="1" applyBorder="1" applyAlignment="1">
      <alignment vertical="center" shrinkToFit="1"/>
    </xf>
    <xf numFmtId="181" fontId="19" fillId="4" borderId="21" xfId="0" applyNumberFormat="1" applyFont="1" applyFill="1" applyBorder="1" applyAlignment="1">
      <alignment horizontal="center" vertical="center" shrinkToFit="1"/>
    </xf>
    <xf numFmtId="0" fontId="19" fillId="8" borderId="100" xfId="0" applyFont="1" applyFill="1" applyBorder="1" applyAlignment="1">
      <alignment vertical="center" shrinkToFit="1"/>
    </xf>
    <xf numFmtId="0" fontId="19" fillId="4" borderId="116" xfId="8" applyFont="1" applyFill="1" applyBorder="1" applyAlignment="1">
      <alignment horizontal="center" vertical="center" shrinkToFit="1"/>
    </xf>
    <xf numFmtId="0" fontId="19" fillId="4" borderId="13" xfId="8" applyFont="1" applyFill="1" applyBorder="1" applyAlignment="1">
      <alignment vertical="center" shrinkToFit="1"/>
    </xf>
    <xf numFmtId="0" fontId="19" fillId="4" borderId="117" xfId="8" applyFont="1" applyFill="1" applyBorder="1" applyAlignment="1">
      <alignment horizontal="center" vertical="center" shrinkToFit="1"/>
    </xf>
    <xf numFmtId="38" fontId="14" fillId="4" borderId="22" xfId="4" applyFont="1" applyFill="1" applyBorder="1" applyAlignment="1" applyProtection="1">
      <alignment vertical="center" shrinkToFit="1"/>
    </xf>
    <xf numFmtId="38" fontId="14" fillId="4" borderId="20" xfId="4" applyFont="1" applyFill="1" applyBorder="1" applyAlignment="1" applyProtection="1">
      <alignment vertical="center" shrinkToFit="1"/>
    </xf>
    <xf numFmtId="38" fontId="14" fillId="4" borderId="21" xfId="4" applyFont="1" applyFill="1" applyBorder="1" applyAlignment="1" applyProtection="1">
      <alignment vertical="center" shrinkToFit="1"/>
    </xf>
    <xf numFmtId="38" fontId="31" fillId="4" borderId="176" xfId="4" applyFont="1" applyFill="1" applyBorder="1" applyAlignment="1">
      <alignment vertical="center" shrinkToFit="1"/>
    </xf>
    <xf numFmtId="38" fontId="31" fillId="4" borderId="177" xfId="4" applyFont="1" applyFill="1" applyBorder="1" applyAlignment="1">
      <alignment vertical="center" shrinkToFit="1"/>
    </xf>
    <xf numFmtId="38" fontId="14" fillId="4" borderId="176" xfId="4" applyFont="1" applyFill="1" applyBorder="1" applyAlignment="1" applyProtection="1">
      <alignment vertical="center" shrinkToFit="1"/>
    </xf>
    <xf numFmtId="38" fontId="14" fillId="4" borderId="178" xfId="4" applyFont="1" applyFill="1" applyBorder="1" applyAlignment="1" applyProtection="1">
      <alignment vertical="center" shrinkToFit="1"/>
    </xf>
    <xf numFmtId="0" fontId="74" fillId="0" borderId="0" xfId="0" applyFont="1" applyAlignment="1">
      <alignment vertical="center" wrapText="1"/>
    </xf>
    <xf numFmtId="0" fontId="74" fillId="0" borderId="0" xfId="0" applyFont="1">
      <alignment vertical="center"/>
    </xf>
    <xf numFmtId="0" fontId="74" fillId="0" borderId="0" xfId="0" applyFont="1" applyAlignment="1">
      <alignment vertical="center" wrapText="1" shrinkToFit="1"/>
    </xf>
    <xf numFmtId="0" fontId="75" fillId="0" borderId="0" xfId="0" applyFont="1">
      <alignment vertical="center"/>
    </xf>
    <xf numFmtId="0" fontId="20" fillId="8" borderId="8" xfId="0" applyFont="1" applyFill="1" applyBorder="1" applyAlignment="1">
      <alignment horizontal="center" vertical="center" shrinkToFit="1"/>
    </xf>
    <xf numFmtId="177" fontId="14" fillId="4" borderId="8" xfId="0" applyNumberFormat="1" applyFont="1" applyFill="1" applyBorder="1" applyAlignment="1">
      <alignment horizontal="center" vertical="center" shrinkToFit="1"/>
    </xf>
    <xf numFmtId="190" fontId="14" fillId="0" borderId="0" xfId="0" applyNumberFormat="1" applyFont="1" applyAlignment="1">
      <alignment horizontal="right" vertical="center"/>
    </xf>
    <xf numFmtId="0" fontId="67" fillId="8" borderId="24" xfId="0" applyFont="1" applyFill="1" applyBorder="1" applyAlignment="1">
      <alignment horizontal="left" vertical="top" wrapText="1"/>
    </xf>
    <xf numFmtId="0" fontId="67" fillId="8" borderId="25" xfId="0" applyFont="1" applyFill="1" applyBorder="1" applyAlignment="1">
      <alignment horizontal="left" vertical="top" wrapText="1"/>
    </xf>
    <xf numFmtId="0" fontId="67" fillId="8" borderId="3" xfId="0" applyFont="1" applyFill="1" applyBorder="1">
      <alignment vertical="center"/>
    </xf>
    <xf numFmtId="0" fontId="19" fillId="4" borderId="48" xfId="0" applyFont="1" applyFill="1" applyBorder="1" applyAlignment="1">
      <alignment horizontal="left" vertical="center" shrinkToFit="1"/>
    </xf>
    <xf numFmtId="184" fontId="19" fillId="4" borderId="11" xfId="0" applyNumberFormat="1" applyFont="1" applyFill="1" applyBorder="1" applyAlignment="1">
      <alignment horizontal="center" vertical="center" shrinkToFit="1"/>
    </xf>
    <xf numFmtId="0" fontId="19" fillId="4" borderId="5" xfId="0" applyFont="1" applyFill="1" applyBorder="1" applyAlignment="1">
      <alignment horizontal="center" vertical="center" shrinkToFit="1"/>
    </xf>
    <xf numFmtId="0" fontId="19" fillId="4" borderId="6" xfId="0" applyFont="1" applyFill="1" applyBorder="1" applyAlignment="1">
      <alignment horizontal="center" vertical="center" shrinkToFit="1"/>
    </xf>
    <xf numFmtId="0" fontId="19" fillId="4" borderId="18" xfId="0" applyFont="1" applyFill="1" applyBorder="1" applyAlignment="1">
      <alignment horizontal="center" vertical="center" shrinkToFit="1"/>
    </xf>
    <xf numFmtId="14" fontId="19" fillId="0" borderId="9" xfId="0" applyNumberFormat="1" applyFont="1" applyBorder="1" applyAlignment="1" applyProtection="1">
      <alignment horizontal="center" vertical="center" shrinkToFit="1"/>
      <protection locked="0"/>
    </xf>
    <xf numFmtId="14" fontId="19" fillId="0" borderId="119" xfId="0" applyNumberFormat="1" applyFont="1" applyBorder="1" applyAlignment="1" applyProtection="1">
      <alignment horizontal="center" vertical="center" shrinkToFit="1"/>
      <protection locked="0"/>
    </xf>
    <xf numFmtId="177" fontId="83" fillId="0" borderId="0" xfId="0" applyNumberFormat="1" applyFont="1" applyAlignment="1">
      <alignment vertical="center" shrinkToFit="1"/>
    </xf>
    <xf numFmtId="0" fontId="83" fillId="0" borderId="0" xfId="0" applyFont="1">
      <alignment vertical="center"/>
    </xf>
    <xf numFmtId="0" fontId="79" fillId="0" borderId="0" xfId="0" applyFont="1">
      <alignment vertical="center"/>
    </xf>
    <xf numFmtId="0" fontId="0" fillId="0" borderId="77" xfId="0" applyBorder="1" applyAlignment="1">
      <alignment vertical="center" shrinkToFit="1"/>
    </xf>
    <xf numFmtId="0" fontId="0" fillId="0" borderId="140" xfId="0" applyBorder="1" applyAlignment="1">
      <alignment vertical="center" shrinkToFit="1"/>
    </xf>
    <xf numFmtId="0" fontId="0" fillId="0" borderId="78" xfId="0" applyBorder="1" applyAlignment="1">
      <alignment vertical="center" shrinkToFit="1"/>
    </xf>
    <xf numFmtId="0" fontId="19" fillId="0" borderId="154" xfId="0" applyFont="1" applyBorder="1" applyAlignment="1">
      <alignment horizontal="center" vertical="center"/>
    </xf>
    <xf numFmtId="0" fontId="19" fillId="0" borderId="155" xfId="0" applyFont="1" applyBorder="1" applyAlignment="1">
      <alignment horizontal="center" vertical="center"/>
    </xf>
    <xf numFmtId="0" fontId="0" fillId="0" borderId="33" xfId="0" applyBorder="1" applyAlignment="1">
      <alignment horizontal="center" vertical="center"/>
    </xf>
    <xf numFmtId="0" fontId="0" fillId="0" borderId="122" xfId="0" applyBorder="1" applyAlignment="1">
      <alignment horizontal="center" vertical="center"/>
    </xf>
    <xf numFmtId="0" fontId="14" fillId="4" borderId="81" xfId="0" applyFont="1" applyFill="1" applyBorder="1">
      <alignment vertical="center"/>
    </xf>
    <xf numFmtId="0" fontId="14" fillId="4" borderId="140" xfId="0" applyFont="1" applyFill="1" applyBorder="1">
      <alignment vertical="center"/>
    </xf>
    <xf numFmtId="0" fontId="14" fillId="4" borderId="96" xfId="0" applyFont="1" applyFill="1" applyBorder="1">
      <alignment vertical="center"/>
    </xf>
    <xf numFmtId="0" fontId="14" fillId="4" borderId="49" xfId="0" applyFont="1" applyFill="1" applyBorder="1">
      <alignment vertical="center"/>
    </xf>
    <xf numFmtId="49" fontId="14" fillId="0" borderId="18" xfId="0" applyNumberFormat="1" applyFont="1" applyBorder="1" applyAlignment="1" applyProtection="1">
      <alignment vertical="center" shrinkToFit="1"/>
      <protection locked="0"/>
    </xf>
    <xf numFmtId="49" fontId="14" fillId="0" borderId="76" xfId="0" applyNumberFormat="1" applyFont="1" applyBorder="1" applyAlignment="1" applyProtection="1">
      <alignment vertical="center" shrinkToFit="1"/>
      <protection locked="0"/>
    </xf>
    <xf numFmtId="49" fontId="14" fillId="0" borderId="69" xfId="0" applyNumberFormat="1" applyFont="1" applyBorder="1" applyAlignment="1" applyProtection="1">
      <alignment vertical="center" shrinkToFit="1"/>
      <protection locked="0"/>
    </xf>
    <xf numFmtId="0" fontId="18" fillId="4" borderId="128" xfId="0" applyFont="1" applyFill="1" applyBorder="1" applyAlignment="1">
      <alignment horizontal="left" vertical="center" shrinkToFit="1"/>
    </xf>
    <xf numFmtId="0" fontId="18" fillId="4" borderId="14" xfId="0" applyFont="1" applyFill="1" applyBorder="1" applyAlignment="1">
      <alignment horizontal="left" vertical="center" shrinkToFit="1"/>
    </xf>
    <xf numFmtId="0" fontId="18" fillId="4" borderId="36" xfId="0" applyFont="1" applyFill="1" applyBorder="1" applyAlignment="1">
      <alignment horizontal="left" vertical="center" shrinkToFit="1"/>
    </xf>
    <xf numFmtId="0" fontId="19" fillId="0" borderId="5" xfId="0" applyFont="1" applyBorder="1" applyAlignment="1" applyProtection="1">
      <alignment horizontal="left" vertical="center" shrinkToFit="1"/>
      <protection locked="0"/>
    </xf>
    <xf numFmtId="0" fontId="19" fillId="0" borderId="55" xfId="0" applyFont="1" applyBorder="1" applyAlignment="1" applyProtection="1">
      <alignment horizontal="left" vertical="center" shrinkToFit="1"/>
      <protection locked="0"/>
    </xf>
    <xf numFmtId="0" fontId="19" fillId="0" borderId="6" xfId="0" applyFont="1" applyBorder="1" applyAlignment="1" applyProtection="1">
      <alignment horizontal="left" vertical="center" shrinkToFit="1"/>
      <protection locked="0"/>
    </xf>
    <xf numFmtId="0" fontId="19" fillId="0" borderId="61" xfId="0" applyFont="1" applyBorder="1" applyAlignment="1" applyProtection="1">
      <alignment horizontal="left" vertical="center" shrinkToFit="1"/>
      <protection locked="0"/>
    </xf>
    <xf numFmtId="0" fontId="19" fillId="4" borderId="56" xfId="0" applyFont="1" applyFill="1" applyBorder="1" applyAlignment="1">
      <alignment horizontal="center" vertical="center"/>
    </xf>
    <xf numFmtId="0" fontId="19" fillId="4" borderId="55" xfId="0" applyFont="1" applyFill="1" applyBorder="1" applyAlignment="1">
      <alignment horizontal="center" vertical="center"/>
    </xf>
    <xf numFmtId="176" fontId="19" fillId="4" borderId="10" xfId="0" applyNumberFormat="1" applyFont="1" applyFill="1" applyBorder="1" applyAlignment="1">
      <alignment horizontal="right" vertical="center"/>
    </xf>
    <xf numFmtId="176" fontId="19" fillId="4" borderId="2" xfId="0" applyNumberFormat="1" applyFont="1" applyFill="1" applyBorder="1" applyAlignment="1">
      <alignment horizontal="right" vertical="center"/>
    </xf>
    <xf numFmtId="176" fontId="19" fillId="4" borderId="17" xfId="0" applyNumberFormat="1" applyFont="1" applyFill="1" applyBorder="1" applyAlignment="1">
      <alignment horizontal="right" vertical="center"/>
    </xf>
    <xf numFmtId="176" fontId="19" fillId="4" borderId="166" xfId="0" applyNumberFormat="1" applyFont="1" applyFill="1" applyBorder="1" applyAlignment="1">
      <alignment horizontal="right" vertical="center"/>
    </xf>
    <xf numFmtId="176" fontId="19" fillId="4" borderId="119" xfId="0" applyNumberFormat="1" applyFont="1" applyFill="1" applyBorder="1" applyAlignment="1">
      <alignment horizontal="right" vertical="center"/>
    </xf>
    <xf numFmtId="176" fontId="19" fillId="4" borderId="156" xfId="0" applyNumberFormat="1" applyFont="1" applyFill="1" applyBorder="1" applyAlignment="1">
      <alignment horizontal="right" vertical="center"/>
    </xf>
    <xf numFmtId="0" fontId="0" fillId="0" borderId="0" xfId="0" applyAlignment="1">
      <alignment horizontal="left" vertical="top" wrapText="1"/>
    </xf>
    <xf numFmtId="176" fontId="19" fillId="4" borderId="6" xfId="0" applyNumberFormat="1" applyFont="1" applyFill="1" applyBorder="1" applyAlignment="1">
      <alignment horizontal="right" vertical="center"/>
    </xf>
    <xf numFmtId="176" fontId="19" fillId="4" borderId="64" xfId="0" applyNumberFormat="1" applyFont="1" applyFill="1" applyBorder="1" applyAlignment="1">
      <alignment horizontal="right" vertical="center"/>
    </xf>
    <xf numFmtId="176" fontId="19" fillId="4" borderId="75" xfId="0" applyNumberFormat="1" applyFont="1" applyFill="1" applyBorder="1" applyAlignment="1">
      <alignment horizontal="right" vertical="center"/>
    </xf>
    <xf numFmtId="0" fontId="19" fillId="0" borderId="75" xfId="0" applyFont="1" applyBorder="1" applyAlignment="1" applyProtection="1">
      <alignment horizontal="left" vertical="center" shrinkToFit="1"/>
      <protection locked="0"/>
    </xf>
    <xf numFmtId="0" fontId="19" fillId="0" borderId="7" xfId="0" applyFont="1" applyBorder="1" applyAlignment="1" applyProtection="1">
      <alignment horizontal="left" vertical="center" shrinkToFit="1"/>
      <protection locked="0"/>
    </xf>
    <xf numFmtId="0" fontId="19" fillId="0" borderId="101" xfId="0" applyFont="1" applyBorder="1" applyAlignment="1" applyProtection="1">
      <alignment horizontal="left" vertical="center" shrinkToFit="1"/>
      <protection locked="0"/>
    </xf>
    <xf numFmtId="0" fontId="14" fillId="4" borderId="90" xfId="0" applyFont="1" applyFill="1" applyBorder="1" applyAlignment="1">
      <alignment horizontal="center" vertical="center" textRotation="255" shrinkToFit="1"/>
    </xf>
    <xf numFmtId="0" fontId="14" fillId="4" borderId="91" xfId="0" applyFont="1" applyFill="1" applyBorder="1" applyAlignment="1">
      <alignment horizontal="center" vertical="center" textRotation="255" shrinkToFit="1"/>
    </xf>
    <xf numFmtId="0" fontId="56" fillId="0" borderId="0" xfId="0" applyFont="1" applyAlignment="1">
      <alignment horizontal="center" vertical="top" wrapText="1"/>
    </xf>
    <xf numFmtId="0" fontId="15" fillId="4" borderId="86" xfId="0" applyFont="1" applyFill="1" applyBorder="1" applyAlignment="1">
      <alignment horizontal="left" vertical="center"/>
    </xf>
    <xf numFmtId="0" fontId="15" fillId="4" borderId="87" xfId="0" applyFont="1" applyFill="1" applyBorder="1" applyAlignment="1">
      <alignment horizontal="left" vertical="center"/>
    </xf>
    <xf numFmtId="0" fontId="15" fillId="4" borderId="88" xfId="0" applyFont="1" applyFill="1" applyBorder="1" applyAlignment="1">
      <alignment horizontal="left" vertical="center"/>
    </xf>
    <xf numFmtId="0" fontId="79" fillId="0" borderId="34" xfId="0" applyFont="1" applyBorder="1" applyAlignment="1">
      <alignment horizontal="left" vertical="top" wrapText="1"/>
    </xf>
    <xf numFmtId="0" fontId="14" fillId="0" borderId="38" xfId="0" applyFont="1" applyBorder="1" applyAlignment="1" applyProtection="1">
      <alignment horizontal="left" vertical="center" shrinkToFit="1"/>
      <protection locked="0"/>
    </xf>
    <xf numFmtId="0" fontId="14" fillId="0" borderId="89" xfId="0" applyFont="1" applyBorder="1" applyAlignment="1" applyProtection="1">
      <alignment horizontal="left" vertical="center" shrinkToFit="1"/>
      <protection locked="0"/>
    </xf>
    <xf numFmtId="0" fontId="14" fillId="0" borderId="51" xfId="0" applyFont="1" applyBorder="1" applyAlignment="1" applyProtection="1">
      <alignment horizontal="left" vertical="center" shrinkToFit="1"/>
      <protection locked="0"/>
    </xf>
    <xf numFmtId="0" fontId="14" fillId="0" borderId="54" xfId="0" applyFont="1" applyBorder="1" applyAlignment="1" applyProtection="1">
      <alignment horizontal="left" vertical="center" shrinkToFit="1"/>
      <protection locked="0"/>
    </xf>
    <xf numFmtId="0" fontId="14" fillId="0" borderId="52" xfId="0" applyFont="1" applyBorder="1" applyAlignment="1" applyProtection="1">
      <alignment horizontal="left" vertical="center" shrinkToFit="1"/>
      <protection locked="0"/>
    </xf>
    <xf numFmtId="0" fontId="14" fillId="0" borderId="50" xfId="0" applyFont="1" applyBorder="1" applyAlignment="1" applyProtection="1">
      <alignment horizontal="left" vertical="center" shrinkToFit="1"/>
      <protection locked="0"/>
    </xf>
    <xf numFmtId="0" fontId="42" fillId="0" borderId="34" xfId="0" applyFont="1" applyBorder="1" applyAlignment="1">
      <alignment horizontal="left" vertical="top" wrapText="1"/>
    </xf>
    <xf numFmtId="0" fontId="15" fillId="0" borderId="3" xfId="0" applyFont="1" applyBorder="1" applyAlignment="1" applyProtection="1">
      <alignment horizontal="left" vertical="center" shrinkToFit="1"/>
      <protection locked="0"/>
    </xf>
    <xf numFmtId="0" fontId="15" fillId="0" borderId="11" xfId="0" applyFont="1" applyBorder="1" applyAlignment="1" applyProtection="1">
      <alignment horizontal="left" vertical="center" shrinkToFit="1"/>
      <protection locked="0"/>
    </xf>
    <xf numFmtId="0" fontId="15" fillId="0" borderId="7" xfId="0" applyFont="1" applyBorder="1" applyAlignment="1" applyProtection="1">
      <alignment horizontal="left" vertical="center" shrinkToFit="1"/>
      <protection locked="0"/>
    </xf>
    <xf numFmtId="0" fontId="15" fillId="0" borderId="21" xfId="0" applyFont="1" applyBorder="1" applyAlignment="1" applyProtection="1">
      <alignment horizontal="left" vertical="center" shrinkToFit="1"/>
      <protection locked="0"/>
    </xf>
    <xf numFmtId="0" fontId="18" fillId="4" borderId="5" xfId="0" applyFont="1" applyFill="1" applyBorder="1" applyAlignment="1">
      <alignment horizontal="left" vertical="center" shrinkToFit="1"/>
    </xf>
    <xf numFmtId="0" fontId="18" fillId="4" borderId="124" xfId="0" applyFont="1" applyFill="1" applyBorder="1" applyAlignment="1">
      <alignment horizontal="left" vertical="center" shrinkToFit="1"/>
    </xf>
    <xf numFmtId="0" fontId="14" fillId="0" borderId="67" xfId="0" applyFont="1" applyBorder="1" applyAlignment="1" applyProtection="1">
      <alignment horizontal="left" vertical="center" shrinkToFit="1"/>
      <protection locked="0"/>
    </xf>
    <xf numFmtId="0" fontId="14" fillId="0" borderId="11" xfId="0" applyFont="1" applyBorder="1" applyAlignment="1" applyProtection="1">
      <alignment horizontal="left" vertical="center" shrinkToFit="1"/>
      <protection locked="0"/>
    </xf>
    <xf numFmtId="0" fontId="14" fillId="0" borderId="7" xfId="0" applyFont="1" applyBorder="1" applyAlignment="1" applyProtection="1">
      <alignment horizontal="left" vertical="center" shrinkToFit="1"/>
      <protection locked="0"/>
    </xf>
    <xf numFmtId="0" fontId="14" fillId="0" borderId="21" xfId="0" applyFont="1" applyBorder="1" applyAlignment="1" applyProtection="1">
      <alignment horizontal="left" vertical="center" shrinkToFit="1"/>
      <protection locked="0"/>
    </xf>
    <xf numFmtId="0" fontId="14" fillId="0" borderId="106" xfId="0" applyFont="1" applyBorder="1" applyAlignment="1" applyProtection="1">
      <alignment horizontal="left" vertical="center" shrinkToFit="1"/>
      <protection locked="0"/>
    </xf>
    <xf numFmtId="0" fontId="14" fillId="0" borderId="53" xfId="0" applyFont="1" applyBorder="1" applyAlignment="1" applyProtection="1">
      <alignment horizontal="left" vertical="center" shrinkToFit="1"/>
      <protection locked="0"/>
    </xf>
    <xf numFmtId="0" fontId="14" fillId="0" borderId="82" xfId="0" applyFont="1" applyBorder="1" applyAlignment="1" applyProtection="1">
      <alignment horizontal="left" vertical="center" shrinkToFit="1"/>
      <protection locked="0"/>
    </xf>
    <xf numFmtId="0" fontId="14" fillId="0" borderId="23" xfId="0" applyFont="1" applyBorder="1" applyAlignment="1" applyProtection="1">
      <alignment horizontal="left" vertical="center" shrinkToFit="1"/>
      <protection locked="0"/>
    </xf>
    <xf numFmtId="0" fontId="19" fillId="0" borderId="24" xfId="0" applyFont="1" applyBorder="1" applyAlignment="1" applyProtection="1">
      <alignment horizontal="left" vertical="center" shrinkToFit="1"/>
      <protection locked="0"/>
    </xf>
    <xf numFmtId="0" fontId="19" fillId="0" borderId="12" xfId="0" applyFont="1" applyBorder="1" applyAlignment="1" applyProtection="1">
      <alignment horizontal="left" vertical="center" shrinkToFit="1"/>
      <protection locked="0"/>
    </xf>
    <xf numFmtId="0" fontId="19" fillId="0" borderId="22" xfId="0" applyFont="1" applyBorder="1" applyAlignment="1" applyProtection="1">
      <alignment horizontal="left" vertical="center" shrinkToFit="1"/>
      <protection locked="0"/>
    </xf>
    <xf numFmtId="0" fontId="0" fillId="4" borderId="127" xfId="0" applyFill="1" applyBorder="1" applyAlignment="1">
      <alignment horizontal="center" vertical="center" shrinkToFit="1"/>
    </xf>
    <xf numFmtId="0" fontId="0" fillId="4" borderId="33" xfId="0" applyFill="1" applyBorder="1" applyAlignment="1">
      <alignment horizontal="center" vertical="center" shrinkToFit="1"/>
    </xf>
    <xf numFmtId="0" fontId="0" fillId="4" borderId="122" xfId="0" applyFill="1" applyBorder="1" applyAlignment="1">
      <alignment horizontal="center" vertical="center" shrinkToFit="1"/>
    </xf>
    <xf numFmtId="0" fontId="31" fillId="0" borderId="54" xfId="0" applyFont="1" applyBorder="1" applyAlignment="1" applyProtection="1">
      <alignment horizontal="left" vertical="center" shrinkToFit="1"/>
      <protection locked="0"/>
    </xf>
    <xf numFmtId="0" fontId="31" fillId="0" borderId="52" xfId="0" applyFont="1" applyBorder="1" applyAlignment="1" applyProtection="1">
      <alignment horizontal="left" vertical="center" shrinkToFit="1"/>
      <protection locked="0"/>
    </xf>
    <xf numFmtId="0" fontId="31" fillId="0" borderId="50" xfId="0" applyFont="1" applyBorder="1" applyAlignment="1" applyProtection="1">
      <alignment horizontal="left" vertical="center" shrinkToFit="1"/>
      <protection locked="0"/>
    </xf>
    <xf numFmtId="0" fontId="80" fillId="0" borderId="38" xfId="11" applyBorder="1" applyAlignment="1" applyProtection="1">
      <alignment horizontal="left" vertical="center" shrinkToFit="1"/>
      <protection locked="0"/>
    </xf>
    <xf numFmtId="0" fontId="31" fillId="0" borderId="89" xfId="0" applyFont="1" applyBorder="1" applyAlignment="1" applyProtection="1">
      <alignment horizontal="left" vertical="center" shrinkToFit="1"/>
      <protection locked="0"/>
    </xf>
    <xf numFmtId="0" fontId="31" fillId="0" borderId="51" xfId="0" applyFont="1" applyBorder="1" applyAlignment="1" applyProtection="1">
      <alignment horizontal="left" vertical="center" shrinkToFit="1"/>
      <protection locked="0"/>
    </xf>
    <xf numFmtId="0" fontId="18" fillId="4" borderId="55" xfId="0" applyFont="1" applyFill="1" applyBorder="1" applyAlignment="1">
      <alignment horizontal="left" vertical="center" shrinkToFit="1"/>
    </xf>
    <xf numFmtId="0" fontId="18" fillId="4" borderId="79" xfId="0" applyFont="1" applyFill="1" applyBorder="1" applyAlignment="1">
      <alignment horizontal="left" vertical="center" shrinkToFit="1"/>
    </xf>
    <xf numFmtId="176" fontId="19" fillId="4" borderId="56" xfId="0" applyNumberFormat="1" applyFont="1" applyFill="1" applyBorder="1" applyAlignment="1">
      <alignment horizontal="center" vertical="center" shrinkToFit="1"/>
    </xf>
    <xf numFmtId="176" fontId="19" fillId="4" borderId="55" xfId="0" applyNumberFormat="1" applyFont="1" applyFill="1" applyBorder="1" applyAlignment="1">
      <alignment horizontal="center" vertical="center" shrinkToFit="1"/>
    </xf>
    <xf numFmtId="176" fontId="19" fillId="4" borderId="79" xfId="0" applyNumberFormat="1" applyFont="1" applyFill="1" applyBorder="1" applyAlignment="1">
      <alignment horizontal="center" vertical="center" shrinkToFit="1"/>
    </xf>
    <xf numFmtId="0" fontId="19" fillId="0" borderId="67" xfId="0" applyFont="1" applyBorder="1" applyAlignment="1" applyProtection="1">
      <alignment horizontal="left" vertical="center" shrinkToFit="1"/>
      <protection locked="0"/>
    </xf>
    <xf numFmtId="0" fontId="19" fillId="0" borderId="79" xfId="0" applyFont="1" applyBorder="1" applyAlignment="1" applyProtection="1">
      <alignment horizontal="left" vertical="center" shrinkToFit="1"/>
      <protection locked="0"/>
    </xf>
    <xf numFmtId="176" fontId="28" fillId="4" borderId="18" xfId="0" applyNumberFormat="1" applyFont="1" applyFill="1" applyBorder="1" applyAlignment="1">
      <alignment horizontal="right" vertical="center"/>
    </xf>
    <xf numFmtId="176" fontId="28" fillId="4" borderId="76" xfId="0" applyNumberFormat="1" applyFont="1" applyFill="1" applyBorder="1" applyAlignment="1">
      <alignment horizontal="right" vertical="center"/>
    </xf>
    <xf numFmtId="176" fontId="28" fillId="4" borderId="69" xfId="0" applyNumberFormat="1" applyFont="1" applyFill="1" applyBorder="1" applyAlignment="1">
      <alignment horizontal="right" vertical="center"/>
    </xf>
    <xf numFmtId="176" fontId="28" fillId="4" borderId="123" xfId="0" applyNumberFormat="1" applyFont="1" applyFill="1" applyBorder="1" applyAlignment="1">
      <alignment horizontal="right" vertical="center"/>
    </xf>
    <xf numFmtId="176" fontId="28" fillId="4" borderId="99" xfId="0" applyNumberFormat="1" applyFont="1" applyFill="1" applyBorder="1" applyAlignment="1">
      <alignment horizontal="right" vertical="center"/>
    </xf>
    <xf numFmtId="176" fontId="28" fillId="4" borderId="103" xfId="0" applyNumberFormat="1" applyFont="1" applyFill="1" applyBorder="1" applyAlignment="1">
      <alignment horizontal="right" vertical="center"/>
    </xf>
    <xf numFmtId="176" fontId="19" fillId="4" borderId="9" xfId="0" applyNumberFormat="1" applyFont="1" applyFill="1" applyBorder="1" applyAlignment="1">
      <alignment horizontal="right" vertical="center"/>
    </xf>
    <xf numFmtId="176" fontId="19" fillId="4" borderId="161" xfId="0" applyNumberFormat="1" applyFont="1" applyFill="1" applyBorder="1" applyAlignment="1">
      <alignment horizontal="right" vertical="center"/>
    </xf>
    <xf numFmtId="0" fontId="19" fillId="0" borderId="83" xfId="0" applyFont="1" applyBorder="1" applyAlignment="1" applyProtection="1">
      <alignment horizontal="left" vertical="center" shrinkToFit="1"/>
      <protection locked="0"/>
    </xf>
    <xf numFmtId="0" fontId="19" fillId="0" borderId="13" xfId="0" applyFont="1" applyBorder="1" applyAlignment="1" applyProtection="1">
      <alignment horizontal="left" vertical="center" shrinkToFit="1"/>
      <protection locked="0"/>
    </xf>
    <xf numFmtId="0" fontId="19" fillId="0" borderId="84" xfId="0" applyFont="1" applyBorder="1" applyAlignment="1" applyProtection="1">
      <alignment horizontal="left" vertical="center" shrinkToFit="1"/>
      <protection locked="0"/>
    </xf>
    <xf numFmtId="0" fontId="19" fillId="0" borderId="85" xfId="0" applyFont="1" applyBorder="1" applyAlignment="1" applyProtection="1">
      <alignment horizontal="left" vertical="center" shrinkToFit="1"/>
      <protection locked="0"/>
    </xf>
    <xf numFmtId="0" fontId="29" fillId="0" borderId="89" xfId="0" applyFont="1" applyBorder="1" applyAlignment="1">
      <alignment horizontal="left" vertical="top" wrapText="1"/>
    </xf>
    <xf numFmtId="0" fontId="19" fillId="4" borderId="7" xfId="0" applyFont="1" applyFill="1" applyBorder="1" applyAlignment="1">
      <alignment horizontal="left" vertical="center" shrinkToFit="1"/>
    </xf>
    <xf numFmtId="0" fontId="19" fillId="4" borderId="66" xfId="0" applyFont="1" applyFill="1" applyBorder="1" applyAlignment="1">
      <alignment horizontal="left" vertical="center" shrinkToFit="1"/>
    </xf>
    <xf numFmtId="0" fontId="15" fillId="5" borderId="38" xfId="0" applyFont="1" applyFill="1" applyBorder="1" applyAlignment="1" applyProtection="1">
      <alignment horizontal="left" vertical="center" shrinkToFit="1"/>
      <protection locked="0"/>
    </xf>
    <xf numFmtId="0" fontId="15" fillId="5" borderId="89" xfId="0" applyFont="1" applyFill="1" applyBorder="1" applyAlignment="1" applyProtection="1">
      <alignment horizontal="left" vertical="center" shrinkToFit="1"/>
      <protection locked="0"/>
    </xf>
    <xf numFmtId="0" fontId="15" fillId="5" borderId="51" xfId="0" applyFont="1" applyFill="1" applyBorder="1" applyAlignment="1" applyProtection="1">
      <alignment horizontal="left" vertical="center" shrinkToFit="1"/>
      <protection locked="0"/>
    </xf>
    <xf numFmtId="0" fontId="14" fillId="4" borderId="77" xfId="0" applyFont="1" applyFill="1" applyBorder="1" applyAlignment="1">
      <alignment horizontal="left" vertical="center" shrinkToFit="1"/>
    </xf>
    <xf numFmtId="0" fontId="14" fillId="4" borderId="28" xfId="0" applyFont="1" applyFill="1" applyBorder="1" applyAlignment="1">
      <alignment horizontal="left" vertical="center" shrinkToFit="1"/>
    </xf>
    <xf numFmtId="0" fontId="14" fillId="4" borderId="116" xfId="0" applyFont="1" applyFill="1" applyBorder="1" applyAlignment="1">
      <alignment horizontal="left" vertical="center" shrinkToFit="1"/>
    </xf>
    <xf numFmtId="0" fontId="14" fillId="4" borderId="127" xfId="0" applyFont="1" applyFill="1" applyBorder="1" applyAlignment="1">
      <alignment horizontal="left" vertical="center" shrinkToFit="1"/>
    </xf>
    <xf numFmtId="0" fontId="14" fillId="4" borderId="117" xfId="0" applyFont="1" applyFill="1" applyBorder="1" applyAlignment="1">
      <alignment horizontal="left" vertical="center" shrinkToFit="1"/>
    </xf>
    <xf numFmtId="0" fontId="14" fillId="4" borderId="77" xfId="0" applyFont="1" applyFill="1" applyBorder="1" applyAlignment="1">
      <alignment horizontal="left" vertical="center" wrapText="1" shrinkToFit="1"/>
    </xf>
    <xf numFmtId="0" fontId="14" fillId="4" borderId="28" xfId="0" applyFont="1" applyFill="1" applyBorder="1" applyAlignment="1">
      <alignment horizontal="left" vertical="center" wrapText="1" shrinkToFit="1"/>
    </xf>
    <xf numFmtId="0" fontId="14" fillId="4" borderId="78" xfId="0" applyFont="1" applyFill="1" applyBorder="1" applyAlignment="1">
      <alignment horizontal="left" vertical="center" wrapText="1" shrinkToFit="1"/>
    </xf>
    <xf numFmtId="0" fontId="14" fillId="4" borderId="90" xfId="0" applyFont="1" applyFill="1" applyBorder="1" applyAlignment="1">
      <alignment horizontal="center" vertical="center" textRotation="255"/>
    </xf>
    <xf numFmtId="0" fontId="14" fillId="4" borderId="95" xfId="0" applyFont="1" applyFill="1" applyBorder="1" applyAlignment="1">
      <alignment horizontal="center" vertical="center" textRotation="255"/>
    </xf>
    <xf numFmtId="0" fontId="14" fillId="4" borderId="91" xfId="0" applyFont="1" applyFill="1" applyBorder="1" applyAlignment="1">
      <alignment horizontal="center" vertical="center" textRotation="255"/>
    </xf>
    <xf numFmtId="0" fontId="14" fillId="8" borderId="43" xfId="0" applyFont="1" applyFill="1" applyBorder="1" applyAlignment="1">
      <alignment horizontal="left" vertical="center" shrinkToFit="1"/>
    </xf>
    <xf numFmtId="0" fontId="14" fillId="8" borderId="100" xfId="0" applyFont="1" applyFill="1" applyBorder="1" applyAlignment="1">
      <alignment horizontal="left" vertical="center" shrinkToFit="1"/>
    </xf>
    <xf numFmtId="0" fontId="31" fillId="4" borderId="90" xfId="0" applyFont="1" applyFill="1" applyBorder="1" applyAlignment="1">
      <alignment horizontal="center" vertical="center" textRotation="255"/>
    </xf>
    <xf numFmtId="0" fontId="31" fillId="4" borderId="95" xfId="0" applyFont="1" applyFill="1" applyBorder="1" applyAlignment="1">
      <alignment horizontal="center" vertical="center" textRotation="255"/>
    </xf>
    <xf numFmtId="0" fontId="31" fillId="4" borderId="91" xfId="0" applyFont="1" applyFill="1" applyBorder="1" applyAlignment="1">
      <alignment horizontal="center" vertical="center" textRotation="255"/>
    </xf>
    <xf numFmtId="176" fontId="19" fillId="0" borderId="168" xfId="0" applyNumberFormat="1" applyFont="1" applyBorder="1" applyAlignment="1" applyProtection="1">
      <alignment horizontal="right" vertical="center"/>
      <protection locked="0"/>
    </xf>
    <xf numFmtId="176" fontId="19" fillId="0" borderId="169" xfId="0" applyNumberFormat="1" applyFont="1" applyBorder="1" applyAlignment="1" applyProtection="1">
      <alignment horizontal="right" vertical="center"/>
      <protection locked="0"/>
    </xf>
    <xf numFmtId="0" fontId="28" fillId="4" borderId="96" xfId="0" applyFont="1" applyFill="1" applyBorder="1" applyAlignment="1">
      <alignment horizontal="left" vertical="center" wrapText="1" shrinkToFit="1"/>
    </xf>
    <xf numFmtId="0" fontId="28" fillId="4" borderId="62" xfId="0" applyFont="1" applyFill="1" applyBorder="1" applyAlignment="1">
      <alignment horizontal="left" vertical="center" shrinkToFit="1"/>
    </xf>
    <xf numFmtId="0" fontId="28" fillId="4" borderId="99" xfId="0" applyFont="1" applyFill="1" applyBorder="1" applyAlignment="1">
      <alignment horizontal="left" vertical="center" shrinkToFit="1"/>
    </xf>
    <xf numFmtId="0" fontId="28" fillId="4" borderId="147" xfId="0" applyFont="1" applyFill="1" applyBorder="1" applyAlignment="1">
      <alignment horizontal="left" vertical="center" shrinkToFit="1"/>
    </xf>
    <xf numFmtId="176" fontId="19" fillId="4" borderId="18" xfId="0" applyNumberFormat="1" applyFont="1" applyFill="1" applyBorder="1" applyAlignment="1">
      <alignment horizontal="right" vertical="center"/>
    </xf>
    <xf numFmtId="176" fontId="19" fillId="4" borderId="76" xfId="0" applyNumberFormat="1" applyFont="1" applyFill="1" applyBorder="1" applyAlignment="1">
      <alignment horizontal="right" vertical="center"/>
    </xf>
    <xf numFmtId="176" fontId="19" fillId="4" borderId="69" xfId="0" applyNumberFormat="1" applyFont="1" applyFill="1" applyBorder="1" applyAlignment="1">
      <alignment horizontal="right" vertical="center"/>
    </xf>
    <xf numFmtId="0" fontId="76" fillId="0" borderId="0" xfId="0" applyFont="1" applyAlignment="1" applyProtection="1">
      <alignment horizontal="center" vertical="top" wrapText="1"/>
      <protection locked="0"/>
    </xf>
    <xf numFmtId="190" fontId="29" fillId="0" borderId="0" xfId="0" applyNumberFormat="1" applyFont="1" applyAlignment="1" applyProtection="1">
      <alignment horizontal="right" vertical="center"/>
      <protection locked="0"/>
    </xf>
    <xf numFmtId="56" fontId="14" fillId="0" borderId="7" xfId="0" applyNumberFormat="1" applyFont="1" applyBorder="1" applyAlignment="1" applyProtection="1">
      <alignment horizontal="left" vertical="center" shrinkToFit="1"/>
      <protection locked="0"/>
    </xf>
    <xf numFmtId="56" fontId="14" fillId="0" borderId="66" xfId="0" applyNumberFormat="1" applyFont="1" applyBorder="1" applyAlignment="1" applyProtection="1">
      <alignment horizontal="left" vertical="center" shrinkToFit="1"/>
      <protection locked="0"/>
    </xf>
    <xf numFmtId="56" fontId="14" fillId="0" borderId="101" xfId="0" applyNumberFormat="1" applyFont="1" applyBorder="1" applyAlignment="1" applyProtection="1">
      <alignment horizontal="left" vertical="center" shrinkToFit="1"/>
      <protection locked="0"/>
    </xf>
    <xf numFmtId="0" fontId="67" fillId="8" borderId="12" xfId="0" applyFont="1" applyFill="1" applyBorder="1" applyAlignment="1">
      <alignment horizontal="left" vertical="top" wrapText="1"/>
    </xf>
    <xf numFmtId="0" fontId="67" fillId="8" borderId="1" xfId="0" applyFont="1" applyFill="1" applyBorder="1" applyAlignment="1">
      <alignment horizontal="left" vertical="top" wrapText="1"/>
    </xf>
    <xf numFmtId="0" fontId="67" fillId="8" borderId="10" xfId="0" applyFont="1" applyFill="1" applyBorder="1" applyAlignment="1">
      <alignment horizontal="left" vertical="top" wrapText="1"/>
    </xf>
    <xf numFmtId="0" fontId="67" fillId="8" borderId="2" xfId="0" applyFont="1" applyFill="1" applyBorder="1" applyAlignment="1">
      <alignment horizontal="left" vertical="top" wrapText="1"/>
    </xf>
    <xf numFmtId="0" fontId="67" fillId="8" borderId="11" xfId="0" applyFont="1" applyFill="1" applyBorder="1" applyAlignment="1">
      <alignment horizontal="left" vertical="top" wrapText="1"/>
    </xf>
    <xf numFmtId="0" fontId="67" fillId="8" borderId="4" xfId="0" applyFont="1" applyFill="1" applyBorder="1" applyAlignment="1">
      <alignment horizontal="left" vertical="top" wrapText="1"/>
    </xf>
    <xf numFmtId="0" fontId="14" fillId="0" borderId="18" xfId="0" applyFont="1" applyBorder="1" applyAlignment="1" applyProtection="1">
      <alignment vertical="center" shrinkToFit="1"/>
      <protection locked="0"/>
    </xf>
    <xf numFmtId="0" fontId="14" fillId="0" borderId="62" xfId="0" applyFont="1" applyBorder="1" applyAlignment="1" applyProtection="1">
      <alignment vertical="center" shrinkToFit="1"/>
      <protection locked="0"/>
    </xf>
    <xf numFmtId="0" fontId="14" fillId="0" borderId="45" xfId="0" applyFont="1" applyBorder="1" applyAlignment="1" applyProtection="1">
      <alignment horizontal="left" vertical="center" shrinkToFit="1"/>
      <protection locked="0"/>
    </xf>
    <xf numFmtId="0" fontId="31" fillId="4" borderId="81" xfId="0" applyFont="1" applyFill="1" applyBorder="1" applyAlignment="1">
      <alignment vertical="top"/>
    </xf>
    <xf numFmtId="0" fontId="31" fillId="4" borderId="92" xfId="0" applyFont="1" applyFill="1" applyBorder="1" applyAlignment="1">
      <alignment vertical="top"/>
    </xf>
    <xf numFmtId="185" fontId="14" fillId="4" borderId="25" xfId="0" applyNumberFormat="1" applyFont="1" applyFill="1" applyBorder="1" applyAlignment="1">
      <alignment horizontal="left" vertical="center" shrinkToFit="1"/>
    </xf>
    <xf numFmtId="185" fontId="14" fillId="4" borderId="10" xfId="0" applyNumberFormat="1" applyFont="1" applyFill="1" applyBorder="1" applyAlignment="1">
      <alignment horizontal="left" vertical="center" shrinkToFit="1"/>
    </xf>
    <xf numFmtId="185" fontId="14" fillId="4" borderId="2" xfId="0" applyNumberFormat="1" applyFont="1" applyFill="1" applyBorder="1" applyAlignment="1">
      <alignment horizontal="left" vertical="center" shrinkToFit="1"/>
    </xf>
    <xf numFmtId="186" fontId="14" fillId="4" borderId="63" xfId="0" applyNumberFormat="1" applyFont="1" applyFill="1" applyBorder="1" applyAlignment="1">
      <alignment horizontal="right" vertical="top" shrinkToFit="1"/>
    </xf>
    <xf numFmtId="186" fontId="14" fillId="4" borderId="61" xfId="0" applyNumberFormat="1" applyFont="1" applyFill="1" applyBorder="1" applyAlignment="1">
      <alignment horizontal="right" vertical="top" shrinkToFit="1"/>
    </xf>
    <xf numFmtId="185" fontId="14" fillId="4" borderId="63" xfId="0" applyNumberFormat="1" applyFont="1" applyFill="1" applyBorder="1" applyAlignment="1">
      <alignment horizontal="left" vertical="center" shrinkToFit="1"/>
    </xf>
    <xf numFmtId="185" fontId="14" fillId="4" borderId="64" xfId="0" applyNumberFormat="1" applyFont="1" applyFill="1" applyBorder="1" applyAlignment="1">
      <alignment horizontal="left" vertical="center" shrinkToFit="1"/>
    </xf>
    <xf numFmtId="185" fontId="14" fillId="4" borderId="73" xfId="0" applyNumberFormat="1" applyFont="1" applyFill="1" applyBorder="1" applyAlignment="1">
      <alignment horizontal="left" vertical="center" shrinkToFit="1"/>
    </xf>
    <xf numFmtId="0" fontId="14" fillId="4" borderId="146" xfId="0" applyFont="1" applyFill="1" applyBorder="1" applyAlignment="1">
      <alignment horizontal="left" vertical="center"/>
    </xf>
    <xf numFmtId="0" fontId="14" fillId="4" borderId="133" xfId="0" applyFont="1" applyFill="1" applyBorder="1" applyAlignment="1">
      <alignment horizontal="left" vertical="center"/>
    </xf>
    <xf numFmtId="0" fontId="14" fillId="4" borderId="47" xfId="0" applyFont="1" applyFill="1" applyBorder="1" applyAlignment="1">
      <alignment horizontal="left" vertical="center"/>
    </xf>
    <xf numFmtId="0" fontId="14" fillId="4" borderId="147" xfId="0" applyFont="1" applyFill="1" applyBorder="1" applyAlignment="1">
      <alignment horizontal="left" vertical="center"/>
    </xf>
    <xf numFmtId="0" fontId="14" fillId="4" borderId="9" xfId="0" applyFont="1" applyFill="1" applyBorder="1" applyAlignment="1">
      <alignment horizontal="left" vertical="center"/>
    </xf>
    <xf numFmtId="0" fontId="14" fillId="4" borderId="19" xfId="0" applyFont="1" applyFill="1" applyBorder="1" applyAlignment="1">
      <alignment horizontal="left" vertical="center"/>
    </xf>
    <xf numFmtId="0" fontId="14" fillId="4" borderId="80" xfId="0" applyFont="1" applyFill="1" applyBorder="1" applyAlignment="1">
      <alignment horizontal="center" vertical="center"/>
    </xf>
    <xf numFmtId="0" fontId="14" fillId="4" borderId="150" xfId="0" applyFont="1" applyFill="1" applyBorder="1" applyAlignment="1">
      <alignment horizontal="center" vertical="center"/>
    </xf>
    <xf numFmtId="0" fontId="14" fillId="4" borderId="150" xfId="0" applyFont="1" applyFill="1" applyBorder="1" applyAlignment="1">
      <alignment horizontal="left" vertical="center" shrinkToFit="1"/>
    </xf>
    <xf numFmtId="0" fontId="14" fillId="4" borderId="151" xfId="0" applyFont="1" applyFill="1" applyBorder="1" applyAlignment="1">
      <alignment horizontal="left" vertical="center" shrinkToFit="1"/>
    </xf>
    <xf numFmtId="0" fontId="31" fillId="4" borderId="81" xfId="0" applyFont="1" applyFill="1" applyBorder="1" applyAlignment="1">
      <alignment horizontal="left" vertical="top" wrapText="1"/>
    </xf>
    <xf numFmtId="0" fontId="31" fillId="4" borderId="92" xfId="0" applyFont="1" applyFill="1" applyBorder="1" applyAlignment="1">
      <alignment horizontal="left" vertical="top" wrapText="1"/>
    </xf>
    <xf numFmtId="0" fontId="14" fillId="0" borderId="140" xfId="0" applyFont="1" applyBorder="1" applyAlignment="1" applyProtection="1">
      <alignment horizontal="left" vertical="top" wrapText="1"/>
      <protection locked="0"/>
    </xf>
    <xf numFmtId="0" fontId="14" fillId="0" borderId="141" xfId="0" applyFont="1" applyBorder="1" applyAlignment="1" applyProtection="1">
      <alignment horizontal="left" vertical="top" wrapText="1"/>
      <protection locked="0"/>
    </xf>
    <xf numFmtId="0" fontId="14" fillId="0" borderId="142" xfId="0" applyFont="1" applyBorder="1" applyAlignment="1" applyProtection="1">
      <alignment horizontal="left" vertical="top" wrapText="1"/>
      <protection locked="0"/>
    </xf>
    <xf numFmtId="0" fontId="14" fillId="0" borderId="143" xfId="0" applyFont="1" applyBorder="1" applyAlignment="1" applyProtection="1">
      <alignment horizontal="left" vertical="top" wrapText="1"/>
      <protection locked="0"/>
    </xf>
    <xf numFmtId="0" fontId="15" fillId="4" borderId="93" xfId="0" applyFont="1" applyFill="1" applyBorder="1" applyAlignment="1">
      <alignment horizontal="center" vertical="center" wrapText="1"/>
    </xf>
    <xf numFmtId="0" fontId="15" fillId="4" borderId="14" xfId="0" applyFont="1" applyFill="1" applyBorder="1" applyAlignment="1">
      <alignment horizontal="center" vertical="center" wrapText="1"/>
    </xf>
    <xf numFmtId="0" fontId="15" fillId="4" borderId="43" xfId="0" applyFont="1" applyFill="1" applyBorder="1" applyAlignment="1">
      <alignment horizontal="center" vertical="center" wrapText="1"/>
    </xf>
    <xf numFmtId="0" fontId="15" fillId="4" borderId="34" xfId="0" applyFont="1" applyFill="1" applyBorder="1" applyAlignment="1">
      <alignment horizontal="center" vertical="center" wrapText="1"/>
    </xf>
    <xf numFmtId="0" fontId="15" fillId="4" borderId="0" xfId="0" applyFont="1" applyFill="1" applyAlignment="1">
      <alignment horizontal="center" vertical="center" wrapText="1"/>
    </xf>
    <xf numFmtId="0" fontId="15" fillId="4" borderId="44" xfId="0" applyFont="1" applyFill="1" applyBorder="1" applyAlignment="1">
      <alignment horizontal="center" vertical="center" wrapText="1"/>
    </xf>
    <xf numFmtId="0" fontId="15" fillId="4" borderId="35" xfId="0" applyFont="1" applyFill="1" applyBorder="1" applyAlignment="1">
      <alignment horizontal="center" vertical="center" wrapText="1"/>
    </xf>
    <xf numFmtId="0" fontId="15" fillId="4" borderId="89" xfId="0" applyFont="1" applyFill="1" applyBorder="1" applyAlignment="1">
      <alignment horizontal="center" vertical="center" wrapText="1"/>
    </xf>
    <xf numFmtId="0" fontId="15" fillId="4" borderId="94" xfId="0" applyFont="1" applyFill="1" applyBorder="1" applyAlignment="1">
      <alignment horizontal="center" vertical="center" wrapText="1"/>
    </xf>
    <xf numFmtId="0" fontId="14" fillId="4" borderId="24" xfId="0" applyFont="1" applyFill="1" applyBorder="1" applyAlignment="1">
      <alignment horizontal="left" vertical="center"/>
    </xf>
    <xf numFmtId="0" fontId="14" fillId="4" borderId="12" xfId="0" applyFont="1" applyFill="1" applyBorder="1" applyAlignment="1">
      <alignment horizontal="left" vertical="center"/>
    </xf>
    <xf numFmtId="0" fontId="14" fillId="4" borderId="1" xfId="0" applyFont="1" applyFill="1" applyBorder="1" applyAlignment="1">
      <alignment horizontal="left" vertical="center"/>
    </xf>
    <xf numFmtId="0" fontId="14" fillId="4" borderId="10" xfId="0" applyFont="1" applyFill="1" applyBorder="1" applyAlignment="1">
      <alignment horizontal="center" vertical="center"/>
    </xf>
    <xf numFmtId="0" fontId="14" fillId="4" borderId="2" xfId="0" applyFont="1" applyFill="1" applyBorder="1" applyAlignment="1">
      <alignment horizontal="center" vertical="center"/>
    </xf>
    <xf numFmtId="0" fontId="14" fillId="4" borderId="149" xfId="0" applyFont="1" applyFill="1" applyBorder="1" applyAlignment="1">
      <alignment vertical="top"/>
    </xf>
    <xf numFmtId="0" fontId="14" fillId="4" borderId="152" xfId="0" applyFont="1" applyFill="1" applyBorder="1" applyAlignment="1">
      <alignment vertical="top"/>
    </xf>
    <xf numFmtId="0" fontId="14" fillId="4" borderId="34" xfId="0" applyFont="1" applyFill="1" applyBorder="1" applyAlignment="1">
      <alignment horizontal="center" vertical="center" textRotation="255"/>
    </xf>
    <xf numFmtId="0" fontId="14" fillId="0" borderId="96" xfId="0" applyFont="1" applyBorder="1" applyAlignment="1" applyProtection="1">
      <alignment vertical="top" wrapText="1"/>
      <protection locked="0"/>
    </xf>
    <xf numFmtId="0" fontId="14" fillId="0" borderId="76" xfId="0" applyFont="1" applyBorder="1" applyAlignment="1" applyProtection="1">
      <alignment vertical="top" wrapText="1"/>
      <protection locked="0"/>
    </xf>
    <xf numFmtId="0" fontId="14" fillId="0" borderId="69" xfId="0" applyFont="1" applyBorder="1" applyAlignment="1" applyProtection="1">
      <alignment vertical="top" wrapText="1"/>
      <protection locked="0"/>
    </xf>
    <xf numFmtId="0" fontId="14" fillId="0" borderId="15" xfId="0" applyFont="1" applyBorder="1" applyAlignment="1" applyProtection="1">
      <alignment vertical="top" wrapText="1"/>
      <protection locked="0"/>
    </xf>
    <xf numFmtId="0" fontId="14" fillId="0" borderId="0" xfId="0" applyFont="1" applyAlignment="1" applyProtection="1">
      <alignment vertical="top" wrapText="1"/>
      <protection locked="0"/>
    </xf>
    <xf numFmtId="0" fontId="14" fillId="0" borderId="37" xfId="0" applyFont="1" applyBorder="1" applyAlignment="1" applyProtection="1">
      <alignment vertical="top" wrapText="1"/>
      <protection locked="0"/>
    </xf>
    <xf numFmtId="193" fontId="16" fillId="4" borderId="154" xfId="0" applyNumberFormat="1" applyFont="1" applyFill="1" applyBorder="1" applyAlignment="1">
      <alignment horizontal="center" vertical="center"/>
    </xf>
    <xf numFmtId="193" fontId="16" fillId="4" borderId="155" xfId="0" applyNumberFormat="1" applyFont="1" applyFill="1" applyBorder="1" applyAlignment="1">
      <alignment horizontal="center" vertical="center"/>
    </xf>
    <xf numFmtId="0" fontId="14" fillId="4" borderId="92" xfId="0" applyFont="1" applyFill="1" applyBorder="1">
      <alignment vertical="center"/>
    </xf>
    <xf numFmtId="0" fontId="14" fillId="0" borderId="16" xfId="0" applyFont="1" applyBorder="1" applyAlignment="1" applyProtection="1">
      <alignment vertical="top" wrapText="1"/>
      <protection locked="0"/>
    </xf>
    <xf numFmtId="0" fontId="14" fillId="0" borderId="29" xfId="0" applyFont="1" applyBorder="1" applyAlignment="1" applyProtection="1">
      <alignment vertical="top" wrapText="1"/>
      <protection locked="0"/>
    </xf>
    <xf numFmtId="0" fontId="14" fillId="0" borderId="97" xfId="0" applyFont="1" applyBorder="1" applyAlignment="1" applyProtection="1">
      <alignment vertical="top" wrapText="1"/>
      <protection locked="0"/>
    </xf>
    <xf numFmtId="185" fontId="14" fillId="4" borderId="65" xfId="0" applyNumberFormat="1" applyFont="1" applyFill="1" applyBorder="1" applyAlignment="1">
      <alignment horizontal="left" vertical="center" shrinkToFit="1"/>
    </xf>
    <xf numFmtId="185" fontId="14" fillId="4" borderId="66" xfId="0" applyNumberFormat="1" applyFont="1" applyFill="1" applyBorder="1" applyAlignment="1">
      <alignment horizontal="left" vertical="center" shrinkToFit="1"/>
    </xf>
    <xf numFmtId="185" fontId="14" fillId="4" borderId="145" xfId="0" applyNumberFormat="1" applyFont="1" applyFill="1" applyBorder="1" applyAlignment="1">
      <alignment horizontal="left" vertical="center" shrinkToFit="1"/>
    </xf>
    <xf numFmtId="186" fontId="14" fillId="4" borderId="65" xfId="0" applyNumberFormat="1" applyFont="1" applyFill="1" applyBorder="1" applyAlignment="1">
      <alignment horizontal="right" vertical="top" shrinkToFit="1"/>
    </xf>
    <xf numFmtId="186" fontId="14" fillId="4" borderId="67" xfId="0" applyNumberFormat="1" applyFont="1" applyFill="1" applyBorder="1" applyAlignment="1">
      <alignment horizontal="right" vertical="top" shrinkToFit="1"/>
    </xf>
    <xf numFmtId="0" fontId="45" fillId="0" borderId="34" xfId="0" applyFont="1" applyBorder="1" applyAlignment="1">
      <alignment horizontal="left" vertical="top" wrapText="1"/>
    </xf>
    <xf numFmtId="0" fontId="45" fillId="0" borderId="0" xfId="0" applyFont="1" applyAlignment="1">
      <alignment horizontal="left" vertical="top" wrapText="1"/>
    </xf>
    <xf numFmtId="0" fontId="14" fillId="4" borderId="25" xfId="0" applyFont="1" applyFill="1" applyBorder="1" applyAlignment="1">
      <alignment horizontal="center" vertical="center"/>
    </xf>
    <xf numFmtId="186" fontId="14" fillId="4" borderId="56" xfId="0" applyNumberFormat="1" applyFont="1" applyFill="1" applyBorder="1" applyAlignment="1">
      <alignment vertical="center" shrinkToFit="1"/>
    </xf>
    <xf numFmtId="186" fontId="14" fillId="4" borderId="55" xfId="0" applyNumberFormat="1" applyFont="1" applyFill="1" applyBorder="1" applyAlignment="1">
      <alignment vertical="center" shrinkToFit="1"/>
    </xf>
    <xf numFmtId="186" fontId="14" fillId="4" borderId="79" xfId="0" applyNumberFormat="1" applyFont="1" applyFill="1" applyBorder="1" applyAlignment="1">
      <alignment vertical="center" shrinkToFit="1"/>
    </xf>
    <xf numFmtId="0" fontId="14" fillId="4" borderId="42" xfId="0" applyFont="1" applyFill="1" applyBorder="1" applyAlignment="1">
      <alignment horizontal="left" vertical="center"/>
    </xf>
    <xf numFmtId="0" fontId="14" fillId="4" borderId="14" xfId="0" applyFont="1" applyFill="1" applyBorder="1" applyAlignment="1">
      <alignment horizontal="left" vertical="center"/>
    </xf>
    <xf numFmtId="0" fontId="14" fillId="4" borderId="43" xfId="0" applyFont="1" applyFill="1" applyBorder="1" applyAlignment="1">
      <alignment horizontal="left" vertical="center"/>
    </xf>
    <xf numFmtId="0" fontId="14" fillId="4" borderId="74" xfId="0" applyFont="1" applyFill="1" applyBorder="1" applyAlignment="1">
      <alignment horizontal="left" vertical="center"/>
    </xf>
    <xf numFmtId="0" fontId="14" fillId="4" borderId="99" xfId="0" applyFont="1" applyFill="1" applyBorder="1" applyAlignment="1">
      <alignment horizontal="left" vertical="center"/>
    </xf>
    <xf numFmtId="0" fontId="14" fillId="4" borderId="148" xfId="0" applyFont="1" applyFill="1" applyBorder="1" applyAlignment="1">
      <alignment horizontal="left" vertical="center"/>
    </xf>
    <xf numFmtId="0" fontId="19" fillId="0" borderId="131" xfId="7" applyFont="1" applyBorder="1" applyAlignment="1" applyProtection="1">
      <alignment horizontal="left" vertical="center" shrinkToFit="1"/>
      <protection locked="0"/>
    </xf>
    <xf numFmtId="0" fontId="19" fillId="0" borderId="130" xfId="7" applyFont="1" applyBorder="1" applyAlignment="1" applyProtection="1">
      <alignment horizontal="left" vertical="center" shrinkToFit="1"/>
      <protection locked="0"/>
    </xf>
    <xf numFmtId="0" fontId="19" fillId="0" borderId="132" xfId="7" applyFont="1" applyBorder="1" applyAlignment="1" applyProtection="1">
      <alignment horizontal="left" vertical="center" shrinkToFit="1"/>
      <protection locked="0"/>
    </xf>
    <xf numFmtId="0" fontId="19" fillId="0" borderId="63" xfId="7" applyFont="1" applyBorder="1" applyAlignment="1" applyProtection="1">
      <alignment horizontal="left" vertical="center" shrinkToFit="1"/>
      <protection locked="0"/>
    </xf>
    <xf numFmtId="0" fontId="19" fillId="0" borderId="64" xfId="7" applyFont="1" applyBorder="1" applyAlignment="1" applyProtection="1">
      <alignment horizontal="left" vertical="center" shrinkToFit="1"/>
      <protection locked="0"/>
    </xf>
    <xf numFmtId="0" fontId="19" fillId="0" borderId="61" xfId="7" applyFont="1" applyBorder="1" applyAlignment="1" applyProtection="1">
      <alignment horizontal="left" vertical="center" shrinkToFit="1"/>
      <protection locked="0"/>
    </xf>
    <xf numFmtId="0" fontId="19" fillId="0" borderId="56" xfId="7" applyFont="1" applyBorder="1" applyAlignment="1" applyProtection="1">
      <alignment horizontal="left" vertical="center" shrinkToFit="1"/>
      <protection locked="0"/>
    </xf>
    <xf numFmtId="0" fontId="19" fillId="0" borderId="55" xfId="7" applyFont="1" applyBorder="1" applyAlignment="1" applyProtection="1">
      <alignment horizontal="left" vertical="center" shrinkToFit="1"/>
      <protection locked="0"/>
    </xf>
    <xf numFmtId="0" fontId="19" fillId="0" borderId="124" xfId="7" applyFont="1" applyBorder="1" applyAlignment="1" applyProtection="1">
      <alignment horizontal="left" vertical="center" shrinkToFit="1"/>
      <protection locked="0"/>
    </xf>
    <xf numFmtId="177" fontId="14" fillId="4" borderId="8" xfId="7" applyNumberFormat="1" applyFont="1" applyFill="1" applyBorder="1" applyAlignment="1">
      <alignment horizontal="left" vertical="center" shrinkToFit="1"/>
    </xf>
    <xf numFmtId="193" fontId="12" fillId="4" borderId="120" xfId="7" applyNumberFormat="1" applyFill="1" applyBorder="1" applyAlignment="1">
      <alignment horizontal="center" vertical="center" shrinkToFit="1"/>
    </xf>
    <xf numFmtId="193" fontId="12" fillId="4" borderId="121" xfId="7" applyNumberFormat="1" applyFill="1" applyBorder="1" applyAlignment="1">
      <alignment horizontal="center" vertical="center" shrinkToFit="1"/>
    </xf>
    <xf numFmtId="38" fontId="17" fillId="2" borderId="33" xfId="4" applyFont="1" applyFill="1" applyBorder="1" applyAlignment="1">
      <alignment horizontal="right" vertical="center" shrinkToFit="1"/>
    </xf>
    <xf numFmtId="38" fontId="17" fillId="2" borderId="122" xfId="4" applyFont="1" applyFill="1" applyBorder="1" applyAlignment="1">
      <alignment horizontal="right" vertical="center" shrinkToFit="1"/>
    </xf>
    <xf numFmtId="38" fontId="17" fillId="3" borderId="107" xfId="4" applyFont="1" applyFill="1" applyBorder="1" applyAlignment="1">
      <alignment horizontal="right" vertical="center" shrinkToFit="1"/>
    </xf>
    <xf numFmtId="38" fontId="17" fillId="3" borderId="120" xfId="4" applyFont="1" applyFill="1" applyBorder="1" applyAlignment="1">
      <alignment horizontal="right" vertical="center" shrinkToFit="1"/>
    </xf>
    <xf numFmtId="38" fontId="17" fillId="3" borderId="121" xfId="4" applyFont="1" applyFill="1" applyBorder="1" applyAlignment="1">
      <alignment horizontal="right" vertical="center" shrinkToFit="1"/>
    </xf>
    <xf numFmtId="38" fontId="17" fillId="3" borderId="0" xfId="4" applyFont="1" applyFill="1" applyBorder="1" applyAlignment="1">
      <alignment horizontal="right" vertical="center" shrinkToFit="1"/>
    </xf>
    <xf numFmtId="38" fontId="17" fillId="3" borderId="37" xfId="4" applyFont="1" applyFill="1" applyBorder="1" applyAlignment="1">
      <alignment horizontal="right" vertical="center" shrinkToFit="1"/>
    </xf>
    <xf numFmtId="38" fontId="14" fillId="4" borderId="12" xfId="4" applyFont="1" applyFill="1" applyBorder="1" applyAlignment="1">
      <alignment horizontal="right" vertical="center" shrinkToFit="1"/>
    </xf>
    <xf numFmtId="38" fontId="14" fillId="4" borderId="22" xfId="4" applyFont="1" applyFill="1" applyBorder="1" applyAlignment="1">
      <alignment horizontal="right" vertical="center" shrinkToFit="1"/>
    </xf>
    <xf numFmtId="0" fontId="14" fillId="4" borderId="99" xfId="7" applyFont="1" applyFill="1" applyBorder="1" applyAlignment="1">
      <alignment horizontal="left" vertical="center" shrinkToFit="1"/>
    </xf>
    <xf numFmtId="0" fontId="14" fillId="4" borderId="55" xfId="7" applyFont="1" applyFill="1" applyBorder="1" applyAlignment="1">
      <alignment horizontal="center" vertical="center" shrinkToFit="1"/>
    </xf>
    <xf numFmtId="177" fontId="14" fillId="4" borderId="55" xfId="7" applyNumberFormat="1" applyFont="1" applyFill="1" applyBorder="1" applyAlignment="1">
      <alignment horizontal="center" vertical="center" shrinkToFit="1"/>
    </xf>
    <xf numFmtId="177" fontId="14" fillId="4" borderId="79" xfId="7" applyNumberFormat="1" applyFont="1" applyFill="1" applyBorder="1" applyAlignment="1">
      <alignment horizontal="center" vertical="center" shrinkToFit="1"/>
    </xf>
    <xf numFmtId="38" fontId="14" fillId="4" borderId="9" xfId="4" applyFont="1" applyFill="1" applyBorder="1" applyAlignment="1">
      <alignment horizontal="right" vertical="center" shrinkToFit="1"/>
    </xf>
    <xf numFmtId="38" fontId="14" fillId="4" borderId="19" xfId="4" applyFont="1" applyFill="1" applyBorder="1" applyAlignment="1">
      <alignment horizontal="right" vertical="center" shrinkToFit="1"/>
    </xf>
    <xf numFmtId="38" fontId="14" fillId="4" borderId="10" xfId="4" applyFont="1" applyFill="1" applyBorder="1" applyAlignment="1">
      <alignment horizontal="right" vertical="center" shrinkToFit="1"/>
    </xf>
    <xf numFmtId="38" fontId="14" fillId="4" borderId="20" xfId="4" applyFont="1" applyFill="1" applyBorder="1" applyAlignment="1">
      <alignment horizontal="right" vertical="center" shrinkToFit="1"/>
    </xf>
    <xf numFmtId="177" fontId="14" fillId="4" borderId="70" xfId="7" applyNumberFormat="1" applyFont="1" applyFill="1" applyBorder="1" applyAlignment="1">
      <alignment horizontal="right" vertical="top" shrinkToFit="1"/>
    </xf>
    <xf numFmtId="177" fontId="14" fillId="4" borderId="71" xfId="7" applyNumberFormat="1" applyFont="1" applyFill="1" applyBorder="1" applyAlignment="1">
      <alignment horizontal="right" vertical="top" shrinkToFit="1"/>
    </xf>
    <xf numFmtId="177" fontId="14" fillId="4" borderId="98" xfId="7" applyNumberFormat="1" applyFont="1" applyFill="1" applyBorder="1" applyAlignment="1">
      <alignment horizontal="right" vertical="top" shrinkToFit="1"/>
    </xf>
    <xf numFmtId="0" fontId="19" fillId="5" borderId="10" xfId="7" applyFont="1" applyFill="1" applyBorder="1" applyAlignment="1" applyProtection="1">
      <alignment horizontal="center" vertical="center" shrinkToFit="1"/>
      <protection locked="0"/>
    </xf>
    <xf numFmtId="0" fontId="44" fillId="0" borderId="0" xfId="7" applyFont="1" applyAlignment="1">
      <alignment horizontal="left" vertical="top" wrapText="1"/>
    </xf>
    <xf numFmtId="0" fontId="19" fillId="5" borderId="12" xfId="7" applyFont="1" applyFill="1" applyBorder="1" applyAlignment="1" applyProtection="1">
      <alignment horizontal="center" vertical="center" shrinkToFit="1"/>
      <protection locked="0"/>
    </xf>
    <xf numFmtId="177" fontId="14" fillId="4" borderId="72" xfId="7" applyNumberFormat="1" applyFont="1" applyFill="1" applyBorder="1" applyAlignment="1">
      <alignment horizontal="right" vertical="top" shrinkToFit="1"/>
    </xf>
    <xf numFmtId="0" fontId="19" fillId="3" borderId="28" xfId="7" applyFont="1" applyFill="1" applyBorder="1" applyAlignment="1">
      <alignment horizontal="center" vertical="top" textRotation="255" shrinkToFit="1"/>
    </xf>
    <xf numFmtId="0" fontId="19" fillId="5" borderId="11" xfId="7" applyFont="1" applyFill="1" applyBorder="1" applyAlignment="1" applyProtection="1">
      <alignment horizontal="center" vertical="center" shrinkToFit="1"/>
      <protection locked="0"/>
    </xf>
    <xf numFmtId="0" fontId="17" fillId="4" borderId="42" xfId="7" applyFont="1" applyFill="1" applyBorder="1" applyAlignment="1">
      <alignment horizontal="left" vertical="center"/>
    </xf>
    <xf numFmtId="0" fontId="17" fillId="4" borderId="14" xfId="7" applyFont="1" applyFill="1" applyBorder="1" applyAlignment="1">
      <alignment horizontal="left" vertical="center"/>
    </xf>
    <xf numFmtId="1" fontId="19" fillId="4" borderId="14" xfId="2" applyNumberFormat="1" applyFont="1" applyFill="1" applyBorder="1" applyAlignment="1">
      <alignment horizontal="center" vertical="center" shrinkToFit="1"/>
    </xf>
    <xf numFmtId="187" fontId="14" fillId="0" borderId="64" xfId="7" applyNumberFormat="1" applyFont="1" applyBorder="1" applyAlignment="1" applyProtection="1">
      <alignment horizontal="right" vertical="center" shrinkToFit="1"/>
      <protection locked="0"/>
    </xf>
    <xf numFmtId="187" fontId="14" fillId="0" borderId="76" xfId="7" applyNumberFormat="1" applyFont="1" applyBorder="1" applyAlignment="1" applyProtection="1">
      <alignment horizontal="right" vertical="center" shrinkToFit="1"/>
      <protection locked="0"/>
    </xf>
    <xf numFmtId="0" fontId="14" fillId="4" borderId="29" xfId="7" applyFont="1" applyFill="1" applyBorder="1" applyAlignment="1">
      <alignment horizontal="left" vertical="center" shrinkToFit="1"/>
    </xf>
    <xf numFmtId="0" fontId="14" fillId="4" borderId="97" xfId="7" applyFont="1" applyFill="1" applyBorder="1" applyAlignment="1">
      <alignment horizontal="left" vertical="center" shrinkToFit="1"/>
    </xf>
    <xf numFmtId="0" fontId="14" fillId="4" borderId="54" xfId="7" applyFont="1" applyFill="1" applyBorder="1" applyAlignment="1">
      <alignment horizontal="center" vertical="center" shrinkToFit="1"/>
    </xf>
    <xf numFmtId="0" fontId="14" fillId="4" borderId="68" xfId="7" applyFont="1" applyFill="1" applyBorder="1" applyAlignment="1">
      <alignment horizontal="center" vertical="center" shrinkToFit="1"/>
    </xf>
    <xf numFmtId="0" fontId="14" fillId="4" borderId="54" xfId="7" applyFont="1" applyFill="1" applyBorder="1" applyAlignment="1">
      <alignment horizontal="left" vertical="center" shrinkToFit="1"/>
    </xf>
    <xf numFmtId="0" fontId="14" fillId="4" borderId="52" xfId="7" applyFont="1" applyFill="1" applyBorder="1" applyAlignment="1">
      <alignment horizontal="left" vertical="center" shrinkToFit="1"/>
    </xf>
    <xf numFmtId="0" fontId="14" fillId="4" borderId="68" xfId="7" applyFont="1" applyFill="1" applyBorder="1" applyAlignment="1">
      <alignment horizontal="left" vertical="center" shrinkToFit="1"/>
    </xf>
    <xf numFmtId="187" fontId="14" fillId="4" borderId="6" xfId="7" applyNumberFormat="1" applyFont="1" applyFill="1" applyBorder="1" applyAlignment="1">
      <alignment horizontal="right" vertical="center" shrinkToFit="1"/>
    </xf>
    <xf numFmtId="187" fontId="14" fillId="4" borderId="64" xfId="7" applyNumberFormat="1" applyFont="1" applyFill="1" applyBorder="1" applyAlignment="1">
      <alignment horizontal="right" vertical="center" shrinkToFit="1"/>
    </xf>
    <xf numFmtId="188" fontId="14" fillId="0" borderId="64" xfId="7" applyNumberFormat="1" applyFont="1" applyBorder="1" applyAlignment="1" applyProtection="1">
      <alignment horizontal="right" vertical="center" shrinkToFit="1"/>
      <protection locked="0"/>
    </xf>
    <xf numFmtId="9" fontId="14" fillId="4" borderId="76" xfId="2" applyFont="1" applyFill="1" applyBorder="1" applyAlignment="1">
      <alignment horizontal="right" vertical="center" shrinkToFit="1"/>
    </xf>
    <xf numFmtId="0" fontId="14" fillId="2" borderId="30" xfId="7" applyFont="1" applyFill="1" applyBorder="1" applyAlignment="1">
      <alignment horizontal="center" vertical="center" shrinkToFit="1"/>
    </xf>
    <xf numFmtId="38" fontId="14" fillId="4" borderId="57" xfId="4" applyFont="1" applyFill="1" applyBorder="1" applyAlignment="1">
      <alignment horizontal="right" vertical="center" shrinkToFit="1"/>
    </xf>
    <xf numFmtId="38" fontId="14" fillId="4" borderId="59" xfId="4" applyFont="1" applyFill="1" applyBorder="1" applyAlignment="1">
      <alignment horizontal="right" vertical="center" shrinkToFit="1"/>
    </xf>
    <xf numFmtId="0" fontId="17" fillId="3" borderId="54" xfId="7" applyFont="1" applyFill="1" applyBorder="1" applyAlignment="1">
      <alignment horizontal="left" vertical="center"/>
    </xf>
    <xf numFmtId="0" fontId="17" fillId="3" borderId="52" xfId="7" applyFont="1" applyFill="1" applyBorder="1" applyAlignment="1">
      <alignment horizontal="left" vertical="center"/>
    </xf>
    <xf numFmtId="0" fontId="69" fillId="2" borderId="32" xfId="7" applyFont="1" applyFill="1" applyBorder="1" applyAlignment="1">
      <alignment horizontal="left" vertical="center" shrinkToFit="1"/>
    </xf>
    <xf numFmtId="0" fontId="69" fillId="2" borderId="33" xfId="7" applyFont="1" applyFill="1" applyBorder="1" applyAlignment="1">
      <alignment horizontal="left" vertical="center" shrinkToFit="1"/>
    </xf>
    <xf numFmtId="0" fontId="14" fillId="4" borderId="52" xfId="7" applyFont="1" applyFill="1" applyBorder="1" applyAlignment="1">
      <alignment horizontal="center" shrinkToFit="1"/>
    </xf>
    <xf numFmtId="0" fontId="44" fillId="0" borderId="34" xfId="7" applyFont="1" applyBorder="1" applyAlignment="1">
      <alignment horizontal="left" vertical="top" shrinkToFit="1"/>
    </xf>
    <xf numFmtId="0" fontId="44" fillId="0" borderId="34" xfId="7" applyFont="1" applyBorder="1" applyAlignment="1">
      <alignment horizontal="left" vertical="top" wrapText="1"/>
    </xf>
    <xf numFmtId="0" fontId="65" fillId="0" borderId="0" xfId="8" applyFont="1" applyAlignment="1">
      <alignment horizontal="left" vertical="center" shrinkToFit="1"/>
    </xf>
    <xf numFmtId="0" fontId="30" fillId="4" borderId="32" xfId="8" applyFont="1" applyFill="1" applyBorder="1" applyAlignment="1">
      <alignment horizontal="center" vertical="center" shrinkToFit="1"/>
    </xf>
    <xf numFmtId="0" fontId="30" fillId="4" borderId="33" xfId="8" applyFont="1" applyFill="1" applyBorder="1" applyAlignment="1">
      <alignment horizontal="center" vertical="center" shrinkToFit="1"/>
    </xf>
    <xf numFmtId="0" fontId="30" fillId="4" borderId="126" xfId="8" applyFont="1" applyFill="1" applyBorder="1" applyAlignment="1">
      <alignment horizontal="center" vertical="center" shrinkToFit="1"/>
    </xf>
    <xf numFmtId="185" fontId="31" fillId="4" borderId="58" xfId="8" applyNumberFormat="1" applyFont="1" applyFill="1" applyBorder="1" applyAlignment="1">
      <alignment vertical="center" shrinkToFit="1"/>
    </xf>
    <xf numFmtId="185" fontId="31" fillId="4" borderId="64" xfId="8" applyNumberFormat="1" applyFont="1" applyFill="1" applyBorder="1" applyAlignment="1">
      <alignment vertical="center" shrinkToFit="1"/>
    </xf>
    <xf numFmtId="185" fontId="31" fillId="4" borderId="61" xfId="8" applyNumberFormat="1" applyFont="1" applyFill="1" applyBorder="1" applyAlignment="1">
      <alignment vertical="center" shrinkToFit="1"/>
    </xf>
    <xf numFmtId="9" fontId="14" fillId="4" borderId="6" xfId="1" applyFont="1" applyFill="1" applyBorder="1" applyAlignment="1" applyProtection="1">
      <alignment horizontal="right" vertical="center" shrinkToFit="1"/>
    </xf>
    <xf numFmtId="9" fontId="14" fillId="4" borderId="61" xfId="1" applyFont="1" applyFill="1" applyBorder="1" applyAlignment="1" applyProtection="1">
      <alignment horizontal="right" vertical="center" shrinkToFit="1"/>
    </xf>
    <xf numFmtId="9" fontId="14" fillId="4" borderId="10" xfId="1" applyFont="1" applyFill="1" applyBorder="1" applyAlignment="1" applyProtection="1">
      <alignment horizontal="right" vertical="center" shrinkToFit="1"/>
    </xf>
    <xf numFmtId="0" fontId="19" fillId="4" borderId="127" xfId="8" applyFont="1" applyFill="1" applyBorder="1" applyAlignment="1">
      <alignment horizontal="center" vertical="center" shrinkToFit="1"/>
    </xf>
    <xf numFmtId="0" fontId="19" fillId="4" borderId="126" xfId="8" applyFont="1" applyFill="1" applyBorder="1" applyAlignment="1">
      <alignment horizontal="center" vertical="center" shrinkToFit="1"/>
    </xf>
    <xf numFmtId="185" fontId="31" fillId="4" borderId="173" xfId="8" applyNumberFormat="1" applyFont="1" applyFill="1" applyBorder="1" applyAlignment="1">
      <alignment vertical="center" shrinkToFit="1"/>
    </xf>
    <xf numFmtId="185" fontId="31" fillId="4" borderId="55" xfId="8" applyNumberFormat="1" applyFont="1" applyFill="1" applyBorder="1" applyAlignment="1">
      <alignment vertical="center" shrinkToFit="1"/>
    </xf>
    <xf numFmtId="185" fontId="31" fillId="4" borderId="124" xfId="8" applyNumberFormat="1" applyFont="1" applyFill="1" applyBorder="1" applyAlignment="1">
      <alignment vertical="center" shrinkToFit="1"/>
    </xf>
    <xf numFmtId="9" fontId="14" fillId="4" borderId="12" xfId="1" applyFont="1" applyFill="1" applyBorder="1" applyAlignment="1" applyProtection="1">
      <alignment horizontal="right" vertical="center" shrinkToFit="1"/>
    </xf>
    <xf numFmtId="38" fontId="31" fillId="4" borderId="5" xfId="4" applyFont="1" applyFill="1" applyBorder="1" applyAlignment="1">
      <alignment horizontal="right" vertical="center" shrinkToFit="1"/>
    </xf>
    <xf numFmtId="38" fontId="31" fillId="4" borderId="124" xfId="4" applyFont="1" applyFill="1" applyBorder="1" applyAlignment="1">
      <alignment horizontal="right" vertical="center" shrinkToFit="1"/>
    </xf>
    <xf numFmtId="38" fontId="31" fillId="4" borderId="6" xfId="4" applyFont="1" applyFill="1" applyBorder="1" applyAlignment="1">
      <alignment horizontal="right" vertical="center" shrinkToFit="1"/>
    </xf>
    <xf numFmtId="38" fontId="31" fillId="4" borderId="61" xfId="4" applyFont="1" applyFill="1" applyBorder="1" applyAlignment="1">
      <alignment horizontal="right" vertical="center" shrinkToFit="1"/>
    </xf>
    <xf numFmtId="0" fontId="19" fillId="4" borderId="114" xfId="8" applyFont="1" applyFill="1" applyBorder="1" applyAlignment="1">
      <alignment horizontal="center" vertical="center" shrinkToFit="1"/>
    </xf>
    <xf numFmtId="0" fontId="19" fillId="4" borderId="172" xfId="8" applyFont="1" applyFill="1" applyBorder="1" applyAlignment="1">
      <alignment horizontal="center" vertical="center" shrinkToFit="1"/>
    </xf>
    <xf numFmtId="0" fontId="31" fillId="4" borderId="113" xfId="8" applyFont="1" applyFill="1" applyBorder="1" applyAlignment="1">
      <alignment horizontal="left" vertical="center" shrinkToFit="1"/>
    </xf>
    <xf numFmtId="0" fontId="31" fillId="4" borderId="157" xfId="8" applyFont="1" applyFill="1" applyBorder="1" applyAlignment="1">
      <alignment horizontal="left" vertical="center" shrinkToFit="1"/>
    </xf>
    <xf numFmtId="184" fontId="31" fillId="4" borderId="84" xfId="8" applyNumberFormat="1" applyFont="1" applyFill="1" applyBorder="1" applyAlignment="1">
      <alignment horizontal="center" vertical="center" shrinkToFit="1"/>
    </xf>
    <xf numFmtId="184" fontId="31" fillId="4" borderId="104" xfId="8" applyNumberFormat="1" applyFont="1" applyFill="1" applyBorder="1" applyAlignment="1">
      <alignment horizontal="center" vertical="center" shrinkToFit="1"/>
    </xf>
    <xf numFmtId="184" fontId="31" fillId="4" borderId="105" xfId="8" applyNumberFormat="1" applyFont="1" applyFill="1" applyBorder="1" applyAlignment="1">
      <alignment horizontal="center" vertical="center" shrinkToFit="1"/>
    </xf>
    <xf numFmtId="185" fontId="31" fillId="4" borderId="158" xfId="8" applyNumberFormat="1" applyFont="1" applyFill="1" applyBorder="1" applyAlignment="1">
      <alignment vertical="center" shrinkToFit="1"/>
    </xf>
    <xf numFmtId="185" fontId="31" fillId="4" borderId="66" xfId="8" applyNumberFormat="1" applyFont="1" applyFill="1" applyBorder="1" applyAlignment="1">
      <alignment vertical="center" shrinkToFit="1"/>
    </xf>
    <xf numFmtId="185" fontId="31" fillId="4" borderId="67" xfId="8" applyNumberFormat="1" applyFont="1" applyFill="1" applyBorder="1" applyAlignment="1">
      <alignment vertical="center" shrinkToFit="1"/>
    </xf>
    <xf numFmtId="9" fontId="14" fillId="4" borderId="11" xfId="1" applyFont="1" applyFill="1" applyBorder="1" applyAlignment="1" applyProtection="1">
      <alignment horizontal="right" vertical="center" shrinkToFit="1"/>
    </xf>
    <xf numFmtId="0" fontId="14" fillId="4" borderId="174" xfId="8" applyFont="1" applyFill="1" applyBorder="1" applyAlignment="1">
      <alignment horizontal="center" vertical="center" shrinkToFit="1"/>
    </xf>
    <xf numFmtId="0" fontId="14" fillId="4" borderId="111" xfId="8" applyFont="1" applyFill="1" applyBorder="1" applyAlignment="1">
      <alignment horizontal="center" vertical="center" shrinkToFit="1"/>
    </xf>
    <xf numFmtId="0" fontId="14" fillId="4" borderId="175" xfId="8" applyFont="1" applyFill="1" applyBorder="1" applyAlignment="1">
      <alignment horizontal="center" vertical="center" shrinkToFit="1"/>
    </xf>
    <xf numFmtId="9" fontId="14" fillId="4" borderId="176" xfId="1" applyFont="1" applyFill="1" applyBorder="1" applyAlignment="1" applyProtection="1">
      <alignment horizontal="right" vertical="center" shrinkToFit="1"/>
    </xf>
    <xf numFmtId="9" fontId="14" fillId="4" borderId="175" xfId="1" applyFont="1" applyFill="1" applyBorder="1" applyAlignment="1" applyProtection="1">
      <alignment horizontal="right" vertical="center" shrinkToFit="1"/>
    </xf>
    <xf numFmtId="38" fontId="31" fillId="4" borderId="7" xfId="4" applyFont="1" applyFill="1" applyBorder="1" applyAlignment="1">
      <alignment horizontal="right" vertical="center" shrinkToFit="1"/>
    </xf>
    <xf numFmtId="38" fontId="31" fillId="4" borderId="67" xfId="4" applyFont="1" applyFill="1" applyBorder="1" applyAlignment="1">
      <alignment horizontal="right" vertical="center" shrinkToFit="1"/>
    </xf>
    <xf numFmtId="38" fontId="31" fillId="4" borderId="176" xfId="4" applyFont="1" applyFill="1" applyBorder="1" applyAlignment="1">
      <alignment horizontal="right" vertical="center" shrinkToFit="1"/>
    </xf>
    <xf numFmtId="38" fontId="31" fillId="4" borderId="175" xfId="4" applyFont="1" applyFill="1" applyBorder="1" applyAlignment="1">
      <alignment horizontal="right" vertical="center" shrinkToFit="1"/>
    </xf>
    <xf numFmtId="38" fontId="31" fillId="4" borderId="6" xfId="4" applyFont="1" applyFill="1" applyBorder="1" applyAlignment="1">
      <alignment vertical="center" shrinkToFit="1"/>
    </xf>
    <xf numFmtId="38" fontId="31" fillId="4" borderId="61" xfId="4" applyFont="1" applyFill="1" applyBorder="1" applyAlignment="1">
      <alignment vertical="center" shrinkToFit="1"/>
    </xf>
    <xf numFmtId="0" fontId="31" fillId="4" borderId="158" xfId="8" applyFont="1" applyFill="1" applyBorder="1" applyAlignment="1">
      <alignment horizontal="left" vertical="center" shrinkToFit="1"/>
    </xf>
    <xf numFmtId="0" fontId="31" fillId="4" borderId="67" xfId="8" applyFont="1" applyFill="1" applyBorder="1" applyAlignment="1">
      <alignment horizontal="left" vertical="center" shrinkToFit="1"/>
    </xf>
    <xf numFmtId="185" fontId="31" fillId="4" borderId="18" xfId="8" applyNumberFormat="1" applyFont="1" applyFill="1" applyBorder="1" applyAlignment="1">
      <alignment horizontal="center" vertical="center" shrinkToFit="1"/>
    </xf>
    <xf numFmtId="185" fontId="31" fillId="4" borderId="76" xfId="8" applyNumberFormat="1" applyFont="1" applyFill="1" applyBorder="1" applyAlignment="1">
      <alignment horizontal="center" vertical="center" shrinkToFit="1"/>
    </xf>
    <xf numFmtId="185" fontId="31" fillId="4" borderId="69" xfId="8" applyNumberFormat="1" applyFont="1" applyFill="1" applyBorder="1" applyAlignment="1">
      <alignment horizontal="center" vertical="center" shrinkToFit="1"/>
    </xf>
    <xf numFmtId="185" fontId="31" fillId="4" borderId="7" xfId="8" applyNumberFormat="1" applyFont="1" applyFill="1" applyBorder="1" applyAlignment="1">
      <alignment horizontal="center" vertical="center" shrinkToFit="1"/>
    </xf>
    <xf numFmtId="185" fontId="31" fillId="4" borderId="66" xfId="8" applyNumberFormat="1" applyFont="1" applyFill="1" applyBorder="1" applyAlignment="1">
      <alignment horizontal="center" vertical="center" shrinkToFit="1"/>
    </xf>
    <xf numFmtId="185" fontId="31" fillId="4" borderId="101" xfId="8" applyNumberFormat="1" applyFont="1" applyFill="1" applyBorder="1" applyAlignment="1">
      <alignment horizontal="center" vertical="center" shrinkToFit="1"/>
    </xf>
    <xf numFmtId="0" fontId="31" fillId="4" borderId="112" xfId="8" applyFont="1" applyFill="1" applyBorder="1" applyAlignment="1">
      <alignment horizontal="left" vertical="center" shrinkToFit="1"/>
    </xf>
    <xf numFmtId="0" fontId="31" fillId="4" borderId="106" xfId="8" applyFont="1" applyFill="1" applyBorder="1" applyAlignment="1">
      <alignment horizontal="left" vertical="center" shrinkToFit="1"/>
    </xf>
    <xf numFmtId="187" fontId="31" fillId="0" borderId="82" xfId="4" applyNumberFormat="1" applyFont="1" applyFill="1" applyBorder="1" applyAlignment="1" applyProtection="1">
      <alignment horizontal="center" vertical="center" shrinkToFit="1"/>
      <protection locked="0"/>
    </xf>
    <xf numFmtId="187" fontId="31" fillId="0" borderId="52" xfId="4" applyNumberFormat="1" applyFont="1" applyFill="1" applyBorder="1" applyAlignment="1" applyProtection="1">
      <alignment horizontal="center" vertical="center" shrinkToFit="1"/>
      <protection locked="0"/>
    </xf>
    <xf numFmtId="187" fontId="31" fillId="0" borderId="68" xfId="4" applyNumberFormat="1" applyFont="1" applyFill="1" applyBorder="1" applyAlignment="1" applyProtection="1">
      <alignment horizontal="center" vertical="center" shrinkToFit="1"/>
      <protection locked="0"/>
    </xf>
    <xf numFmtId="0" fontId="31" fillId="4" borderId="102" xfId="8" applyFont="1" applyFill="1" applyBorder="1" applyAlignment="1">
      <alignment horizontal="center" vertical="center" shrinkToFit="1"/>
    </xf>
    <xf numFmtId="0" fontId="31" fillId="4" borderId="99" xfId="8" applyFont="1" applyFill="1" applyBorder="1" applyAlignment="1">
      <alignment horizontal="center" vertical="center" shrinkToFit="1"/>
    </xf>
    <xf numFmtId="0" fontId="31" fillId="4" borderId="103" xfId="8" applyFont="1" applyFill="1" applyBorder="1" applyAlignment="1">
      <alignment horizontal="center" vertical="center" shrinkToFit="1"/>
    </xf>
    <xf numFmtId="187" fontId="31" fillId="0" borderId="82" xfId="8" applyNumberFormat="1" applyFont="1" applyBorder="1" applyAlignment="1" applyProtection="1">
      <alignment horizontal="center" vertical="center" shrinkToFit="1"/>
      <protection locked="0"/>
    </xf>
    <xf numFmtId="187" fontId="31" fillId="0" borderId="52" xfId="8" applyNumberFormat="1" applyFont="1" applyBorder="1" applyAlignment="1" applyProtection="1">
      <alignment horizontal="center" vertical="center" shrinkToFit="1"/>
      <protection locked="0"/>
    </xf>
    <xf numFmtId="187" fontId="31" fillId="0" borderId="68" xfId="8" applyNumberFormat="1" applyFont="1" applyBorder="1" applyAlignment="1" applyProtection="1">
      <alignment horizontal="center" vertical="center" shrinkToFit="1"/>
      <protection locked="0"/>
    </xf>
    <xf numFmtId="0" fontId="31" fillId="4" borderId="58" xfId="8" applyFont="1" applyFill="1" applyBorder="1" applyAlignment="1">
      <alignment horizontal="center" vertical="center" shrinkToFit="1"/>
    </xf>
    <xf numFmtId="0" fontId="31" fillId="4" borderId="64" xfId="8" applyFont="1" applyFill="1" applyBorder="1" applyAlignment="1">
      <alignment horizontal="center" vertical="center" shrinkToFit="1"/>
    </xf>
    <xf numFmtId="0" fontId="31" fillId="4" borderId="61" xfId="8" applyFont="1" applyFill="1" applyBorder="1" applyAlignment="1">
      <alignment horizontal="center" vertical="center" shrinkToFit="1"/>
    </xf>
    <xf numFmtId="183" fontId="31" fillId="0" borderId="58" xfId="8" applyNumberFormat="1" applyFont="1" applyBorder="1" applyAlignment="1" applyProtection="1">
      <alignment horizontal="left" vertical="center" shrinkToFit="1"/>
      <protection locked="0"/>
    </xf>
    <xf numFmtId="183" fontId="31" fillId="0" borderId="64" xfId="8" applyNumberFormat="1" applyFont="1" applyBorder="1" applyAlignment="1" applyProtection="1">
      <alignment horizontal="left" vertical="center" shrinkToFit="1"/>
      <protection locked="0"/>
    </xf>
    <xf numFmtId="183" fontId="31" fillId="0" borderId="61" xfId="8" applyNumberFormat="1" applyFont="1" applyBorder="1" applyAlignment="1" applyProtection="1">
      <alignment horizontal="left" vertical="center" shrinkToFit="1"/>
      <protection locked="0"/>
    </xf>
    <xf numFmtId="188" fontId="31" fillId="0" borderId="82" xfId="8" applyNumberFormat="1" applyFont="1" applyBorder="1" applyAlignment="1" applyProtection="1">
      <alignment horizontal="center" vertical="center" shrinkToFit="1"/>
      <protection locked="0"/>
    </xf>
    <xf numFmtId="188" fontId="31" fillId="0" borderId="52" xfId="8" applyNumberFormat="1" applyFont="1" applyBorder="1" applyAlignment="1" applyProtection="1">
      <alignment horizontal="center" vertical="center" shrinkToFit="1"/>
      <protection locked="0"/>
    </xf>
    <xf numFmtId="188" fontId="31" fillId="0" borderId="68" xfId="8" applyNumberFormat="1" applyFont="1" applyBorder="1" applyAlignment="1" applyProtection="1">
      <alignment horizontal="center" vertical="center" shrinkToFit="1"/>
      <protection locked="0"/>
    </xf>
    <xf numFmtId="191" fontId="31" fillId="4" borderId="129" xfId="8" applyNumberFormat="1" applyFont="1" applyFill="1" applyBorder="1" applyAlignment="1">
      <alignment horizontal="center" vertical="center" shrinkToFit="1"/>
    </xf>
    <xf numFmtId="191" fontId="31" fillId="4" borderId="29" xfId="8" applyNumberFormat="1" applyFont="1" applyFill="1" applyBorder="1" applyAlignment="1">
      <alignment horizontal="center" vertical="center" shrinkToFit="1"/>
    </xf>
    <xf numFmtId="191" fontId="31" fillId="4" borderId="97" xfId="8" applyNumberFormat="1" applyFont="1" applyFill="1" applyBorder="1" applyAlignment="1">
      <alignment horizontal="center" vertical="center" shrinkToFit="1"/>
    </xf>
    <xf numFmtId="0" fontId="31" fillId="4" borderId="159" xfId="8" applyFont="1" applyFill="1" applyBorder="1" applyAlignment="1">
      <alignment horizontal="center" vertical="center" shrinkToFit="1"/>
    </xf>
    <xf numFmtId="0" fontId="31" fillId="4" borderId="130" xfId="8" applyFont="1" applyFill="1" applyBorder="1" applyAlignment="1">
      <alignment horizontal="center" vertical="center" shrinkToFit="1"/>
    </xf>
    <xf numFmtId="0" fontId="31" fillId="4" borderId="132" xfId="8" applyFont="1" applyFill="1" applyBorder="1" applyAlignment="1">
      <alignment horizontal="center" vertical="center" shrinkToFit="1"/>
    </xf>
    <xf numFmtId="0" fontId="44" fillId="0" borderId="0" xfId="8" applyFont="1" applyAlignment="1">
      <alignment horizontal="left" vertical="top" wrapText="1" shrinkToFit="1"/>
    </xf>
    <xf numFmtId="177" fontId="44" fillId="2" borderId="34" xfId="0" applyNumberFormat="1" applyFont="1" applyFill="1" applyBorder="1" applyAlignment="1">
      <alignment horizontal="left" vertical="top" wrapText="1"/>
    </xf>
    <xf numFmtId="177" fontId="44" fillId="2" borderId="0" xfId="0" applyNumberFormat="1" applyFont="1" applyFill="1" applyAlignment="1">
      <alignment horizontal="left" vertical="top" wrapText="1"/>
    </xf>
    <xf numFmtId="177" fontId="44" fillId="0" borderId="34" xfId="0" applyNumberFormat="1" applyFont="1" applyBorder="1" applyAlignment="1">
      <alignment horizontal="left" vertical="center" wrapText="1" shrinkToFit="1"/>
    </xf>
    <xf numFmtId="177" fontId="44" fillId="0" borderId="0" xfId="0" applyNumberFormat="1" applyFont="1" applyAlignment="1">
      <alignment horizontal="left" vertical="center" wrapText="1" shrinkToFit="1"/>
    </xf>
    <xf numFmtId="177" fontId="16" fillId="4" borderId="107" xfId="0" applyNumberFormat="1" applyFont="1" applyFill="1" applyBorder="1" applyAlignment="1">
      <alignment horizontal="center" vertical="center" shrinkToFit="1"/>
    </xf>
    <xf numFmtId="177" fontId="16" fillId="4" borderId="120" xfId="0" applyNumberFormat="1" applyFont="1" applyFill="1" applyBorder="1" applyAlignment="1">
      <alignment horizontal="center" vertical="center" shrinkToFit="1"/>
    </xf>
    <xf numFmtId="177" fontId="16" fillId="4" borderId="139" xfId="0" applyNumberFormat="1" applyFont="1" applyFill="1" applyBorder="1" applyAlignment="1">
      <alignment horizontal="center" vertical="center" shrinkToFit="1"/>
    </xf>
    <xf numFmtId="193" fontId="16" fillId="4" borderId="154" xfId="0" applyNumberFormat="1" applyFont="1" applyFill="1" applyBorder="1" applyAlignment="1">
      <alignment horizontal="center" vertical="center" shrinkToFit="1"/>
    </xf>
    <xf numFmtId="193" fontId="16" fillId="4" borderId="155" xfId="0" applyNumberFormat="1" applyFont="1" applyFill="1" applyBorder="1" applyAlignment="1">
      <alignment horizontal="center" vertical="center" shrinkToFit="1"/>
    </xf>
    <xf numFmtId="178" fontId="17" fillId="7" borderId="14" xfId="4" applyNumberFormat="1" applyFont="1" applyFill="1" applyBorder="1" applyAlignment="1" applyProtection="1">
      <alignment horizontal="right" vertical="center"/>
    </xf>
    <xf numFmtId="178" fontId="17" fillId="7" borderId="36" xfId="4" applyNumberFormat="1" applyFont="1" applyFill="1" applyBorder="1" applyAlignment="1" applyProtection="1">
      <alignment horizontal="right" vertical="center"/>
    </xf>
    <xf numFmtId="0" fontId="14" fillId="2" borderId="52" xfId="7" applyFont="1" applyFill="1" applyBorder="1" applyAlignment="1">
      <alignment horizontal="center" vertical="center"/>
    </xf>
    <xf numFmtId="0" fontId="14" fillId="2" borderId="50" xfId="7" applyFont="1" applyFill="1" applyBorder="1" applyAlignment="1">
      <alignment horizontal="center" vertical="center"/>
    </xf>
    <xf numFmtId="176" fontId="14" fillId="4" borderId="12" xfId="0" applyNumberFormat="1" applyFont="1" applyFill="1" applyBorder="1" applyAlignment="1">
      <alignment horizontal="right" vertical="center" shrinkToFit="1"/>
    </xf>
    <xf numFmtId="176" fontId="14" fillId="4" borderId="22" xfId="0" applyNumberFormat="1" applyFont="1" applyFill="1" applyBorder="1" applyAlignment="1">
      <alignment horizontal="right" vertical="center" shrinkToFit="1"/>
    </xf>
    <xf numFmtId="176" fontId="14" fillId="4" borderId="10" xfId="0" applyNumberFormat="1" applyFont="1" applyFill="1" applyBorder="1" applyAlignment="1">
      <alignment horizontal="right" vertical="center" shrinkToFit="1"/>
    </xf>
    <xf numFmtId="176" fontId="14" fillId="4" borderId="20" xfId="0" applyNumberFormat="1" applyFont="1" applyFill="1" applyBorder="1" applyAlignment="1">
      <alignment horizontal="right" vertical="center" shrinkToFit="1"/>
    </xf>
    <xf numFmtId="176" fontId="14" fillId="4" borderId="57" xfId="0" applyNumberFormat="1" applyFont="1" applyFill="1" applyBorder="1" applyAlignment="1">
      <alignment horizontal="right" vertical="center" shrinkToFit="1"/>
    </xf>
    <xf numFmtId="176" fontId="14" fillId="4" borderId="59" xfId="0" applyNumberFormat="1" applyFont="1" applyFill="1" applyBorder="1" applyAlignment="1">
      <alignment horizontal="right" vertical="center" shrinkToFit="1"/>
    </xf>
    <xf numFmtId="0" fontId="72" fillId="0" borderId="0" xfId="0" applyFont="1" applyAlignment="1">
      <alignment vertical="center" wrapText="1"/>
    </xf>
    <xf numFmtId="0" fontId="73" fillId="0" borderId="0" xfId="0" applyFont="1" applyAlignment="1">
      <alignment vertical="center" wrapText="1"/>
    </xf>
    <xf numFmtId="0" fontId="45" fillId="0" borderId="0" xfId="0" applyFont="1" applyAlignment="1">
      <alignment horizontal="left" vertical="center" wrapText="1"/>
    </xf>
    <xf numFmtId="176" fontId="17" fillId="9" borderId="33" xfId="7" applyNumberFormat="1" applyFont="1" applyFill="1" applyBorder="1" applyAlignment="1">
      <alignment horizontal="right" vertical="center"/>
    </xf>
    <xf numFmtId="176" fontId="17" fillId="9" borderId="122" xfId="7" applyNumberFormat="1" applyFont="1" applyFill="1" applyBorder="1" applyAlignment="1">
      <alignment horizontal="right" vertical="center"/>
    </xf>
    <xf numFmtId="177" fontId="14" fillId="4" borderId="54" xfId="0" applyNumberFormat="1" applyFont="1" applyFill="1" applyBorder="1" applyAlignment="1">
      <alignment horizontal="left" vertical="center" shrinkToFit="1"/>
    </xf>
    <xf numFmtId="177" fontId="14" fillId="4" borderId="52" xfId="0" applyNumberFormat="1" applyFont="1" applyFill="1" applyBorder="1" applyAlignment="1">
      <alignment horizontal="left" vertical="center" shrinkToFit="1"/>
    </xf>
    <xf numFmtId="177" fontId="14" fillId="4" borderId="68" xfId="0" applyNumberFormat="1" applyFont="1" applyFill="1" applyBorder="1" applyAlignment="1">
      <alignment horizontal="left" vertical="center" shrinkToFit="1"/>
    </xf>
    <xf numFmtId="176" fontId="16" fillId="0" borderId="14" xfId="7" applyNumberFormat="1" applyFont="1" applyBorder="1" applyAlignment="1">
      <alignment horizontal="right"/>
    </xf>
    <xf numFmtId="176" fontId="16" fillId="0" borderId="89" xfId="7" applyNumberFormat="1" applyFont="1" applyBorder="1" applyAlignment="1">
      <alignment horizontal="right"/>
    </xf>
    <xf numFmtId="194" fontId="14" fillId="10" borderId="24" xfId="7" applyNumberFormat="1" applyFont="1" applyFill="1" applyBorder="1" applyAlignment="1">
      <alignment horizontal="center" vertical="center" wrapText="1" shrinkToFit="1"/>
    </xf>
    <xf numFmtId="194" fontId="14" fillId="10" borderId="12" xfId="7" applyNumberFormat="1" applyFont="1" applyFill="1" applyBorder="1" applyAlignment="1">
      <alignment horizontal="center" vertical="center" wrapText="1" shrinkToFit="1"/>
    </xf>
    <xf numFmtId="194" fontId="14" fillId="10" borderId="25" xfId="7" applyNumberFormat="1" applyFont="1" applyFill="1" applyBorder="1" applyAlignment="1">
      <alignment horizontal="center" vertical="center" shrinkToFit="1"/>
    </xf>
    <xf numFmtId="194" fontId="14" fillId="10" borderId="10" xfId="7" applyNumberFormat="1" applyFont="1" applyFill="1" applyBorder="1" applyAlignment="1">
      <alignment horizontal="center" vertical="center" shrinkToFit="1"/>
    </xf>
    <xf numFmtId="194" fontId="14" fillId="10" borderId="39" xfId="7" applyNumberFormat="1" applyFont="1" applyFill="1" applyBorder="1" applyAlignment="1">
      <alignment horizontal="center" vertical="center" shrinkToFit="1"/>
    </xf>
    <xf numFmtId="194" fontId="14" fillId="10" borderId="57" xfId="7" applyNumberFormat="1" applyFont="1" applyFill="1" applyBorder="1" applyAlignment="1">
      <alignment horizontal="center" vertical="center" shrinkToFit="1"/>
    </xf>
    <xf numFmtId="0" fontId="17" fillId="0" borderId="29" xfId="0" applyFont="1" applyBorder="1" applyAlignment="1">
      <alignment horizontal="center" vertical="center"/>
    </xf>
    <xf numFmtId="193" fontId="16" fillId="4" borderId="54" xfId="0" applyNumberFormat="1" applyFont="1" applyFill="1" applyBorder="1" applyAlignment="1">
      <alignment horizontal="center" vertical="center" shrinkToFit="1"/>
    </xf>
    <xf numFmtId="193" fontId="16" fillId="4" borderId="68" xfId="0" applyNumberFormat="1" applyFont="1" applyFill="1" applyBorder="1" applyAlignment="1">
      <alignment horizontal="center" vertical="center" shrinkToFit="1"/>
    </xf>
    <xf numFmtId="0" fontId="16" fillId="4" borderId="54" xfId="0" applyFont="1" applyFill="1" applyBorder="1" applyAlignment="1">
      <alignment horizontal="center" vertical="center"/>
    </xf>
    <xf numFmtId="0" fontId="16" fillId="4" borderId="52" xfId="0" applyFont="1" applyFill="1" applyBorder="1" applyAlignment="1">
      <alignment horizontal="center" vertical="center"/>
    </xf>
    <xf numFmtId="0" fontId="16" fillId="4" borderId="68" xfId="0" applyFont="1" applyFill="1" applyBorder="1" applyAlignment="1">
      <alignment horizontal="center" vertical="center"/>
    </xf>
    <xf numFmtId="0" fontId="19" fillId="10" borderId="8" xfId="0" applyFont="1" applyFill="1" applyBorder="1" applyAlignment="1">
      <alignment horizontal="center" vertical="center" shrinkToFit="1"/>
    </xf>
    <xf numFmtId="0" fontId="0" fillId="4" borderId="54" xfId="0" applyFill="1" applyBorder="1" applyAlignment="1">
      <alignment horizontal="left" vertical="center" shrinkToFit="1"/>
    </xf>
    <xf numFmtId="0" fontId="0" fillId="4" borderId="68" xfId="0" applyFill="1" applyBorder="1" applyAlignment="1">
      <alignment horizontal="left" vertical="center" shrinkToFit="1"/>
    </xf>
    <xf numFmtId="0" fontId="19" fillId="10" borderId="54" xfId="0" applyFont="1" applyFill="1" applyBorder="1" applyAlignment="1">
      <alignment horizontal="center" vertical="center" shrinkToFit="1"/>
    </xf>
    <xf numFmtId="0" fontId="19" fillId="10" borderId="68" xfId="0" applyFont="1" applyFill="1" applyBorder="1" applyAlignment="1">
      <alignment horizontal="center" vertical="center" shrinkToFit="1"/>
    </xf>
    <xf numFmtId="0" fontId="0" fillId="0" borderId="56" xfId="0" applyBorder="1" applyAlignment="1" applyProtection="1">
      <alignment horizontal="left" vertical="center" shrinkToFit="1"/>
      <protection locked="0"/>
    </xf>
    <xf numFmtId="0" fontId="0" fillId="0" borderId="171" xfId="0" applyBorder="1" applyAlignment="1" applyProtection="1">
      <alignment horizontal="left" vertical="center" shrinkToFit="1"/>
      <protection locked="0"/>
    </xf>
    <xf numFmtId="0" fontId="0" fillId="0" borderId="63" xfId="0" applyBorder="1" applyAlignment="1" applyProtection="1">
      <alignment horizontal="left" vertical="center" shrinkToFit="1"/>
      <protection locked="0"/>
    </xf>
    <xf numFmtId="0" fontId="0" fillId="0" borderId="73" xfId="0" applyBorder="1" applyAlignment="1" applyProtection="1">
      <alignment horizontal="left" vertical="center" shrinkToFit="1"/>
      <protection locked="0"/>
    </xf>
    <xf numFmtId="0" fontId="0" fillId="0" borderId="65" xfId="0" applyBorder="1" applyAlignment="1" applyProtection="1">
      <alignment horizontal="left" vertical="center" shrinkToFit="1"/>
      <protection locked="0"/>
    </xf>
    <xf numFmtId="0" fontId="0" fillId="0" borderId="145" xfId="0" applyBorder="1" applyAlignment="1" applyProtection="1">
      <alignment horizontal="left" vertical="center" shrinkToFit="1"/>
      <protection locked="0"/>
    </xf>
    <xf numFmtId="193" fontId="20" fillId="8" borderId="54" xfId="0" applyNumberFormat="1" applyFont="1" applyFill="1" applyBorder="1" applyAlignment="1">
      <alignment horizontal="center" vertical="center" shrinkToFit="1"/>
    </xf>
    <xf numFmtId="193" fontId="20" fillId="8" borderId="68" xfId="0" applyNumberFormat="1" applyFont="1" applyFill="1" applyBorder="1" applyAlignment="1">
      <alignment horizontal="center" vertical="center" shrinkToFit="1"/>
    </xf>
    <xf numFmtId="0" fontId="8" fillId="0" borderId="0" xfId="9" applyAlignment="1">
      <alignment horizontal="left" vertical="top"/>
    </xf>
    <xf numFmtId="0" fontId="26" fillId="4" borderId="107" xfId="9" applyFont="1" applyFill="1" applyBorder="1" applyAlignment="1">
      <alignment horizontal="center" vertical="center"/>
    </xf>
    <xf numFmtId="0" fontId="26" fillId="4" borderId="139" xfId="9" applyFont="1" applyFill="1" applyBorder="1" applyAlignment="1">
      <alignment horizontal="center" vertical="center"/>
    </xf>
    <xf numFmtId="0" fontId="26" fillId="4" borderId="138" xfId="9" applyFont="1" applyFill="1" applyBorder="1" applyAlignment="1">
      <alignment horizontal="left" vertical="center" shrinkToFit="1"/>
    </xf>
    <xf numFmtId="0" fontId="26" fillId="4" borderId="120" xfId="9" applyFont="1" applyFill="1" applyBorder="1" applyAlignment="1">
      <alignment horizontal="left" vertical="center" shrinkToFit="1"/>
    </xf>
    <xf numFmtId="0" fontId="26" fillId="4" borderId="121" xfId="9" applyFont="1" applyFill="1" applyBorder="1" applyAlignment="1">
      <alignment horizontal="left" vertical="center" shrinkToFit="1"/>
    </xf>
    <xf numFmtId="0" fontId="8" fillId="0" borderId="32" xfId="9" applyBorder="1" applyAlignment="1">
      <alignment horizontal="center" vertical="center"/>
    </xf>
    <xf numFmtId="0" fontId="8" fillId="0" borderId="34" xfId="9" applyBorder="1" applyAlignment="1">
      <alignment horizontal="center" vertical="center"/>
    </xf>
    <xf numFmtId="0" fontId="8" fillId="0" borderId="35" xfId="9" applyBorder="1" applyAlignment="1">
      <alignment horizontal="center" vertical="center"/>
    </xf>
    <xf numFmtId="0" fontId="8" fillId="7" borderId="86" xfId="9" applyFill="1" applyBorder="1" applyAlignment="1">
      <alignment horizontal="distributed" vertical="center" indent="1"/>
    </xf>
    <xf numFmtId="0" fontId="8" fillId="7" borderId="137" xfId="9" applyFill="1" applyBorder="1" applyAlignment="1">
      <alignment horizontal="distributed" vertical="center" indent="1"/>
    </xf>
    <xf numFmtId="31" fontId="25" fillId="0" borderId="86" xfId="9" applyNumberFormat="1" applyFont="1" applyBorder="1" applyAlignment="1" applyProtection="1">
      <alignment horizontal="left" vertical="center" shrinkToFit="1"/>
      <protection locked="0"/>
    </xf>
    <xf numFmtId="0" fontId="25" fillId="0" borderId="87" xfId="9" applyFont="1" applyBorder="1" applyAlignment="1" applyProtection="1">
      <alignment horizontal="left" vertical="center" shrinkToFit="1"/>
      <protection locked="0"/>
    </xf>
    <xf numFmtId="0" fontId="25" fillId="0" borderId="88" xfId="9" applyFont="1" applyBorder="1" applyAlignment="1" applyProtection="1">
      <alignment horizontal="left" vertical="center" shrinkToFit="1"/>
      <protection locked="0"/>
    </xf>
    <xf numFmtId="0" fontId="8" fillId="7" borderId="77" xfId="9" applyFill="1" applyBorder="1" applyAlignment="1">
      <alignment horizontal="center" vertical="center"/>
    </xf>
    <xf numFmtId="0" fontId="8" fillId="7" borderId="78" xfId="9" applyFill="1" applyBorder="1" applyAlignment="1">
      <alignment horizontal="center" vertical="center"/>
    </xf>
    <xf numFmtId="0" fontId="25" fillId="0" borderId="54" xfId="9" applyFont="1" applyBorder="1" applyAlignment="1" applyProtection="1">
      <alignment horizontal="left" vertical="center" shrinkToFit="1"/>
      <protection locked="0"/>
    </xf>
    <xf numFmtId="0" fontId="25" fillId="0" borderId="52" xfId="9" applyFont="1" applyBorder="1" applyAlignment="1" applyProtection="1">
      <alignment horizontal="left" vertical="center" shrinkToFit="1"/>
      <protection locked="0"/>
    </xf>
    <xf numFmtId="0" fontId="25" fillId="0" borderId="68" xfId="9" applyFont="1" applyBorder="1" applyAlignment="1" applyProtection="1">
      <alignment horizontal="left" vertical="center" shrinkToFit="1"/>
      <protection locked="0"/>
    </xf>
    <xf numFmtId="0" fontId="25" fillId="0" borderId="50" xfId="9" applyFont="1" applyBorder="1" applyAlignment="1" applyProtection="1">
      <alignment horizontal="left" vertical="center" shrinkToFit="1"/>
      <protection locked="0"/>
    </xf>
    <xf numFmtId="0" fontId="8" fillId="7" borderId="54" xfId="9" applyFill="1" applyBorder="1" applyAlignment="1">
      <alignment horizontal="distributed" vertical="center" indent="1"/>
    </xf>
    <xf numFmtId="0" fontId="8" fillId="7" borderId="68" xfId="9" applyFill="1" applyBorder="1" applyAlignment="1">
      <alignment horizontal="distributed" vertical="center" indent="1"/>
    </xf>
    <xf numFmtId="0" fontId="25" fillId="5" borderId="54" xfId="9" applyFont="1" applyFill="1" applyBorder="1" applyAlignment="1" applyProtection="1">
      <alignment horizontal="center" vertical="center" shrinkToFit="1"/>
      <protection locked="0"/>
    </xf>
    <xf numFmtId="0" fontId="25" fillId="5" borderId="52" xfId="9" applyFont="1" applyFill="1" applyBorder="1" applyAlignment="1" applyProtection="1">
      <alignment horizontal="center" vertical="center" shrinkToFit="1"/>
      <protection locked="0"/>
    </xf>
    <xf numFmtId="0" fontId="25" fillId="5" borderId="68" xfId="9" applyFont="1" applyFill="1" applyBorder="1" applyAlignment="1" applyProtection="1">
      <alignment horizontal="center" vertical="center" shrinkToFit="1"/>
      <protection locked="0"/>
    </xf>
    <xf numFmtId="0" fontId="8" fillId="7" borderId="54" xfId="9" applyFill="1" applyBorder="1" applyAlignment="1">
      <alignment horizontal="center" vertical="center" shrinkToFit="1"/>
    </xf>
    <xf numFmtId="0" fontId="0" fillId="7" borderId="52" xfId="0" applyFill="1" applyBorder="1" applyAlignment="1">
      <alignment horizontal="center" vertical="center" shrinkToFit="1"/>
    </xf>
    <xf numFmtId="0" fontId="0" fillId="7" borderId="68" xfId="0" applyFill="1" applyBorder="1" applyAlignment="1">
      <alignment horizontal="center" vertical="center" shrinkToFit="1"/>
    </xf>
    <xf numFmtId="0" fontId="25" fillId="5" borderId="50" xfId="9" applyFont="1" applyFill="1" applyBorder="1" applyAlignment="1" applyProtection="1">
      <alignment horizontal="center" vertical="center" shrinkToFit="1"/>
      <protection locked="0"/>
    </xf>
    <xf numFmtId="0" fontId="25" fillId="0" borderId="54" xfId="9" applyFont="1" applyBorder="1" applyAlignment="1" applyProtection="1">
      <alignment horizontal="center" vertical="center" shrinkToFit="1"/>
      <protection locked="0"/>
    </xf>
    <xf numFmtId="0" fontId="25" fillId="0" borderId="52" xfId="9" applyFont="1" applyBorder="1" applyAlignment="1" applyProtection="1">
      <alignment horizontal="center" vertical="center" shrinkToFit="1"/>
      <protection locked="0"/>
    </xf>
    <xf numFmtId="0" fontId="25" fillId="0" borderId="68" xfId="9" applyFont="1" applyBorder="1" applyAlignment="1" applyProtection="1">
      <alignment horizontal="center" vertical="center" shrinkToFit="1"/>
      <protection locked="0"/>
    </xf>
    <xf numFmtId="0" fontId="8" fillId="7" borderId="54" xfId="9" applyFill="1" applyBorder="1" applyAlignment="1">
      <alignment horizontal="distributed" vertical="center" shrinkToFit="1"/>
    </xf>
    <xf numFmtId="0" fontId="0" fillId="7" borderId="52" xfId="0" applyFill="1" applyBorder="1" applyAlignment="1">
      <alignment horizontal="distributed" vertical="center" shrinkToFit="1"/>
    </xf>
    <xf numFmtId="0" fontId="0" fillId="7" borderId="68" xfId="0" applyFill="1" applyBorder="1" applyAlignment="1">
      <alignment horizontal="distributed" vertical="center" shrinkToFit="1"/>
    </xf>
    <xf numFmtId="0" fontId="25" fillId="0" borderId="50" xfId="9" applyFont="1" applyBorder="1" applyAlignment="1" applyProtection="1">
      <alignment horizontal="center" vertical="center" shrinkToFit="1"/>
      <protection locked="0"/>
    </xf>
    <xf numFmtId="0" fontId="25" fillId="0" borderId="54" xfId="9" applyFont="1" applyBorder="1" applyAlignment="1" applyProtection="1">
      <alignment horizontal="left" vertical="center"/>
      <protection locked="0"/>
    </xf>
    <xf numFmtId="0" fontId="25" fillId="0" borderId="52" xfId="9" applyFont="1" applyBorder="1" applyAlignment="1" applyProtection="1">
      <alignment horizontal="left" vertical="center"/>
      <protection locked="0"/>
    </xf>
    <xf numFmtId="0" fontId="25" fillId="0" borderId="50" xfId="9" applyFont="1" applyBorder="1" applyAlignment="1" applyProtection="1">
      <alignment horizontal="left" vertical="center"/>
      <protection locked="0"/>
    </xf>
    <xf numFmtId="0" fontId="25" fillId="0" borderId="135" xfId="9" applyFont="1" applyBorder="1" applyAlignment="1" applyProtection="1">
      <alignment horizontal="left" vertical="center" wrapText="1"/>
      <protection locked="0"/>
    </xf>
    <xf numFmtId="0" fontId="25" fillId="0" borderId="111" xfId="9" applyFont="1" applyBorder="1" applyAlignment="1" applyProtection="1">
      <alignment horizontal="left" vertical="center" wrapText="1"/>
      <protection locked="0"/>
    </xf>
    <xf numFmtId="0" fontId="25" fillId="0" borderId="134" xfId="9" applyFont="1" applyBorder="1" applyAlignment="1" applyProtection="1">
      <alignment horizontal="left" vertical="center" wrapText="1"/>
      <protection locked="0"/>
    </xf>
    <xf numFmtId="0" fontId="25" fillId="0" borderId="86" xfId="9" applyFont="1" applyBorder="1" applyAlignment="1" applyProtection="1">
      <alignment horizontal="left" vertical="center" shrinkToFit="1"/>
      <protection locked="0"/>
    </xf>
    <xf numFmtId="177" fontId="44" fillId="0" borderId="0" xfId="0" applyNumberFormat="1" applyFont="1" applyAlignment="1">
      <alignment horizontal="left" vertical="top" wrapText="1" shrinkToFit="1"/>
    </xf>
    <xf numFmtId="177" fontId="44" fillId="0" borderId="0" xfId="0" applyNumberFormat="1" applyFont="1" applyAlignment="1">
      <alignment horizontal="left" vertical="top" shrinkToFit="1"/>
    </xf>
    <xf numFmtId="0" fontId="25" fillId="4" borderId="153" xfId="9" applyFont="1" applyFill="1" applyBorder="1" applyAlignment="1">
      <alignment horizontal="center" vertical="center" shrinkToFit="1"/>
    </xf>
    <xf numFmtId="0" fontId="25" fillId="4" borderId="154" xfId="9" applyFont="1" applyFill="1" applyBorder="1" applyAlignment="1">
      <alignment horizontal="center" vertical="center" shrinkToFit="1"/>
    </xf>
    <xf numFmtId="193" fontId="25" fillId="4" borderId="154" xfId="9" applyNumberFormat="1" applyFont="1" applyFill="1" applyBorder="1" applyAlignment="1">
      <alignment horizontal="center" vertical="center" shrinkToFit="1"/>
    </xf>
    <xf numFmtId="193" fontId="25" fillId="4" borderId="155" xfId="9" applyNumberFormat="1" applyFont="1" applyFill="1" applyBorder="1" applyAlignment="1">
      <alignment horizontal="center" vertical="center" shrinkToFit="1"/>
    </xf>
    <xf numFmtId="0" fontId="26" fillId="7" borderId="54" xfId="9" applyFont="1" applyFill="1" applyBorder="1" applyAlignment="1">
      <alignment horizontal="distributed" vertical="center" wrapText="1" indent="1"/>
    </xf>
    <xf numFmtId="0" fontId="0" fillId="7" borderId="68" xfId="0" applyFill="1" applyBorder="1" applyAlignment="1">
      <alignment horizontal="distributed" vertical="center" indent="1"/>
    </xf>
    <xf numFmtId="0" fontId="25" fillId="0" borderId="54" xfId="9" applyFont="1" applyBorder="1" applyAlignment="1" applyProtection="1">
      <alignment horizontal="left" vertical="center" wrapText="1"/>
      <protection locked="0"/>
    </xf>
    <xf numFmtId="0" fontId="25" fillId="0" borderId="52" xfId="9" applyFont="1" applyBorder="1" applyAlignment="1" applyProtection="1">
      <alignment horizontal="left" vertical="center" wrapText="1"/>
      <protection locked="0"/>
    </xf>
    <xf numFmtId="0" fontId="25" fillId="0" borderId="50" xfId="9" applyFont="1" applyBorder="1" applyAlignment="1" applyProtection="1">
      <alignment horizontal="left" vertical="center" wrapText="1"/>
      <protection locked="0"/>
    </xf>
    <xf numFmtId="0" fontId="26" fillId="7" borderId="135" xfId="9" applyFont="1" applyFill="1" applyBorder="1" applyAlignment="1">
      <alignment horizontal="distributed" vertical="center" wrapText="1" indent="1"/>
    </xf>
    <xf numFmtId="0" fontId="0" fillId="7" borderId="136" xfId="0" applyFill="1" applyBorder="1" applyAlignment="1">
      <alignment horizontal="distributed" vertical="center" indent="1"/>
    </xf>
    <xf numFmtId="0" fontId="16" fillId="7" borderId="68" xfId="0" applyFont="1" applyFill="1" applyBorder="1" applyAlignment="1">
      <alignment horizontal="distributed" vertical="center" indent="1"/>
    </xf>
    <xf numFmtId="0" fontId="14" fillId="0" borderId="0" xfId="0" applyFont="1" applyAlignment="1">
      <alignment horizontal="center" vertical="center"/>
    </xf>
    <xf numFmtId="0" fontId="14" fillId="0" borderId="0" xfId="0" applyFont="1" applyAlignment="1">
      <alignment horizontal="left" vertical="center" shrinkToFit="1"/>
    </xf>
    <xf numFmtId="0" fontId="14" fillId="0" borderId="0" xfId="0" applyFont="1" applyAlignment="1">
      <alignment horizontal="center" vertical="center" wrapText="1"/>
    </xf>
    <xf numFmtId="0" fontId="77" fillId="0" borderId="0" xfId="0" applyFont="1" applyAlignment="1">
      <alignment horizontal="center" vertical="center"/>
    </xf>
    <xf numFmtId="38" fontId="14" fillId="0" borderId="0" xfId="4" applyFont="1" applyAlignment="1">
      <alignment horizontal="center" vertical="center"/>
    </xf>
    <xf numFmtId="190" fontId="14" fillId="0" borderId="0" xfId="0" applyNumberFormat="1" applyFont="1" applyAlignment="1">
      <alignment horizontal="center" vertical="center" shrinkToFit="1"/>
    </xf>
    <xf numFmtId="0" fontId="74" fillId="0" borderId="0" xfId="0" applyFont="1" applyAlignment="1">
      <alignment horizontal="left" vertical="center" wrapText="1"/>
    </xf>
    <xf numFmtId="0" fontId="14" fillId="0" borderId="0" xfId="0" applyFont="1" applyAlignment="1">
      <alignment horizontal="left" vertical="center"/>
    </xf>
    <xf numFmtId="0" fontId="78" fillId="0" borderId="0" xfId="0" applyFont="1" applyAlignment="1">
      <alignment horizontal="center" vertical="center"/>
    </xf>
    <xf numFmtId="0" fontId="14" fillId="0" borderId="10" xfId="0" applyFont="1" applyBorder="1" applyAlignment="1">
      <alignment horizontal="left" vertical="center" shrinkToFit="1"/>
    </xf>
    <xf numFmtId="0" fontId="14" fillId="0" borderId="10" xfId="0" applyFont="1" applyBorder="1" applyAlignment="1">
      <alignment horizontal="left" vertical="center"/>
    </xf>
    <xf numFmtId="38" fontId="14" fillId="0" borderId="10" xfId="4" applyFont="1" applyBorder="1" applyAlignment="1">
      <alignment horizontal="left" vertical="center"/>
    </xf>
    <xf numFmtId="190" fontId="53" fillId="0" borderId="0" xfId="0" applyNumberFormat="1" applyFont="1" applyAlignment="1">
      <alignment horizontal="right" vertical="center"/>
    </xf>
    <xf numFmtId="0" fontId="29" fillId="0" borderId="0" xfId="0" applyFont="1" applyAlignment="1">
      <alignment horizontal="left" vertical="top" wrapText="1"/>
    </xf>
    <xf numFmtId="0" fontId="59" fillId="0" borderId="0" xfId="0" applyFont="1" applyAlignment="1">
      <alignment horizontal="distributed" vertical="center"/>
    </xf>
    <xf numFmtId="0" fontId="59" fillId="0" borderId="0" xfId="0" applyFont="1" applyAlignment="1">
      <alignment horizontal="distributed" vertical="center" wrapText="1"/>
    </xf>
    <xf numFmtId="0" fontId="59" fillId="0" borderId="0" xfId="0" applyFont="1" applyAlignment="1">
      <alignment horizontal="center" vertical="center" shrinkToFit="1"/>
    </xf>
    <xf numFmtId="0" fontId="53" fillId="0" borderId="0" xfId="0" applyFont="1" applyAlignment="1">
      <alignment horizontal="right" vertical="center"/>
    </xf>
    <xf numFmtId="0" fontId="53" fillId="0" borderId="0" xfId="0" applyFont="1" applyAlignment="1">
      <alignment horizontal="left" vertical="center"/>
    </xf>
    <xf numFmtId="0" fontId="53" fillId="0" borderId="0" xfId="0" applyFont="1" applyAlignment="1">
      <alignment horizontal="left" vertical="center" wrapText="1"/>
    </xf>
    <xf numFmtId="0" fontId="61" fillId="0" borderId="0" xfId="0" applyFont="1" applyAlignment="1">
      <alignment horizontal="left" vertical="center" wrapText="1"/>
    </xf>
    <xf numFmtId="179" fontId="63" fillId="0" borderId="54" xfId="0" applyNumberFormat="1" applyFont="1" applyBorder="1" applyAlignment="1">
      <alignment horizontal="left" vertical="center"/>
    </xf>
    <xf numFmtId="179" fontId="63" fillId="0" borderId="68" xfId="0" applyNumberFormat="1" applyFont="1" applyBorder="1" applyAlignment="1">
      <alignment horizontal="left" vertical="center"/>
    </xf>
    <xf numFmtId="0" fontId="52" fillId="0" borderId="0" xfId="0" applyFont="1" applyAlignment="1">
      <alignment horizontal="center" vertical="center" wrapText="1"/>
    </xf>
    <xf numFmtId="195" fontId="59" fillId="0" borderId="0" xfId="0" applyNumberFormat="1" applyFont="1" applyAlignment="1">
      <alignment horizontal="left" vertical="center"/>
    </xf>
    <xf numFmtId="0" fontId="52" fillId="10" borderId="54" xfId="0" applyFont="1" applyFill="1" applyBorder="1">
      <alignment vertical="center"/>
    </xf>
    <xf numFmtId="0" fontId="52" fillId="10" borderId="68" xfId="0" applyFont="1" applyFill="1" applyBorder="1">
      <alignment vertical="center"/>
    </xf>
    <xf numFmtId="0" fontId="52" fillId="0" borderId="54" xfId="0" applyFont="1" applyBorder="1" applyAlignment="1">
      <alignment horizontal="left" vertical="center" wrapText="1"/>
    </xf>
    <xf numFmtId="0" fontId="52" fillId="0" borderId="52" xfId="0" applyFont="1" applyBorder="1" applyAlignment="1">
      <alignment horizontal="left" vertical="center" wrapText="1"/>
    </xf>
    <xf numFmtId="0" fontId="52" fillId="0" borderId="68" xfId="0" applyFont="1" applyBorder="1" applyAlignment="1">
      <alignment horizontal="left" vertical="center" wrapText="1"/>
    </xf>
    <xf numFmtId="0" fontId="52" fillId="10" borderId="52" xfId="0" applyFont="1" applyFill="1" applyBorder="1">
      <alignment vertical="center"/>
    </xf>
    <xf numFmtId="0" fontId="52" fillId="0" borderId="54" xfId="0" applyFont="1" applyBorder="1" applyAlignment="1">
      <alignment horizontal="left" vertical="center"/>
    </xf>
    <xf numFmtId="0" fontId="52" fillId="0" borderId="52" xfId="0" applyFont="1" applyBorder="1" applyAlignment="1">
      <alignment horizontal="left" vertical="center"/>
    </xf>
    <xf numFmtId="0" fontId="52" fillId="0" borderId="106" xfId="0" applyFont="1" applyBorder="1" applyAlignment="1">
      <alignment horizontal="left" vertical="center"/>
    </xf>
    <xf numFmtId="0" fontId="52" fillId="0" borderId="82" xfId="0" applyFont="1" applyBorder="1" applyAlignment="1">
      <alignment horizontal="left" vertical="center"/>
    </xf>
    <xf numFmtId="0" fontId="52" fillId="0" borderId="68" xfId="0" applyFont="1" applyBorder="1" applyAlignment="1">
      <alignment horizontal="left" vertical="center"/>
    </xf>
    <xf numFmtId="196" fontId="63" fillId="0" borderId="54" xfId="0" applyNumberFormat="1" applyFont="1" applyBorder="1" applyAlignment="1">
      <alignment horizontal="left" vertical="center"/>
    </xf>
    <xf numFmtId="196" fontId="63" fillId="0" borderId="52" xfId="0" applyNumberFormat="1" applyFont="1" applyBorder="1" applyAlignment="1">
      <alignment horizontal="left" vertical="center"/>
    </xf>
    <xf numFmtId="196" fontId="63" fillId="0" borderId="68" xfId="0" applyNumberFormat="1" applyFont="1" applyBorder="1" applyAlignment="1">
      <alignment horizontal="left" vertical="center"/>
    </xf>
    <xf numFmtId="0" fontId="52" fillId="10" borderId="54" xfId="0" applyFont="1" applyFill="1" applyBorder="1" applyAlignment="1">
      <alignment horizontal="left" vertical="center" wrapText="1"/>
    </xf>
    <xf numFmtId="0" fontId="52" fillId="10" borderId="68" xfId="0" applyFont="1" applyFill="1" applyBorder="1" applyAlignment="1">
      <alignment horizontal="left" vertical="center"/>
    </xf>
    <xf numFmtId="0" fontId="52" fillId="10" borderId="54" xfId="0" applyFont="1" applyFill="1" applyBorder="1" applyAlignment="1">
      <alignment horizontal="left" vertical="center"/>
    </xf>
    <xf numFmtId="0" fontId="82" fillId="0" borderId="0" xfId="0" applyFont="1" applyAlignment="1" applyProtection="1">
      <alignment horizontal="left" vertical="top" wrapText="1"/>
      <protection locked="0"/>
    </xf>
  </cellXfs>
  <cellStyles count="12">
    <cellStyle name="パーセント" xfId="1" builtinId="5"/>
    <cellStyle name="パーセント 2" xfId="2" xr:uid="{00000000-0005-0000-0000-000001000000}"/>
    <cellStyle name="パーセント 3" xfId="3" xr:uid="{00000000-0005-0000-0000-000002000000}"/>
    <cellStyle name="ハイパーリンク" xfId="11" builtinId="8"/>
    <cellStyle name="桁区切り" xfId="4" builtinId="6"/>
    <cellStyle name="桁区切り 2" xfId="5" xr:uid="{00000000-0005-0000-0000-000004000000}"/>
    <cellStyle name="桁区切り 3" xfId="6" xr:uid="{00000000-0005-0000-0000-000005000000}"/>
    <cellStyle name="標準" xfId="0" builtinId="0"/>
    <cellStyle name="標準 2" xfId="7" xr:uid="{00000000-0005-0000-0000-000007000000}"/>
    <cellStyle name="標準 2 2" xfId="9" xr:uid="{00000000-0005-0000-0000-000008000000}"/>
    <cellStyle name="標準 3" xfId="8" xr:uid="{00000000-0005-0000-0000-000009000000}"/>
    <cellStyle name="標準 4" xfId="10" xr:uid="{00000000-0005-0000-0000-00000A000000}"/>
  </cellStyles>
  <dxfs count="26">
    <dxf>
      <fill>
        <patternFill>
          <bgColor theme="0" tint="-0.14996795556505021"/>
        </patternFill>
      </fill>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ill>
        <patternFill>
          <bgColor theme="0" tint="-4.9989318521683403E-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EAEAEA"/>
        </patternFill>
      </fill>
    </dxf>
    <dxf>
      <fill>
        <patternFill>
          <bgColor rgb="FFFFC000"/>
        </patternFill>
      </fill>
    </dxf>
    <dxf>
      <fill>
        <patternFill>
          <bgColor rgb="FFFFC000"/>
        </patternFill>
      </fill>
    </dxf>
    <dxf>
      <fill>
        <patternFill>
          <bgColor rgb="FFEAEAEA"/>
        </patternFill>
      </fill>
    </dxf>
    <dxf>
      <fill>
        <patternFill>
          <bgColor rgb="FFFFC000"/>
        </patternFill>
      </fill>
    </dxf>
    <dxf>
      <fill>
        <patternFill>
          <bgColor rgb="FFEAEAEA"/>
        </patternFill>
      </fill>
    </dxf>
    <dxf>
      <fill>
        <patternFill>
          <bgColor rgb="FFEAEAEA"/>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25"/>
    </tableStyle>
    <tableStyle name="ピボットテーブル スタイル 1" table="0" count="2" xr9:uid="{00000000-0011-0000-FFFF-FFFF01000000}">
      <tableStyleElement type="wholeTable" dxfId="24"/>
      <tableStyleElement type="headerRow" dxfId="23"/>
    </tableStyle>
  </tableStyles>
  <colors>
    <mruColors>
      <color rgb="FF000066"/>
      <color rgb="FFC0C0C0"/>
      <color rgb="FFEAEAEA"/>
      <color rgb="FFA3271D"/>
      <color rgb="FFCCFF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8.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13</xdr:col>
      <xdr:colOff>19050</xdr:colOff>
      <xdr:row>6</xdr:row>
      <xdr:rowOff>9525</xdr:rowOff>
    </xdr:from>
    <xdr:to>
      <xdr:col>13</xdr:col>
      <xdr:colOff>203073</xdr:colOff>
      <xdr:row>8</xdr:row>
      <xdr:rowOff>277905</xdr:rowOff>
    </xdr:to>
    <xdr:sp macro="" textlink="">
      <xdr:nvSpPr>
        <xdr:cNvPr id="2" name="右中かっこ 1">
          <a:extLst>
            <a:ext uri="{FF2B5EF4-FFF2-40B4-BE49-F238E27FC236}">
              <a16:creationId xmlns:a16="http://schemas.microsoft.com/office/drawing/2014/main" id="{00000000-0008-0000-0400-000002000000}"/>
            </a:ext>
          </a:extLst>
        </xdr:cNvPr>
        <xdr:cNvSpPr/>
      </xdr:nvSpPr>
      <xdr:spPr>
        <a:xfrm>
          <a:off x="10248900" y="1590675"/>
          <a:ext cx="184023" cy="877980"/>
        </a:xfrm>
        <a:prstGeom prst="rightBrace">
          <a:avLst/>
        </a:prstGeom>
        <a:ln>
          <a:solidFill>
            <a:srgbClr val="000066"/>
          </a:solidFill>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ri-s\Desktop\&#22312;&#23429;&#26989;&#21209;&#12487;&#12540;&#12479;_0318\&#25163;&#24341;&#12365;&#25913;&#35330;\01_&#27096;&#24335;&#12487;&#12540;&#12479;_R3&#25163;&#24341;&#12365;\R3_zisseki_eigaseisaku_1_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ser\Desktop\&#22312;&#23429;&#26989;&#21209;&#12487;&#12540;&#12479;_0318\&#21215;&#38598;&#26696;&#20869;&#25913;&#35330;&#29992;\&#26144;&#30011;&#35069;&#20316;\01_&#35201;&#26395;&#26360;\&#31532;2&#22238;&#21215;&#38598;\R3_youbou_eigaseisaku_2_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ari-s\Desktop\&#22312;&#23429;&#26989;&#21209;&#12487;&#12540;&#12479;_0318\&#25163;&#24341;&#12365;&#25913;&#35330;\01_&#27096;&#24335;&#12487;&#12540;&#12479;_R3&#25163;&#24341;&#12365;\R3_shinsei_eigaseisaku_1_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e.kokubu\Desktop\&#27096;&#24335;&#9733;&#12414;&#12384;&#26368;&#32066;&#12376;&#12419;&#12394;&#12356;\&#27096;&#24335;_work\R3_yobo_kasseika_ippan_b1+b3-b5_00base_sohyo-etc&#65288;step+fukusu&#20849;&#36890;&#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ari-s\AppData\Local\Temp\R3_11_kikin_ongaku_shinsei_v7+jisseki_v4.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22522;&#37329;&#37096;/&#22522;&#37329;&#37096;&#20840;&#20307;&#20849;&#29992;&#12501;&#12457;&#12523;&#12480;/&#12480;&#12454;&#12531;&#12525;&#12540;&#12489;&#29992;&#27096;&#24335;&#26684;&#32013;&#24235;/&#12480;&#12454;&#12531;&#12525;&#12540;&#12489;&#29992;&#27096;&#24335;&#65288;&#26144;&#30011;&#65289;/R4&#24180;&#24230;/&#26144;&#30011;&#31085;/01_&#35201;&#26395;&#26360;/R4_youbou_eigasai_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e.kokubu\Desktop\&#27096;&#24335;&#9733;&#12414;&#12384;&#26368;&#32066;&#12376;&#12419;&#12394;&#12356;\&#27096;&#24335;_work\20201007&#36865;&#20184;&#65288;datas&#38750;&#34920;&#31034;&#65289;\1002&#20462;&#27491;_R3_11_ongaku_yobo_kikin.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ari-s\Desktop\&#22312;&#23429;&#26989;&#21209;&#12487;&#12540;&#12479;_0318\&#25163;&#24341;&#12365;&#25913;&#35330;\01_&#27096;&#24335;&#12487;&#12540;&#12479;_R3&#25163;&#24341;&#12365;\R3_shinsei_eigasai_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
      <sheetName val="datas"/>
      <sheetName val="個表"/>
      <sheetName val="収入"/>
      <sheetName val="支出"/>
      <sheetName val="スタッフ費内訳"/>
      <sheetName val="キャスト費内訳"/>
      <sheetName val="上映・配給、頒布計画書"/>
      <sheetName val="変更理由書"/>
      <sheetName val="誓約書"/>
      <sheetName val="支払申請書"/>
    </sheetNames>
    <sheetDataSet>
      <sheetData sheetId="0">
        <row r="16">
          <cell r="C16"/>
        </row>
      </sheetData>
      <sheetData sheetId="1"/>
      <sheetData sheetId="2"/>
      <sheetData sheetId="3"/>
      <sheetData sheetId="4">
        <row r="15">
          <cell r="AK15" t="str">
            <v>バリアフリー字幕制作費</v>
          </cell>
          <cell r="AL15" t="str">
            <v>音声ガイド制作費</v>
          </cell>
        </row>
        <row r="16">
          <cell r="R16" t="str">
            <v>スタッフ人件費</v>
          </cell>
          <cell r="T16" t="str">
            <v>製作発表に係る経費</v>
          </cell>
        </row>
        <row r="17">
          <cell r="R17" t="str">
            <v>キャスト人件費</v>
          </cell>
          <cell r="T17" t="str">
            <v>航空・列車運賃の特別料金</v>
          </cell>
        </row>
      </sheetData>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劇映画)"/>
      <sheetName val="《非表示》チェック表(記録映画)"/>
      <sheetName val="《非表示》チェック表(アニメ映画)"/>
      <sheetName val="総表"/>
      <sheetName val="datas"/>
      <sheetName val="総表（押印用）"/>
      <sheetName val="個表"/>
      <sheetName val="収入"/>
      <sheetName val="支出"/>
      <sheetName val="スタッフ費内訳"/>
      <sheetName val="キャスト費内訳"/>
      <sheetName val="団体概要"/>
      <sheetName val="【参考】記載可能経費一覧"/>
    </sheetNames>
    <sheetDataSet>
      <sheetData sheetId="0"/>
      <sheetData sheetId="1"/>
      <sheetData sheetId="2"/>
      <sheetData sheetId="3"/>
      <sheetData sheetId="4"/>
      <sheetData sheetId="5"/>
      <sheetData sheetId="6"/>
      <sheetData sheetId="7"/>
      <sheetData sheetId="8">
        <row r="15">
          <cell r="AK15" t="str">
            <v>バリアフリー字幕制作費</v>
          </cell>
          <cell r="AL15" t="str">
            <v>音声ガイド制作費</v>
          </cell>
        </row>
        <row r="16">
          <cell r="R16" t="str">
            <v>スタッフ人件費</v>
          </cell>
          <cell r="T16" t="str">
            <v>製作発表に係る経費</v>
          </cell>
        </row>
        <row r="17">
          <cell r="R17" t="str">
            <v>キャスト人件費</v>
          </cell>
          <cell r="T17" t="str">
            <v>航空・列車運賃の特別料金</v>
          </cell>
        </row>
      </sheetData>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
      <sheetName val="datas"/>
      <sheetName val="総表（様式）"/>
      <sheetName val="個表"/>
      <sheetName val="収入"/>
      <sheetName val="支出"/>
      <sheetName val="スタッフ費内訳"/>
      <sheetName val="キャスト費内訳"/>
      <sheetName val="上映・配給、頒布計画書"/>
      <sheetName val="変更理由書"/>
    </sheetNames>
    <sheetDataSet>
      <sheetData sheetId="0"/>
      <sheetData sheetId="1"/>
      <sheetData sheetId="2" refreshError="1"/>
      <sheetData sheetId="3"/>
      <sheetData sheetId="4"/>
      <sheetData sheetId="5">
        <row r="15">
          <cell r="AK15" t="str">
            <v>バリアフリー字幕制作費</v>
          </cell>
          <cell r="AL15" t="str">
            <v>音声ガイド制作費</v>
          </cell>
        </row>
        <row r="16">
          <cell r="R16" t="str">
            <v>スタッフ人件費</v>
          </cell>
        </row>
        <row r="17">
          <cell r="R17" t="str">
            <v>キャスト人件費</v>
          </cell>
        </row>
      </sheetData>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1"/>
      <sheetName val="総表2"/>
      <sheetName val="datas"/>
      <sheetName val="個表"/>
      <sheetName val="支出予算書"/>
      <sheetName val="【非表示】経費一覧"/>
      <sheetName val="収支計画書"/>
      <sheetName val="別紙入場料詳細"/>
      <sheetName val="団体概要"/>
      <sheetName val="団体概要別紙"/>
      <sheetName val="個人略歴1"/>
      <sheetName val="個人略歴2"/>
      <sheetName val="【非表示】分野・ジャンル"/>
    </sheetNames>
    <sheetDataSet>
      <sheetData sheetId="0" refreshError="1"/>
      <sheetData sheetId="1" refreshError="1"/>
      <sheetData sheetId="2" refreshError="1"/>
      <sheetData sheetId="3" refreshError="1"/>
      <sheetData sheetId="4" refreshError="1"/>
      <sheetData sheetId="5">
        <row r="2">
          <cell r="C2" t="str">
            <v>稽古料</v>
          </cell>
        </row>
        <row r="3">
          <cell r="C3" t="str">
            <v>稽古場借料</v>
          </cell>
        </row>
        <row r="55">
          <cell r="C55" t="str">
            <v>会場使用料</v>
          </cell>
        </row>
        <row r="56">
          <cell r="C56" t="str">
            <v>付帯設備使用料</v>
          </cell>
        </row>
      </sheetData>
      <sheetData sheetId="6" refreshError="1"/>
      <sheetData sheetId="7" refreshError="1"/>
      <sheetData sheetId="8" refreshError="1"/>
      <sheetData sheetId="9" refreshError="1"/>
      <sheetData sheetId="10" refreshError="1"/>
      <sheetData sheetId="11" refreshError="1"/>
      <sheetData sheetId="12">
        <row r="1">
          <cell r="A1" t="str">
            <v>音楽</v>
          </cell>
          <cell r="B1" t="str">
            <v>舞踊</v>
          </cell>
          <cell r="C1" t="str">
            <v>演劇</v>
          </cell>
          <cell r="D1" t="str">
            <v>伝統芸能</v>
          </cell>
          <cell r="E1" t="str">
            <v>大衆芸能</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_申請"/>
      <sheetName val="個表_申請"/>
      <sheetName val="収入_申請"/>
      <sheetName val="別紙　入場料詳細_申請"/>
      <sheetName val="支出_申請"/>
      <sheetName val="変更理由書"/>
      <sheetName val="変更理由書記入例"/>
      <sheetName val="総表_実績"/>
      <sheetName val="個表_実績"/>
      <sheetName val="収入_実績"/>
      <sheetName val="別紙　入場料詳細_実績"/>
      <sheetName val="支出_実績"/>
      <sheetName val="当日来場者数内訳"/>
      <sheetName val="変更理由書_実績"/>
      <sheetName val="変更理由書記入例_実績"/>
      <sheetName val="支払申請書_実績"/>
      <sheetName val="《非表示》記載可能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ow r="1">
          <cell r="A1" t="str">
            <v>現代舞台芸術創造普及活動・音楽</v>
          </cell>
          <cell r="B1" t="str">
            <v>現代舞台芸術創造普及活動・舞踊</v>
          </cell>
          <cell r="C1" t="str">
            <v>現代舞台芸術創造普及活動・演劇</v>
          </cell>
          <cell r="D1" t="str">
            <v>伝統芸能の公開活動</v>
          </cell>
          <cell r="E1" t="str">
            <v>多分野共同等芸術創造活動</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映画祭)"/>
      <sheetName val="《非表示》チェック表(上映活動)"/>
      <sheetName val="datas"/>
      <sheetName val="総表"/>
      <sheetName val="総表(押印用)"/>
      <sheetName val="個表"/>
      <sheetName val="収入"/>
      <sheetName val="別紙　入場料詳細"/>
      <sheetName val="支出"/>
      <sheetName val="団体概要"/>
      <sheetName val="個人略歴（代表者）"/>
      <sheetName val="個人略歴（芸術上中核者）"/>
      <sheetName val="別紙（上映作品詳細一覧）"/>
      <sheetName val="別紙（共催等）"/>
      <sheetName val="別紙（会場資料）"/>
      <sheetName val="【参考】記載可能経費一覧"/>
    </sheetNames>
    <sheetDataSet>
      <sheetData sheetId="0">
        <row r="6">
          <cell r="P6" t="str">
            <v>・要望取下げの連絡があった</v>
          </cell>
        </row>
        <row r="7">
          <cell r="P7" t="str">
            <v>・令和4年3月31日以前または令和5年4月1日以降の活動である</v>
          </cell>
        </row>
        <row r="8">
          <cell r="P8" t="str">
            <v>・助成金額算定基礎経費の合計額が60万円未満である</v>
          </cell>
        </row>
        <row r="9">
          <cell r="P9" t="str">
            <v>・文化庁の補助金や委託費等が支出される活動である</v>
          </cell>
        </row>
        <row r="10">
          <cell r="P10" t="str">
            <v>・団体要件を満たしていない（映画祭を行うことを主たる目的としていない）</v>
          </cell>
        </row>
        <row r="11">
          <cell r="P11" t="str">
            <v>・団体要件を満たしていない（経理・監査等の会計組織を有していることが確認できない）</v>
          </cell>
        </row>
        <row r="12">
          <cell r="P12" t="str">
            <v>・団体要件を満たしていない（定款・規約等を有していない）</v>
          </cell>
        </row>
        <row r="13">
          <cell r="P13" t="str">
            <v>・団体要件を満たしていない（事務所を有していない）</v>
          </cell>
        </row>
        <row r="14">
          <cell r="P14" t="str">
            <v>・団体要件を満たしていない（　　　　　　　　　　　　　　　　　　　）</v>
          </cell>
        </row>
        <row r="15">
          <cell r="P15" t="str">
            <v>・実績要件を満たしていない</v>
          </cell>
        </row>
        <row r="16">
          <cell r="P16" t="str">
            <v>・活動要件を満たしていない（日本国内で行う活動ではない）</v>
          </cell>
        </row>
        <row r="17">
          <cell r="P17" t="str">
            <v>・活動要件を満たしていない（上映作品に日本映画が含まれていない）</v>
          </cell>
        </row>
        <row r="18">
          <cell r="P18" t="str">
            <v>・活動要件を満たしていない（講演・シンポジウム・トークショー・コンペティション等の催しを行わない）</v>
          </cell>
        </row>
        <row r="19">
          <cell r="P19" t="str">
            <v>・活動要件を満たしていない（特定の上映テーマ又はコンセプトが明確に設定されていない）</v>
          </cell>
        </row>
        <row r="20">
          <cell r="P20" t="str">
            <v>・活動要件を満たしていない（映画祭のテーマと上映作品の選定を行う責任者が存在しない）</v>
          </cell>
        </row>
        <row r="21">
          <cell r="P21" t="str">
            <v>・活動要件を満たしていない（定期的（毎年・各年）に開催されているものではない）</v>
          </cell>
        </row>
        <row r="22">
          <cell r="P22" t="str">
            <v>・活動要件を満たしていない（無料で公開）</v>
          </cell>
        </row>
        <row r="23">
          <cell r="P23" t="str">
            <v>・活動要件を満たしていない（映画館又はホール（公民館等を含む）において上映するものではない）</v>
          </cell>
        </row>
        <row r="24">
          <cell r="P24" t="str">
            <v>・活動要件を満たしていない（活動期間が３日に満たない）</v>
          </cell>
        </row>
        <row r="25">
          <cell r="P25" t="str">
            <v>・活動要件を満たしていない（開催地の地方公共団体等の公的機関の支援を受けていない）</v>
          </cell>
        </row>
        <row r="26">
          <cell r="P26" t="str">
            <v>・政治的又は宗教的な宣伝意図を有する活動である</v>
          </cell>
        </row>
        <row r="27">
          <cell r="P27" t="str">
            <v>・慈善事業への寄付を目的として行われる活動である</v>
          </cell>
        </row>
        <row r="28">
          <cell r="P28" t="str">
            <v>・独立行政法人日本芸術文化振興会と共催する活動である</v>
          </cell>
        </row>
        <row r="29">
          <cell r="P29" t="str">
            <v>・名称冠公演（活動）である</v>
          </cell>
        </row>
      </sheetData>
      <sheetData sheetId="1"/>
      <sheetData sheetId="2"/>
      <sheetData sheetId="3">
        <row r="10">
          <cell r="L10" t="str">
            <v>映画祭</v>
          </cell>
        </row>
        <row r="11">
          <cell r="L11" t="str">
            <v>日本映画上映活動</v>
          </cell>
        </row>
      </sheetData>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
      <sheetName val="datas"/>
      <sheetName val="総表(押印用)"/>
      <sheetName val="個表"/>
      <sheetName val="収入"/>
      <sheetName val="別紙　入場料詳細"/>
      <sheetName val="支出"/>
      <sheetName val="記載可能経費一覧"/>
      <sheetName val="団体概要"/>
      <sheetName val="団体概要 (別紙)"/>
      <sheetName val="個人略歴1"/>
      <sheetName val="個人略歴2"/>
    </sheetNames>
    <sheetDataSet>
      <sheetData sheetId="0">
        <row r="1">
          <cell r="N1" t="str">
            <v>現代舞台芸術創造普及活動・音楽</v>
          </cell>
          <cell r="O1" t="str">
            <v>現代舞台芸術創造普及活動・舞踊</v>
          </cell>
          <cell r="P1" t="str">
            <v>現代舞台芸術創造普及活動・演劇</v>
          </cell>
          <cell r="Q1" t="str">
            <v>伝統芸能の公開活動</v>
          </cell>
          <cell r="R1" t="str">
            <v>多分野共同等芸術創造活動</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
      <sheetName val="datas"/>
      <sheetName val="個表"/>
      <sheetName val="収入"/>
      <sheetName val="別紙　入場料詳細"/>
      <sheetName val="支出"/>
      <sheetName val="別紙（上映作品詳細一覧）"/>
      <sheetName val="別紙（共催等）"/>
      <sheetName val="別紙（会場資料）"/>
      <sheetName val="変更理由書"/>
    </sheetNames>
    <sheetDataSet>
      <sheetData sheetId="0"/>
      <sheetData sheetId="1"/>
      <sheetData sheetId="2"/>
      <sheetData sheetId="3"/>
      <sheetData sheetId="4"/>
      <sheetData sheetId="5">
        <row r="14">
          <cell r="R14" t="str">
            <v>感染症予防用品購入費</v>
          </cell>
        </row>
        <row r="15">
          <cell r="R15" t="str">
            <v>消毒関係消耗品購入費</v>
          </cell>
        </row>
        <row r="16">
          <cell r="R16" t="str">
            <v>消毒作業費</v>
          </cell>
        </row>
        <row r="17">
          <cell r="R17" t="str">
            <v>感染症対策機材購入・借用費</v>
          </cell>
        </row>
        <row r="18">
          <cell r="R18" t="str">
            <v>検査費</v>
          </cell>
        </row>
      </sheetData>
      <sheetData sheetId="6"/>
      <sheetData sheetId="7"/>
      <sheetData sheetId="8"/>
      <sheetData sheetId="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62"/>
  <sheetViews>
    <sheetView tabSelected="1" view="pageBreakPreview" zoomScale="70" zoomScaleNormal="70" zoomScaleSheetLayoutView="70" workbookViewId="0">
      <selection activeCell="A6" sqref="A6:J6"/>
    </sheetView>
  </sheetViews>
  <sheetFormatPr defaultColWidth="9" defaultRowHeight="18"/>
  <cols>
    <col min="1" max="1" width="5.83203125" customWidth="1"/>
    <col min="2" max="2" width="21.58203125" customWidth="1"/>
    <col min="3" max="3" width="22.58203125" customWidth="1"/>
    <col min="4" max="4" width="4.08203125" customWidth="1"/>
    <col min="5" max="5" width="22.58203125" customWidth="1"/>
    <col min="6" max="6" width="10" customWidth="1"/>
    <col min="7" max="7" width="14.33203125" customWidth="1"/>
    <col min="8" max="8" width="10.25" customWidth="1"/>
    <col min="9" max="9" width="10.58203125" customWidth="1"/>
    <col min="10" max="10" width="8.75" customWidth="1"/>
    <col min="11" max="11" width="77.75" customWidth="1"/>
    <col min="12" max="17" width="9" hidden="1" customWidth="1"/>
    <col min="18" max="18" width="0" hidden="1" customWidth="1"/>
  </cols>
  <sheetData>
    <row r="1" spans="1:18" ht="34.5" customHeight="1">
      <c r="A1" s="543" t="s">
        <v>360</v>
      </c>
      <c r="B1" s="543"/>
      <c r="C1" s="543"/>
      <c r="K1" s="245" t="s">
        <v>220</v>
      </c>
    </row>
    <row r="2" spans="1:18" ht="70" customHeight="1">
      <c r="A2" s="552" t="s">
        <v>453</v>
      </c>
      <c r="B2" s="552"/>
      <c r="C2" s="552"/>
      <c r="D2" s="552"/>
      <c r="E2" s="552"/>
      <c r="F2" s="552"/>
      <c r="G2" s="552"/>
      <c r="H2" s="552"/>
      <c r="I2" s="552"/>
      <c r="J2" s="552"/>
      <c r="K2" s="246" t="s">
        <v>439</v>
      </c>
    </row>
    <row r="3" spans="1:18" s="292" customFormat="1" ht="15" customHeight="1">
      <c r="A3" s="290"/>
      <c r="B3" s="290"/>
      <c r="C3" s="290"/>
      <c r="D3" s="290"/>
      <c r="E3" s="290"/>
      <c r="F3" s="290"/>
      <c r="G3" s="290"/>
      <c r="H3" s="640"/>
      <c r="I3" s="640"/>
      <c r="J3" s="640"/>
      <c r="K3" s="291"/>
    </row>
    <row r="4" spans="1:18" s="292" customFormat="1" ht="21">
      <c r="A4" s="293"/>
      <c r="H4" s="641" t="s">
        <v>333</v>
      </c>
      <c r="I4" s="641"/>
      <c r="J4" s="641"/>
      <c r="K4" s="245" t="s">
        <v>334</v>
      </c>
    </row>
    <row r="5" spans="1:18" s="292" customFormat="1" ht="21">
      <c r="A5" s="304" t="s">
        <v>344</v>
      </c>
      <c r="B5" s="294"/>
      <c r="J5" s="291"/>
    </row>
    <row r="6" spans="1:18" s="292" customFormat="1" ht="38.5" customHeight="1">
      <c r="A6" s="1020" t="s">
        <v>465</v>
      </c>
      <c r="B6" s="1020"/>
      <c r="C6" s="1020"/>
      <c r="D6" s="1020"/>
      <c r="E6" s="1020"/>
      <c r="F6" s="1020"/>
      <c r="G6" s="1020"/>
      <c r="H6" s="1020"/>
      <c r="I6" s="1020"/>
      <c r="J6" s="1020"/>
      <c r="K6" s="323" t="s">
        <v>454</v>
      </c>
    </row>
    <row r="7" spans="1:18" s="292" customFormat="1" ht="15" customHeight="1">
      <c r="A7" s="303"/>
      <c r="B7" s="303"/>
      <c r="C7" s="303"/>
      <c r="D7" s="303"/>
      <c r="E7" s="501" t="s">
        <v>433</v>
      </c>
      <c r="F7" s="645">
        <f>C17</f>
        <v>0</v>
      </c>
      <c r="G7" s="645"/>
      <c r="H7" s="645"/>
      <c r="I7" s="645"/>
      <c r="J7" s="646"/>
      <c r="K7" s="323"/>
    </row>
    <row r="8" spans="1:18" s="292" customFormat="1" ht="15" customHeight="1">
      <c r="A8" s="303"/>
      <c r="B8" s="303"/>
      <c r="C8" s="303"/>
      <c r="D8" s="303"/>
      <c r="E8" s="502" t="s">
        <v>434</v>
      </c>
      <c r="F8" s="647">
        <f>C18</f>
        <v>0</v>
      </c>
      <c r="G8" s="647"/>
      <c r="H8" s="647"/>
      <c r="I8" s="647"/>
      <c r="J8" s="648"/>
      <c r="K8" s="323"/>
    </row>
    <row r="9" spans="1:18" s="292" customFormat="1" ht="15" customHeight="1">
      <c r="E9" s="503" t="s">
        <v>425</v>
      </c>
      <c r="F9" s="649">
        <f>C19</f>
        <v>0</v>
      </c>
      <c r="G9" s="649"/>
      <c r="H9" s="649"/>
      <c r="I9" s="649"/>
      <c r="J9" s="650"/>
    </row>
    <row r="10" spans="1:18" s="292" customFormat="1" ht="10" customHeight="1" thickBot="1">
      <c r="A10" s="609"/>
      <c r="B10" s="609"/>
      <c r="C10" s="609"/>
      <c r="D10" s="609"/>
      <c r="E10" s="609"/>
      <c r="F10" s="609"/>
      <c r="G10" s="609"/>
      <c r="H10" s="609"/>
      <c r="I10" s="609"/>
      <c r="J10" s="609"/>
      <c r="K10" s="512"/>
    </row>
    <row r="11" spans="1:18" ht="32.15" customHeight="1">
      <c r="A11" s="550" t="s">
        <v>1</v>
      </c>
      <c r="B11" s="553" t="s">
        <v>275</v>
      </c>
      <c r="C11" s="554"/>
      <c r="D11" s="554"/>
      <c r="E11" s="554"/>
      <c r="F11" s="554"/>
      <c r="G11" s="554"/>
      <c r="H11" s="554"/>
      <c r="I11" s="554"/>
      <c r="J11" s="555"/>
      <c r="K11" s="513" t="s">
        <v>469</v>
      </c>
    </row>
    <row r="12" spans="1:18" ht="32.15" customHeight="1" thickBot="1">
      <c r="A12" s="551"/>
      <c r="B12" s="54" t="s">
        <v>216</v>
      </c>
      <c r="C12" s="612" t="s">
        <v>320</v>
      </c>
      <c r="D12" s="613"/>
      <c r="E12" s="613"/>
      <c r="F12" s="613"/>
      <c r="G12" s="613"/>
      <c r="H12" s="613"/>
      <c r="I12" s="613"/>
      <c r="J12" s="614"/>
      <c r="K12" s="513" t="s">
        <v>470</v>
      </c>
      <c r="L12" t="s">
        <v>320</v>
      </c>
      <c r="M12" t="str">
        <f>IF(H48&gt;=15000,"（5,000千円（500万円）まで選択できます。）",IF(H48&gt;=10000,"（2,000千円（200万円）まで選択できます。）",IF(H48&gt;=5000,"（1,200千円（120万円）まで選択できます。）",IF(H48&gt;=1500,"（600千円（60万円）まで選択できます。）",IF(H48&gt;=600,"（300千円（30万円）を選択できます。）",IF(H48&lt;=600,"（助成金額算定基礎経費の合計額が600千円以上必要です。）",""))))))</f>
        <v>（助成金額算定基礎経費の合計額が600千円以上必要です。）</v>
      </c>
    </row>
    <row r="13" spans="1:18" ht="24.75" customHeight="1">
      <c r="A13" s="623" t="s">
        <v>0</v>
      </c>
      <c r="B13" s="270" t="s">
        <v>2</v>
      </c>
      <c r="C13" s="56"/>
      <c r="D13" s="57" t="s">
        <v>66</v>
      </c>
      <c r="E13" s="58"/>
      <c r="F13" s="617"/>
      <c r="G13" s="618"/>
      <c r="H13" s="618"/>
      <c r="I13" s="618"/>
      <c r="J13" s="619"/>
      <c r="K13" s="556" t="s">
        <v>471</v>
      </c>
      <c r="L13" t="s">
        <v>323</v>
      </c>
      <c r="M13" t="str">
        <f>IF(H48&gt;=1500,"（600千円（60万円）まで選択できます。）",IF(H48&gt;=600,"（300千円（30万円）を選択できます。）",IF(H48&lt;=600,"（助成金額算定基礎経費の合計額が600千円以上必要です。）","")))</f>
        <v>（助成金額算定基礎経費の合計額が600千円以上必要です。）</v>
      </c>
    </row>
    <row r="14" spans="1:18" ht="15" customHeight="1">
      <c r="A14" s="624"/>
      <c r="B14" s="615" t="s">
        <v>3</v>
      </c>
      <c r="C14" s="55" t="s">
        <v>125</v>
      </c>
      <c r="D14" s="568" t="s">
        <v>126</v>
      </c>
      <c r="E14" s="569"/>
      <c r="F14" s="528" t="s">
        <v>127</v>
      </c>
      <c r="G14" s="529"/>
      <c r="H14" s="529"/>
      <c r="I14" s="529"/>
      <c r="J14" s="530"/>
      <c r="K14" s="556"/>
    </row>
    <row r="15" spans="1:18" ht="31.5" customHeight="1">
      <c r="A15" s="624"/>
      <c r="B15" s="616"/>
      <c r="C15" s="242" t="s">
        <v>328</v>
      </c>
      <c r="D15" s="651"/>
      <c r="E15" s="652"/>
      <c r="F15" s="525"/>
      <c r="G15" s="526"/>
      <c r="H15" s="526"/>
      <c r="I15" s="526"/>
      <c r="J15" s="527"/>
      <c r="K15" s="556"/>
      <c r="L15" t="s">
        <v>321</v>
      </c>
    </row>
    <row r="16" spans="1:18" ht="20.5" customHeight="1">
      <c r="A16" s="624"/>
      <c r="B16" s="459" t="s">
        <v>318</v>
      </c>
      <c r="C16" s="578"/>
      <c r="D16" s="579"/>
      <c r="E16" s="579"/>
      <c r="F16" s="579"/>
      <c r="G16" s="531"/>
      <c r="H16" s="531"/>
      <c r="I16" s="531"/>
      <c r="J16" s="580"/>
      <c r="K16" s="563" t="s">
        <v>324</v>
      </c>
      <c r="L16" t="s">
        <v>320</v>
      </c>
      <c r="M16" t="s">
        <v>327</v>
      </c>
      <c r="N16">
        <v>300</v>
      </c>
      <c r="O16">
        <v>600</v>
      </c>
      <c r="P16">
        <v>1200</v>
      </c>
      <c r="Q16">
        <v>2000</v>
      </c>
      <c r="R16">
        <v>5000</v>
      </c>
    </row>
    <row r="17" spans="1:19" ht="34" customHeight="1">
      <c r="A17" s="624"/>
      <c r="B17" s="271" t="s">
        <v>4</v>
      </c>
      <c r="C17" s="570"/>
      <c r="D17" s="571"/>
      <c r="E17" s="571"/>
      <c r="F17" s="571"/>
      <c r="G17" s="572"/>
      <c r="H17" s="572"/>
      <c r="I17" s="572"/>
      <c r="J17" s="573"/>
      <c r="K17" s="563"/>
      <c r="L17" t="s">
        <v>322</v>
      </c>
      <c r="M17" t="s">
        <v>327</v>
      </c>
      <c r="N17">
        <v>300</v>
      </c>
      <c r="O17">
        <v>600</v>
      </c>
    </row>
    <row r="18" spans="1:19" ht="31.5" customHeight="1">
      <c r="A18" s="624"/>
      <c r="B18" s="272" t="s">
        <v>5</v>
      </c>
      <c r="C18" s="574"/>
      <c r="D18" s="575"/>
      <c r="E18" s="575"/>
      <c r="F18" s="575"/>
      <c r="G18" s="576"/>
      <c r="H18" s="576"/>
      <c r="I18" s="576"/>
      <c r="J18" s="577"/>
      <c r="K18" s="247"/>
    </row>
    <row r="19" spans="1:19" ht="31.5" customHeight="1">
      <c r="A19" s="624"/>
      <c r="B19" s="272" t="s">
        <v>6</v>
      </c>
      <c r="C19" s="653"/>
      <c r="D19" s="575"/>
      <c r="E19" s="575"/>
      <c r="F19" s="575"/>
      <c r="G19" s="576"/>
      <c r="H19" s="576"/>
      <c r="I19" s="576"/>
      <c r="J19" s="577"/>
      <c r="K19" s="247"/>
    </row>
    <row r="20" spans="1:19" ht="32.15" customHeight="1" thickBot="1">
      <c r="A20" s="625"/>
      <c r="B20" s="273" t="s">
        <v>286</v>
      </c>
      <c r="C20" s="557"/>
      <c r="D20" s="558"/>
      <c r="E20" s="558"/>
      <c r="F20" s="558"/>
      <c r="G20" s="558"/>
      <c r="H20" s="558"/>
      <c r="I20" s="558"/>
      <c r="J20" s="559"/>
      <c r="K20" s="248"/>
    </row>
    <row r="21" spans="1:19" ht="24.75" customHeight="1">
      <c r="A21" s="628" t="s">
        <v>278</v>
      </c>
      <c r="B21" s="483" t="s">
        <v>279</v>
      </c>
      <c r="C21" s="297"/>
      <c r="D21" s="298" t="s">
        <v>66</v>
      </c>
      <c r="E21" s="299"/>
      <c r="F21" s="581"/>
      <c r="G21" s="582"/>
      <c r="H21" s="582"/>
      <c r="I21" s="582"/>
      <c r="J21" s="583"/>
      <c r="K21" s="249" t="s">
        <v>280</v>
      </c>
    </row>
    <row r="22" spans="1:19" ht="15" customHeight="1">
      <c r="A22" s="629"/>
      <c r="B22" s="626" t="s">
        <v>281</v>
      </c>
      <c r="C22" s="300" t="s">
        <v>125</v>
      </c>
      <c r="D22" s="568" t="s">
        <v>126</v>
      </c>
      <c r="E22" s="569"/>
      <c r="F22" s="568" t="s">
        <v>127</v>
      </c>
      <c r="G22" s="590"/>
      <c r="H22" s="590"/>
      <c r="I22" s="590"/>
      <c r="J22" s="591"/>
      <c r="K22" s="1"/>
    </row>
    <row r="23" spans="1:19" ht="31.5" customHeight="1">
      <c r="A23" s="629"/>
      <c r="B23" s="627"/>
      <c r="C23" s="301" t="s">
        <v>328</v>
      </c>
      <c r="D23" s="572"/>
      <c r="E23" s="570"/>
      <c r="F23" s="642"/>
      <c r="G23" s="643"/>
      <c r="H23" s="643"/>
      <c r="I23" s="643"/>
      <c r="J23" s="644"/>
      <c r="K23" s="1"/>
    </row>
    <row r="24" spans="1:19" ht="32.15" customHeight="1">
      <c r="A24" s="629"/>
      <c r="B24" s="274" t="s">
        <v>282</v>
      </c>
      <c r="C24" s="584"/>
      <c r="D24" s="585"/>
      <c r="E24" s="585"/>
      <c r="F24" s="585"/>
      <c r="G24" s="585"/>
      <c r="H24" s="585"/>
      <c r="I24" s="585"/>
      <c r="J24" s="586"/>
      <c r="K24" s="154"/>
    </row>
    <row r="25" spans="1:19" ht="32.15" customHeight="1">
      <c r="A25" s="629"/>
      <c r="B25" s="275" t="s">
        <v>283</v>
      </c>
      <c r="C25" s="560"/>
      <c r="D25" s="561"/>
      <c r="E25" s="561"/>
      <c r="F25" s="561"/>
      <c r="G25" s="561"/>
      <c r="H25" s="561"/>
      <c r="I25" s="561"/>
      <c r="J25" s="562"/>
      <c r="K25" s="245" t="s">
        <v>319</v>
      </c>
    </row>
    <row r="26" spans="1:19" ht="32.15" customHeight="1">
      <c r="A26" s="629"/>
      <c r="B26" s="275" t="s">
        <v>284</v>
      </c>
      <c r="C26" s="560"/>
      <c r="D26" s="561"/>
      <c r="E26" s="561"/>
      <c r="F26" s="561"/>
      <c r="G26" s="561"/>
      <c r="H26" s="561"/>
      <c r="I26" s="561"/>
      <c r="J26" s="562"/>
      <c r="K26" s="1"/>
    </row>
    <row r="27" spans="1:19" ht="32.15" customHeight="1" thickBot="1">
      <c r="A27" s="630"/>
      <c r="B27" s="276" t="s">
        <v>285</v>
      </c>
      <c r="C27" s="587"/>
      <c r="D27" s="588"/>
      <c r="E27" s="588"/>
      <c r="F27" s="588"/>
      <c r="G27" s="588"/>
      <c r="H27" s="588"/>
      <c r="I27" s="588"/>
      <c r="J27" s="589"/>
      <c r="K27" s="245" t="s">
        <v>404</v>
      </c>
    </row>
    <row r="28" spans="1:19" ht="18" customHeight="1">
      <c r="A28" s="623" t="s">
        <v>362</v>
      </c>
      <c r="B28" s="504" t="s">
        <v>336</v>
      </c>
      <c r="C28" s="605"/>
      <c r="D28" s="606"/>
      <c r="E28" s="606"/>
      <c r="F28" s="606"/>
      <c r="G28" s="607"/>
      <c r="H28" s="607"/>
      <c r="I28" s="607"/>
      <c r="J28" s="608"/>
    </row>
    <row r="29" spans="1:19" ht="37.5" customHeight="1">
      <c r="A29" s="624"/>
      <c r="B29" s="277" t="s">
        <v>335</v>
      </c>
      <c r="C29" s="564"/>
      <c r="D29" s="565"/>
      <c r="E29" s="565"/>
      <c r="F29" s="565"/>
      <c r="G29" s="566"/>
      <c r="H29" s="566"/>
      <c r="I29" s="566"/>
      <c r="J29" s="567"/>
      <c r="K29" s="245" t="s">
        <v>259</v>
      </c>
    </row>
    <row r="30" spans="1:19" ht="18" customHeight="1">
      <c r="A30" s="624"/>
      <c r="B30" s="620" t="s">
        <v>361</v>
      </c>
      <c r="C30" s="470" t="s">
        <v>123</v>
      </c>
      <c r="D30" s="471"/>
      <c r="E30" s="471" t="s">
        <v>124</v>
      </c>
      <c r="F30" s="471" t="s">
        <v>407</v>
      </c>
      <c r="G30" s="472"/>
      <c r="H30" s="474" t="s">
        <v>456</v>
      </c>
      <c r="I30" s="474" t="s">
        <v>435</v>
      </c>
      <c r="J30" s="59"/>
      <c r="K30" s="245"/>
    </row>
    <row r="31" spans="1:19" ht="27" customHeight="1">
      <c r="A31" s="624"/>
      <c r="B31" s="621"/>
      <c r="C31" s="480" t="str">
        <f>IF(MIN(C32:C41),MIN(C32:C41),"")</f>
        <v/>
      </c>
      <c r="D31" s="478" t="s">
        <v>67</v>
      </c>
      <c r="E31" s="505" t="str">
        <f>IF(MAX(E32:E41),MAX(E32:E41),"")</f>
        <v/>
      </c>
      <c r="F31" s="610" t="str">
        <f>IF(F32="","",F32)</f>
        <v/>
      </c>
      <c r="G31" s="611"/>
      <c r="H31" s="481" t="str">
        <f>IF(H32="","","（"&amp;H32)</f>
        <v/>
      </c>
      <c r="I31" s="481" t="str">
        <f>IF(I32="","",I32&amp;")")</f>
        <v/>
      </c>
      <c r="J31" s="482">
        <f>IF(ISBLANK(F33:G41),"",COUNTA(F33:G41))</f>
        <v>0</v>
      </c>
      <c r="K31" s="245"/>
    </row>
    <row r="32" spans="1:19" ht="22" customHeight="1">
      <c r="A32" s="624"/>
      <c r="B32" s="621"/>
      <c r="C32" s="473"/>
      <c r="D32" s="506" t="s">
        <v>67</v>
      </c>
      <c r="E32" s="475"/>
      <c r="F32" s="531"/>
      <c r="G32" s="532"/>
      <c r="H32" s="476"/>
      <c r="I32" s="531"/>
      <c r="J32" s="596"/>
      <c r="K32" s="250" t="s">
        <v>455</v>
      </c>
      <c r="L32" s="1"/>
      <c r="M32" s="1"/>
      <c r="N32" s="1"/>
      <c r="O32" s="1"/>
      <c r="P32" s="1"/>
      <c r="Q32" s="1"/>
      <c r="R32" s="1"/>
      <c r="S32" s="1"/>
    </row>
    <row r="33" spans="1:19" ht="22" customHeight="1">
      <c r="A33" s="624"/>
      <c r="B33" s="621"/>
      <c r="C33" s="473"/>
      <c r="D33" s="507" t="s">
        <v>67</v>
      </c>
      <c r="E33" s="509"/>
      <c r="F33" s="533"/>
      <c r="G33" s="534"/>
      <c r="H33" s="477"/>
      <c r="I33" s="533"/>
      <c r="J33" s="547"/>
      <c r="K33" s="250" t="s">
        <v>260</v>
      </c>
      <c r="L33" s="1"/>
      <c r="M33" s="1"/>
      <c r="N33" s="1"/>
      <c r="O33" s="1"/>
      <c r="P33" s="1"/>
      <c r="Q33" s="1"/>
      <c r="R33" s="1"/>
      <c r="S33" s="1"/>
    </row>
    <row r="34" spans="1:19" ht="22" customHeight="1">
      <c r="A34" s="624"/>
      <c r="B34" s="621"/>
      <c r="C34" s="473"/>
      <c r="D34" s="507" t="s">
        <v>67</v>
      </c>
      <c r="E34" s="509"/>
      <c r="F34" s="533"/>
      <c r="G34" s="534"/>
      <c r="H34" s="477"/>
      <c r="I34" s="533"/>
      <c r="J34" s="547"/>
      <c r="K34" s="10"/>
      <c r="L34" s="1"/>
      <c r="M34" s="1"/>
      <c r="N34" s="1"/>
      <c r="O34" s="1"/>
      <c r="P34" s="1"/>
      <c r="Q34" s="1"/>
      <c r="R34" s="1"/>
      <c r="S34" s="1"/>
    </row>
    <row r="35" spans="1:19" ht="22" customHeight="1">
      <c r="A35" s="624"/>
      <c r="B35" s="621"/>
      <c r="C35" s="473"/>
      <c r="D35" s="507" t="s">
        <v>67</v>
      </c>
      <c r="E35" s="509"/>
      <c r="F35" s="533"/>
      <c r="G35" s="534"/>
      <c r="H35" s="477"/>
      <c r="I35" s="533"/>
      <c r="J35" s="547"/>
      <c r="K35" s="10"/>
      <c r="L35" s="1"/>
      <c r="M35" s="1"/>
      <c r="N35" s="1"/>
      <c r="O35" s="1"/>
      <c r="P35" s="1"/>
      <c r="Q35" s="1"/>
      <c r="R35" s="1"/>
      <c r="S35" s="1"/>
    </row>
    <row r="36" spans="1:19" ht="22" customHeight="1">
      <c r="A36" s="624"/>
      <c r="B36" s="621"/>
      <c r="C36" s="473"/>
      <c r="D36" s="507" t="s">
        <v>67</v>
      </c>
      <c r="E36" s="509"/>
      <c r="F36" s="533"/>
      <c r="G36" s="534"/>
      <c r="H36" s="477"/>
      <c r="I36" s="533"/>
      <c r="J36" s="547"/>
      <c r="K36" s="10"/>
      <c r="L36" s="1"/>
      <c r="M36" s="1"/>
      <c r="N36" s="1"/>
      <c r="O36" s="1"/>
      <c r="P36" s="1"/>
      <c r="Q36" s="1"/>
      <c r="R36" s="1"/>
      <c r="S36" s="1"/>
    </row>
    <row r="37" spans="1:19" ht="22" customHeight="1">
      <c r="A37" s="624"/>
      <c r="B37" s="621"/>
      <c r="C37" s="473"/>
      <c r="D37" s="507" t="s">
        <v>67</v>
      </c>
      <c r="E37" s="509"/>
      <c r="F37" s="533"/>
      <c r="G37" s="534"/>
      <c r="H37" s="477"/>
      <c r="I37" s="533"/>
      <c r="J37" s="547"/>
      <c r="K37" s="10"/>
      <c r="L37" s="1"/>
      <c r="M37" s="1"/>
      <c r="N37" s="1"/>
      <c r="O37" s="1"/>
      <c r="P37" s="1"/>
      <c r="Q37" s="1"/>
      <c r="R37" s="1"/>
      <c r="S37" s="1"/>
    </row>
    <row r="38" spans="1:19" ht="22" customHeight="1">
      <c r="A38" s="624"/>
      <c r="B38" s="621"/>
      <c r="C38" s="473"/>
      <c r="D38" s="507" t="s">
        <v>67</v>
      </c>
      <c r="E38" s="509"/>
      <c r="F38" s="533"/>
      <c r="G38" s="534"/>
      <c r="H38" s="477"/>
      <c r="I38" s="533"/>
      <c r="J38" s="547"/>
      <c r="K38" s="10"/>
      <c r="L38" s="1"/>
      <c r="M38" s="1"/>
      <c r="N38" s="1"/>
      <c r="O38" s="1"/>
      <c r="P38" s="1"/>
      <c r="Q38" s="1"/>
      <c r="R38" s="1"/>
      <c r="S38" s="1"/>
    </row>
    <row r="39" spans="1:19" ht="22" customHeight="1">
      <c r="A39" s="624"/>
      <c r="B39" s="621"/>
      <c r="C39" s="473"/>
      <c r="D39" s="507" t="s">
        <v>67</v>
      </c>
      <c r="E39" s="509"/>
      <c r="F39" s="533"/>
      <c r="G39" s="534"/>
      <c r="H39" s="477"/>
      <c r="I39" s="533"/>
      <c r="J39" s="547"/>
      <c r="K39" s="10"/>
      <c r="L39" s="1"/>
      <c r="M39" s="1"/>
      <c r="N39" s="1"/>
      <c r="O39" s="1"/>
      <c r="P39" s="1"/>
      <c r="Q39" s="1"/>
      <c r="R39" s="1"/>
      <c r="S39" s="1"/>
    </row>
    <row r="40" spans="1:19" ht="22" customHeight="1">
      <c r="A40" s="624"/>
      <c r="B40" s="621"/>
      <c r="C40" s="473"/>
      <c r="D40" s="507" t="s">
        <v>67</v>
      </c>
      <c r="E40" s="509"/>
      <c r="F40" s="533"/>
      <c r="G40" s="534"/>
      <c r="H40" s="477"/>
      <c r="I40" s="533"/>
      <c r="J40" s="547"/>
      <c r="K40" s="10"/>
      <c r="L40" s="1"/>
      <c r="M40" s="1"/>
      <c r="N40" s="1"/>
      <c r="O40" s="1"/>
      <c r="P40" s="1"/>
      <c r="Q40" s="1"/>
      <c r="R40" s="1"/>
      <c r="S40" s="1"/>
    </row>
    <row r="41" spans="1:19" ht="22" customHeight="1">
      <c r="A41" s="624"/>
      <c r="B41" s="622"/>
      <c r="C41" s="473"/>
      <c r="D41" s="508" t="s">
        <v>67</v>
      </c>
      <c r="E41" s="510"/>
      <c r="F41" s="548"/>
      <c r="G41" s="595"/>
      <c r="H41" s="479"/>
      <c r="I41" s="548"/>
      <c r="J41" s="549"/>
      <c r="K41" s="10"/>
      <c r="L41" s="1"/>
      <c r="M41" s="1"/>
      <c r="N41" s="1"/>
      <c r="O41" s="1"/>
      <c r="P41" s="1"/>
      <c r="Q41" s="1"/>
      <c r="R41" s="1"/>
      <c r="S41" s="1"/>
    </row>
    <row r="42" spans="1:19" ht="20.149999999999999" customHeight="1">
      <c r="A42" s="624"/>
      <c r="B42" s="521" t="s">
        <v>363</v>
      </c>
      <c r="C42" s="535" t="s">
        <v>287</v>
      </c>
      <c r="D42" s="536"/>
      <c r="E42" s="536"/>
      <c r="F42" s="592" t="s">
        <v>288</v>
      </c>
      <c r="G42" s="593"/>
      <c r="H42" s="593"/>
      <c r="I42" s="593"/>
      <c r="J42" s="594"/>
    </row>
    <row r="43" spans="1:19" ht="22.5" customHeight="1">
      <c r="A43" s="624"/>
      <c r="B43" s="522"/>
      <c r="C43" s="460" t="s">
        <v>338</v>
      </c>
      <c r="D43" s="603">
        <f>収入!E4</f>
        <v>0</v>
      </c>
      <c r="E43" s="604"/>
      <c r="F43" s="461" t="s">
        <v>289</v>
      </c>
      <c r="G43" s="462" t="str">
        <f>IF(支出!F7="","",支出!F7)</f>
        <v/>
      </c>
      <c r="H43" s="544" t="str">
        <f>IF(支出!G7="","",支出!G7)</f>
        <v>0</v>
      </c>
      <c r="I43" s="545"/>
      <c r="J43" s="546"/>
    </row>
    <row r="44" spans="1:19" ht="22.5" customHeight="1">
      <c r="A44" s="624"/>
      <c r="B44" s="522"/>
      <c r="C44" s="463" t="s">
        <v>7</v>
      </c>
      <c r="D44" s="537">
        <f>収入!E6</f>
        <v>0</v>
      </c>
      <c r="E44" s="538"/>
      <c r="F44" s="461" t="s">
        <v>290</v>
      </c>
      <c r="G44" s="462" t="str">
        <f>IF(支出!F8="","",支出!F8)</f>
        <v/>
      </c>
      <c r="H44" s="544" t="str">
        <f>IF(支出!G8="","",支出!G8)</f>
        <v>0</v>
      </c>
      <c r="I44" s="545"/>
      <c r="J44" s="546"/>
    </row>
    <row r="45" spans="1:19" ht="22.5" customHeight="1">
      <c r="A45" s="624"/>
      <c r="B45" s="522"/>
      <c r="C45" s="463" t="s">
        <v>291</v>
      </c>
      <c r="D45" s="537">
        <f>収入!E3</f>
        <v>0</v>
      </c>
      <c r="E45" s="538"/>
      <c r="F45" s="464" t="s">
        <v>292</v>
      </c>
      <c r="G45" s="462" t="str">
        <f>IF(支出!F9="","",支出!F9)</f>
        <v/>
      </c>
      <c r="H45" s="544" t="str">
        <f>IF(支出!G9="","",支出!G9)</f>
        <v>0</v>
      </c>
      <c r="I45" s="545"/>
      <c r="J45" s="546"/>
    </row>
    <row r="46" spans="1:19" ht="22.5" customHeight="1" thickBot="1">
      <c r="A46" s="624"/>
      <c r="B46" s="522"/>
      <c r="C46" s="465" t="s">
        <v>8</v>
      </c>
      <c r="D46" s="539">
        <f>D48-D45-D47</f>
        <v>0</v>
      </c>
      <c r="E46" s="540"/>
      <c r="F46" s="633" t="s">
        <v>436</v>
      </c>
      <c r="G46" s="634"/>
      <c r="H46" s="597">
        <f>SUM(H43:J45)</f>
        <v>0</v>
      </c>
      <c r="I46" s="598"/>
      <c r="J46" s="599"/>
    </row>
    <row r="47" spans="1:19" ht="22.5" customHeight="1" thickTop="1" thickBot="1">
      <c r="A47" s="624"/>
      <c r="B47" s="523"/>
      <c r="C47" s="466" t="s">
        <v>337</v>
      </c>
      <c r="D47" s="631"/>
      <c r="E47" s="632"/>
      <c r="F47" s="635"/>
      <c r="G47" s="636"/>
      <c r="H47" s="600"/>
      <c r="I47" s="601"/>
      <c r="J47" s="602"/>
      <c r="K47" s="250" t="s">
        <v>473</v>
      </c>
    </row>
    <row r="48" spans="1:19" ht="22.5" customHeight="1" thickTop="1" thickBot="1">
      <c r="A48" s="624"/>
      <c r="B48" s="524"/>
      <c r="C48" s="467" t="s">
        <v>437</v>
      </c>
      <c r="D48" s="541">
        <f>H48</f>
        <v>0</v>
      </c>
      <c r="E48" s="542"/>
      <c r="F48" s="468" t="s">
        <v>329</v>
      </c>
      <c r="G48" s="469"/>
      <c r="H48" s="637">
        <f>支出!G4</f>
        <v>0</v>
      </c>
      <c r="I48" s="638"/>
      <c r="J48" s="639"/>
      <c r="K48" s="155" t="str">
        <f>IF($H$40&gt;=9000,3000,IF($H$40&gt;=6000,2000,IF($H$40&gt;=3000,1000,IF($H$40&gt;=1500,500,""))))</f>
        <v/>
      </c>
    </row>
    <row r="49" spans="1:24" ht="20.149999999999999" customHeight="1" thickBot="1">
      <c r="A49" s="519"/>
      <c r="B49" s="519"/>
      <c r="C49" s="519"/>
      <c r="D49" s="519"/>
      <c r="E49" s="520"/>
      <c r="F49" s="241" t="s">
        <v>317</v>
      </c>
      <c r="G49" s="517"/>
      <c r="H49" s="517"/>
      <c r="I49" s="517"/>
      <c r="J49" s="518"/>
      <c r="K49" s="279"/>
      <c r="L49" s="10"/>
      <c r="M49" s="10"/>
      <c r="N49" s="10"/>
      <c r="O49" s="10"/>
      <c r="P49" s="10"/>
      <c r="Q49" s="10"/>
      <c r="R49" s="10"/>
      <c r="S49" s="10"/>
      <c r="T49" s="10"/>
      <c r="U49" s="10"/>
      <c r="V49" s="10"/>
      <c r="W49" s="10"/>
      <c r="X49" s="10"/>
    </row>
    <row r="50" spans="1:24">
      <c r="B50" s="20" t="str">
        <f>IF(支出!J7="","","支出　助成金額算定基礎経費の選択を確認してください。")</f>
        <v/>
      </c>
      <c r="I50" s="10"/>
      <c r="J50" s="1"/>
    </row>
    <row r="51" spans="1:24">
      <c r="B51" s="20"/>
    </row>
    <row r="52" spans="1:24">
      <c r="B52" s="20"/>
    </row>
    <row r="54" spans="1:24">
      <c r="K54" s="10"/>
      <c r="L54" s="1"/>
      <c r="M54" s="1"/>
      <c r="N54" s="1"/>
      <c r="O54" s="1"/>
      <c r="P54" s="1"/>
      <c r="Q54" s="1"/>
      <c r="R54" s="1"/>
      <c r="S54" s="1"/>
    </row>
    <row r="55" spans="1:24">
      <c r="K55" s="10"/>
      <c r="L55" s="1"/>
      <c r="M55" s="1"/>
      <c r="N55" s="1"/>
      <c r="O55" s="1"/>
      <c r="P55" s="1"/>
      <c r="Q55" s="1"/>
      <c r="R55" s="1"/>
      <c r="S55" s="1"/>
    </row>
    <row r="56" spans="1:24">
      <c r="K56" s="10"/>
      <c r="L56" s="1"/>
      <c r="M56" s="1"/>
      <c r="N56" s="1"/>
      <c r="O56" s="1"/>
      <c r="P56" s="1"/>
      <c r="Q56" s="1"/>
      <c r="R56" s="1"/>
      <c r="S56" s="1"/>
    </row>
    <row r="57" spans="1:24">
      <c r="K57" s="10"/>
      <c r="L57" s="1"/>
      <c r="M57" s="1"/>
      <c r="N57" s="1"/>
      <c r="O57" s="1"/>
      <c r="P57" s="1"/>
      <c r="Q57" s="1"/>
      <c r="R57" s="1"/>
      <c r="S57" s="1"/>
    </row>
    <row r="58" spans="1:24">
      <c r="K58" s="10"/>
      <c r="L58" s="1"/>
      <c r="M58" s="1"/>
      <c r="N58" s="1"/>
      <c r="O58" s="1"/>
      <c r="P58" s="1"/>
      <c r="Q58" s="1"/>
      <c r="R58" s="1"/>
      <c r="S58" s="1"/>
    </row>
    <row r="59" spans="1:24">
      <c r="K59" s="10"/>
      <c r="L59" s="1"/>
      <c r="M59" s="1"/>
      <c r="N59" s="1"/>
      <c r="O59" s="1"/>
      <c r="P59" s="1"/>
      <c r="Q59" s="1"/>
      <c r="R59" s="1"/>
      <c r="S59" s="1"/>
    </row>
    <row r="60" spans="1:24">
      <c r="K60" s="10"/>
      <c r="L60" s="1"/>
      <c r="M60" s="1"/>
      <c r="N60" s="1"/>
      <c r="O60" s="1"/>
      <c r="P60" s="1"/>
      <c r="Q60" s="1"/>
      <c r="R60" s="1"/>
      <c r="S60" s="1"/>
    </row>
    <row r="61" spans="1:24">
      <c r="K61" s="10"/>
      <c r="L61" s="1"/>
      <c r="M61" s="1"/>
      <c r="N61" s="1"/>
      <c r="O61" s="1"/>
      <c r="P61" s="1"/>
      <c r="Q61" s="1"/>
      <c r="R61" s="1"/>
      <c r="S61" s="1"/>
    </row>
    <row r="62" spans="1:24">
      <c r="K62" s="10"/>
      <c r="L62" s="1"/>
      <c r="M62" s="1"/>
      <c r="N62" s="1"/>
      <c r="O62" s="1"/>
      <c r="P62" s="1"/>
      <c r="Q62" s="1"/>
      <c r="R62" s="1"/>
      <c r="S62" s="1"/>
    </row>
  </sheetData>
  <sheetProtection algorithmName="SHA-512" hashValue="YcU+rLybUgeF4uR7Z1rU+DmOIdmyRge9K3mqYNZ5BTQ2YehDHJnEiSQsubbQILAnhcoFlS9gRBzDQWNGSwqVWA==" saltValue="KpWzt12tqewnsSQ+NgjIOg==" spinCount="100000" sheet="1" objects="1" scenarios="1"/>
  <mergeCells count="79">
    <mergeCell ref="H3:J3"/>
    <mergeCell ref="H4:J4"/>
    <mergeCell ref="F23:J23"/>
    <mergeCell ref="A6:J6"/>
    <mergeCell ref="F7:J7"/>
    <mergeCell ref="F8:J8"/>
    <mergeCell ref="F9:J9"/>
    <mergeCell ref="D15:E15"/>
    <mergeCell ref="C19:J19"/>
    <mergeCell ref="D43:E43"/>
    <mergeCell ref="C28:J28"/>
    <mergeCell ref="A10:J10"/>
    <mergeCell ref="F31:G31"/>
    <mergeCell ref="C12:J12"/>
    <mergeCell ref="B14:B15"/>
    <mergeCell ref="F13:J13"/>
    <mergeCell ref="B30:B41"/>
    <mergeCell ref="A13:A20"/>
    <mergeCell ref="B22:B23"/>
    <mergeCell ref="A21:A27"/>
    <mergeCell ref="A28:A48"/>
    <mergeCell ref="D47:E47"/>
    <mergeCell ref="F46:G47"/>
    <mergeCell ref="H48:J48"/>
    <mergeCell ref="I33:J33"/>
    <mergeCell ref="F42:J42"/>
    <mergeCell ref="F41:G41"/>
    <mergeCell ref="I32:J32"/>
    <mergeCell ref="F40:G40"/>
    <mergeCell ref="H46:J47"/>
    <mergeCell ref="H45:J45"/>
    <mergeCell ref="K13:K15"/>
    <mergeCell ref="C20:J20"/>
    <mergeCell ref="C26:J26"/>
    <mergeCell ref="K16:K17"/>
    <mergeCell ref="C29:J29"/>
    <mergeCell ref="D14:E14"/>
    <mergeCell ref="C17:J17"/>
    <mergeCell ref="C18:J18"/>
    <mergeCell ref="C16:J16"/>
    <mergeCell ref="F21:J21"/>
    <mergeCell ref="C24:J24"/>
    <mergeCell ref="C25:J25"/>
    <mergeCell ref="C27:J27"/>
    <mergeCell ref="D22:E22"/>
    <mergeCell ref="D23:E23"/>
    <mergeCell ref="F22:J22"/>
    <mergeCell ref="D48:E48"/>
    <mergeCell ref="A1:C1"/>
    <mergeCell ref="H44:J44"/>
    <mergeCell ref="I39:J39"/>
    <mergeCell ref="I40:J40"/>
    <mergeCell ref="I41:J41"/>
    <mergeCell ref="H43:J43"/>
    <mergeCell ref="I34:J34"/>
    <mergeCell ref="I35:J35"/>
    <mergeCell ref="I36:J36"/>
    <mergeCell ref="I37:J37"/>
    <mergeCell ref="I38:J38"/>
    <mergeCell ref="F39:G39"/>
    <mergeCell ref="A11:A12"/>
    <mergeCell ref="A2:J2"/>
    <mergeCell ref="B11:J11"/>
    <mergeCell ref="G49:J49"/>
    <mergeCell ref="A49:E49"/>
    <mergeCell ref="B42:B48"/>
    <mergeCell ref="F15:J15"/>
    <mergeCell ref="F14:J14"/>
    <mergeCell ref="F32:G32"/>
    <mergeCell ref="F33:G33"/>
    <mergeCell ref="F34:G34"/>
    <mergeCell ref="F35:G35"/>
    <mergeCell ref="F36:G36"/>
    <mergeCell ref="F37:G37"/>
    <mergeCell ref="F38:G38"/>
    <mergeCell ref="C42:E42"/>
    <mergeCell ref="D44:E44"/>
    <mergeCell ref="D45:E45"/>
    <mergeCell ref="D46:E46"/>
  </mergeCells>
  <phoneticPr fontId="2"/>
  <dataValidations count="5">
    <dataValidation imeMode="halfAlpha" operator="greaterThanOrEqual" allowBlank="1" showInputMessage="1" showErrorMessage="1" sqref="E13 C13:C14 C21:C22 E21" xr:uid="{00000000-0002-0000-0000-000000000000}"/>
    <dataValidation type="list" allowBlank="1" showInputMessage="1" showErrorMessage="1" sqref="C12:J12" xr:uid="{00000000-0002-0000-0000-000001000000}">
      <formula1>活動区分</formula1>
    </dataValidation>
    <dataValidation type="list" allowBlank="1" showInputMessage="1" sqref="C23 C15 H32:H41" xr:uid="{00000000-0002-0000-0000-000005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date" allowBlank="1" showInputMessage="1" showErrorMessage="1" errorTitle="実施予定日程（開始日）を記載してください。" error="2024/4/1～2025/3/31で記載してください。" sqref="C32 C33:C41 E32:E41" xr:uid="{4EFF2910-E9BB-4B4D-8294-4C6BAF75F216}">
      <formula1>45748</formula1>
      <formula2>46112</formula2>
    </dataValidation>
    <dataValidation imeMode="fullKatakana" allowBlank="1" showInputMessage="1" showErrorMessage="1" sqref="C16:J16 C28:J28" xr:uid="{1DAC8A18-99BE-47E8-8BA2-BBD333578F2D}"/>
  </dataValidations>
  <printOptions horizontalCentered="1"/>
  <pageMargins left="0.78740157480314965" right="0.19685039370078741" top="0.59055118110236227" bottom="0.59055118110236227" header="0.39370078740157483" footer="0.39370078740157483"/>
  <pageSetup paperSize="9" scale="5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7C7CF-24A9-4FCB-894E-F06C1E3D291A}">
  <sheetPr>
    <tabColor theme="9" tint="0.59999389629810485"/>
  </sheetPr>
  <dimension ref="A1:R31"/>
  <sheetViews>
    <sheetView view="pageBreakPreview" topLeftCell="A17" zoomScale="70" zoomScaleNormal="100" zoomScaleSheetLayoutView="70" workbookViewId="0">
      <selection activeCell="D24" sqref="D24:K24"/>
    </sheetView>
  </sheetViews>
  <sheetFormatPr defaultColWidth="9" defaultRowHeight="13"/>
  <cols>
    <col min="1" max="1" width="4.58203125" style="305" customWidth="1"/>
    <col min="2" max="2" width="17" style="305" customWidth="1"/>
    <col min="3" max="3" width="14.33203125" style="305" customWidth="1"/>
    <col min="4" max="4" width="5.5" style="305" customWidth="1"/>
    <col min="5" max="5" width="18.08203125" style="305" customWidth="1"/>
    <col min="6" max="6" width="5.5" style="305" customWidth="1"/>
    <col min="7" max="7" width="18.08203125" style="305" customWidth="1"/>
    <col min="8" max="8" width="5.5" style="305" customWidth="1"/>
    <col min="9" max="9" width="18.08203125" style="305" customWidth="1"/>
    <col min="10" max="10" width="5" style="305" customWidth="1"/>
    <col min="11" max="11" width="21.75" style="305" customWidth="1"/>
    <col min="12" max="12" width="5" style="305" customWidth="1"/>
    <col min="13" max="16384" width="9" style="305"/>
  </cols>
  <sheetData>
    <row r="1" spans="1:18" ht="30" customHeight="1">
      <c r="A1" s="991" t="s">
        <v>375</v>
      </c>
      <c r="B1" s="991"/>
      <c r="C1" s="991"/>
      <c r="D1" s="303"/>
      <c r="E1" s="304"/>
      <c r="F1" s="304"/>
      <c r="G1" s="304"/>
      <c r="H1" s="304"/>
      <c r="I1" s="304"/>
      <c r="J1" s="304"/>
      <c r="K1" s="304"/>
      <c r="L1" s="304"/>
      <c r="N1" s="306"/>
    </row>
    <row r="2" spans="1:18" ht="9.75" customHeight="1">
      <c r="A2" s="303"/>
      <c r="B2" s="303"/>
      <c r="C2" s="303"/>
      <c r="D2" s="303"/>
      <c r="E2" s="304"/>
      <c r="F2" s="304"/>
      <c r="G2" s="304"/>
      <c r="H2" s="304"/>
      <c r="I2" s="304"/>
      <c r="J2" s="304"/>
      <c r="K2" s="304"/>
      <c r="L2" s="304"/>
      <c r="N2" s="306"/>
    </row>
    <row r="3" spans="1:18" ht="28">
      <c r="A3" s="307"/>
      <c r="B3" s="307"/>
      <c r="C3" s="992" t="s">
        <v>462</v>
      </c>
      <c r="D3" s="992"/>
      <c r="E3" s="992"/>
      <c r="F3" s="992"/>
      <c r="G3" s="992"/>
      <c r="H3" s="992"/>
      <c r="I3" s="992"/>
      <c r="J3" s="992"/>
      <c r="K3" s="307"/>
      <c r="L3" s="307"/>
      <c r="N3" s="306"/>
    </row>
    <row r="4" spans="1:18" ht="34.5" customHeight="1">
      <c r="A4" s="308"/>
      <c r="B4" s="308"/>
      <c r="C4" s="993" t="s">
        <v>376</v>
      </c>
      <c r="D4" s="993"/>
      <c r="E4" s="993"/>
      <c r="F4" s="993"/>
      <c r="G4" s="993"/>
      <c r="H4" s="993"/>
      <c r="I4" s="993"/>
      <c r="J4" s="993"/>
      <c r="K4" s="308"/>
      <c r="L4" s="308"/>
      <c r="N4" s="306"/>
    </row>
    <row r="5" spans="1:18" ht="39.75" customHeight="1">
      <c r="A5" s="308"/>
      <c r="B5" s="308"/>
      <c r="C5" s="994" t="s">
        <v>377</v>
      </c>
      <c r="D5" s="994"/>
      <c r="E5" s="994"/>
      <c r="F5" s="994"/>
      <c r="G5" s="994"/>
      <c r="H5" s="994"/>
      <c r="I5" s="994"/>
      <c r="J5" s="994"/>
      <c r="K5" s="308"/>
      <c r="L5" s="308"/>
      <c r="M5" s="309"/>
      <c r="N5" s="309"/>
    </row>
    <row r="6" spans="1:18" ht="11.25" customHeight="1">
      <c r="A6" s="308"/>
      <c r="B6" s="308"/>
      <c r="C6" s="308"/>
      <c r="D6" s="308"/>
      <c r="E6" s="308"/>
      <c r="F6" s="308"/>
      <c r="G6" s="308"/>
      <c r="H6" s="308"/>
      <c r="I6" s="995" t="s">
        <v>342</v>
      </c>
      <c r="J6" s="995"/>
      <c r="K6" s="995"/>
      <c r="L6" s="308"/>
      <c r="M6" s="309"/>
      <c r="N6" s="309"/>
    </row>
    <row r="7" spans="1:18" ht="30.75" customHeight="1">
      <c r="A7" s="304"/>
      <c r="B7" s="310"/>
      <c r="C7" s="310"/>
      <c r="D7" s="310"/>
      <c r="E7" s="310"/>
      <c r="F7" s="310"/>
      <c r="G7" s="310"/>
      <c r="H7" s="310"/>
      <c r="I7" s="990" t="str">
        <f>総表!H4</f>
        <v>令和　年　月　日</v>
      </c>
      <c r="J7" s="990"/>
      <c r="K7" s="990"/>
      <c r="L7" s="310"/>
      <c r="M7" s="309" t="s">
        <v>378</v>
      </c>
      <c r="N7" s="309"/>
    </row>
    <row r="8" spans="1:18" ht="21" customHeight="1">
      <c r="A8" s="304"/>
      <c r="B8" s="310"/>
      <c r="C8" s="310"/>
      <c r="D8" s="310"/>
      <c r="E8" s="310"/>
      <c r="F8" s="310"/>
      <c r="G8" s="310"/>
      <c r="H8" s="310"/>
      <c r="I8" s="311"/>
      <c r="J8" s="311"/>
      <c r="K8" s="311"/>
      <c r="L8" s="310"/>
      <c r="M8" s="309"/>
      <c r="N8" s="309"/>
    </row>
    <row r="9" spans="1:18" ht="35.25" customHeight="1">
      <c r="A9" s="304"/>
      <c r="B9" s="996" t="s">
        <v>344</v>
      </c>
      <c r="C9" s="996"/>
      <c r="D9" s="996"/>
      <c r="E9" s="996"/>
      <c r="F9" s="996"/>
      <c r="G9" s="996"/>
      <c r="H9" s="996"/>
      <c r="I9" s="996"/>
      <c r="J9" s="996"/>
      <c r="K9" s="996"/>
      <c r="L9" s="310"/>
      <c r="M9" s="309"/>
      <c r="N9" s="309"/>
    </row>
    <row r="10" spans="1:18" ht="17.25" customHeight="1">
      <c r="A10" s="304"/>
      <c r="B10" s="304"/>
      <c r="C10" s="304"/>
      <c r="D10" s="304"/>
      <c r="E10" s="304"/>
      <c r="F10" s="304"/>
      <c r="G10" s="304"/>
      <c r="H10" s="304"/>
      <c r="I10" s="304"/>
      <c r="J10" s="310"/>
      <c r="K10" s="310"/>
      <c r="L10" s="310"/>
      <c r="M10" s="309"/>
      <c r="N10" s="309"/>
    </row>
    <row r="11" spans="1:18" ht="36.75" customHeight="1">
      <c r="A11" s="304"/>
      <c r="B11" s="304"/>
      <c r="C11" s="304"/>
      <c r="D11" s="304"/>
      <c r="E11" s="312" t="s">
        <v>379</v>
      </c>
      <c r="F11" s="294"/>
      <c r="G11" s="321">
        <f>総表!C13</f>
        <v>0</v>
      </c>
      <c r="H11" s="313" t="s">
        <v>66</v>
      </c>
      <c r="I11" s="322">
        <f>総表!E13</f>
        <v>0</v>
      </c>
      <c r="J11" s="313"/>
      <c r="K11" s="294"/>
      <c r="L11" s="313"/>
      <c r="M11" s="309" t="s">
        <v>378</v>
      </c>
      <c r="N11" s="309"/>
    </row>
    <row r="12" spans="1:18" ht="54" customHeight="1">
      <c r="A12" s="304"/>
      <c r="B12" s="304"/>
      <c r="C12" s="304"/>
      <c r="D12" s="304"/>
      <c r="E12" s="314" t="s">
        <v>380</v>
      </c>
      <c r="F12" s="294"/>
      <c r="G12" s="997" t="str">
        <f>総表!C15&amp;総表!D15&amp;総表!F15</f>
        <v>北海道</v>
      </c>
      <c r="H12" s="997"/>
      <c r="I12" s="997"/>
      <c r="J12" s="997"/>
      <c r="K12" s="997"/>
      <c r="L12" s="997"/>
      <c r="M12" s="309" t="s">
        <v>378</v>
      </c>
      <c r="N12" s="309"/>
    </row>
    <row r="13" spans="1:18" ht="54" customHeight="1">
      <c r="A13" s="304"/>
      <c r="B13" s="304"/>
      <c r="C13" s="304"/>
      <c r="D13" s="304"/>
      <c r="E13" s="314" t="s">
        <v>381</v>
      </c>
      <c r="F13" s="294"/>
      <c r="G13" s="997">
        <f>総表!C17</f>
        <v>0</v>
      </c>
      <c r="H13" s="997"/>
      <c r="I13" s="997"/>
      <c r="J13" s="997"/>
      <c r="K13" s="997"/>
      <c r="L13" s="997"/>
      <c r="M13" s="309" t="s">
        <v>378</v>
      </c>
      <c r="N13" s="309"/>
    </row>
    <row r="14" spans="1:18" ht="54" customHeight="1">
      <c r="A14" s="304"/>
      <c r="B14" s="304"/>
      <c r="C14" s="304"/>
      <c r="D14" s="304"/>
      <c r="E14" s="315" t="s">
        <v>382</v>
      </c>
      <c r="F14" s="294"/>
      <c r="G14" s="997">
        <f>総表!C18</f>
        <v>0</v>
      </c>
      <c r="H14" s="997"/>
      <c r="I14" s="997"/>
      <c r="J14" s="997"/>
      <c r="K14" s="997"/>
      <c r="L14" s="997"/>
      <c r="M14" s="309" t="s">
        <v>378</v>
      </c>
      <c r="N14" s="309"/>
    </row>
    <row r="15" spans="1:18" ht="54" customHeight="1">
      <c r="A15" s="304"/>
      <c r="B15" s="304"/>
      <c r="C15" s="304"/>
      <c r="D15" s="304"/>
      <c r="E15" s="315" t="s">
        <v>346</v>
      </c>
      <c r="F15" s="294"/>
      <c r="G15" s="997">
        <f>総表!C19</f>
        <v>0</v>
      </c>
      <c r="H15" s="997"/>
      <c r="I15" s="997"/>
      <c r="J15" s="997"/>
      <c r="K15" s="997"/>
      <c r="L15" s="316"/>
      <c r="M15" s="998" t="s">
        <v>401</v>
      </c>
      <c r="N15" s="998"/>
      <c r="O15" s="998"/>
      <c r="P15" s="998"/>
      <c r="Q15" s="998"/>
      <c r="R15" s="998"/>
    </row>
    <row r="16" spans="1:18" ht="9.75" customHeight="1">
      <c r="A16" s="304"/>
      <c r="B16" s="304"/>
      <c r="C16" s="304"/>
      <c r="D16" s="304"/>
      <c r="E16" s="304"/>
      <c r="F16" s="304"/>
      <c r="G16" s="304"/>
      <c r="H16" s="304"/>
      <c r="I16" s="304"/>
      <c r="J16" s="310"/>
      <c r="K16" s="310"/>
      <c r="L16" s="310"/>
    </row>
    <row r="17" spans="1:13" ht="69.75" customHeight="1">
      <c r="A17" s="304"/>
      <c r="B17" s="997" t="s">
        <v>383</v>
      </c>
      <c r="C17" s="997"/>
      <c r="D17" s="997"/>
      <c r="E17" s="997"/>
      <c r="F17" s="997"/>
      <c r="G17" s="997"/>
      <c r="H17" s="997"/>
      <c r="I17" s="997"/>
      <c r="J17" s="997"/>
      <c r="K17" s="997"/>
      <c r="L17" s="310"/>
    </row>
    <row r="18" spans="1:13" ht="4.5" customHeight="1">
      <c r="A18" s="304"/>
      <c r="B18" s="317"/>
      <c r="C18" s="317"/>
      <c r="D18" s="317"/>
      <c r="E18" s="317"/>
      <c r="F18" s="317"/>
      <c r="G18" s="317"/>
      <c r="H18" s="317"/>
      <c r="I18" s="317"/>
      <c r="J18" s="317"/>
      <c r="K18" s="317"/>
      <c r="L18" s="310"/>
    </row>
    <row r="19" spans="1:13" ht="21">
      <c r="A19" s="304"/>
      <c r="B19" s="1001" t="s">
        <v>384</v>
      </c>
      <c r="C19" s="1001"/>
      <c r="D19" s="1001"/>
      <c r="E19" s="1001"/>
      <c r="F19" s="1001"/>
      <c r="G19" s="1001"/>
      <c r="H19" s="1001"/>
      <c r="I19" s="1001"/>
      <c r="J19" s="1001"/>
      <c r="K19" s="1001"/>
      <c r="L19" s="310"/>
    </row>
    <row r="20" spans="1:13" ht="3.75" customHeight="1">
      <c r="A20" s="304"/>
      <c r="B20" s="318"/>
      <c r="C20" s="318"/>
      <c r="D20" s="318"/>
      <c r="E20" s="318"/>
      <c r="F20" s="318"/>
      <c r="G20" s="318"/>
      <c r="H20" s="318"/>
      <c r="I20" s="318"/>
      <c r="J20" s="318"/>
      <c r="K20" s="318"/>
      <c r="L20" s="310"/>
    </row>
    <row r="21" spans="1:13" ht="64.5" customHeight="1">
      <c r="A21" s="304"/>
      <c r="B21" s="996" t="s">
        <v>385</v>
      </c>
      <c r="C21" s="996"/>
      <c r="D21" s="319"/>
      <c r="E21" s="996">
        <f>総表!C29</f>
        <v>0</v>
      </c>
      <c r="F21" s="996"/>
      <c r="G21" s="996"/>
      <c r="H21" s="996"/>
      <c r="I21" s="996"/>
      <c r="J21" s="996"/>
      <c r="K21" s="996"/>
      <c r="L21" s="304"/>
      <c r="M21" s="320" t="s">
        <v>386</v>
      </c>
    </row>
    <row r="22" spans="1:13" ht="64.5" customHeight="1">
      <c r="A22" s="294"/>
      <c r="B22" s="996" t="s">
        <v>387</v>
      </c>
      <c r="C22" s="996"/>
      <c r="D22" s="319"/>
      <c r="E22" s="1002">
        <f>総表!D47</f>
        <v>0</v>
      </c>
      <c r="F22" s="1002"/>
      <c r="G22" s="1002"/>
      <c r="H22" s="1002"/>
      <c r="I22" s="1002"/>
      <c r="J22" s="1002"/>
      <c r="K22" s="1002"/>
      <c r="L22" s="304"/>
      <c r="M22" s="320" t="s">
        <v>386</v>
      </c>
    </row>
    <row r="23" spans="1:13" ht="64.5" customHeight="1">
      <c r="A23" s="294"/>
      <c r="B23" s="996" t="s">
        <v>388</v>
      </c>
      <c r="C23" s="996"/>
      <c r="D23" s="319"/>
      <c r="E23" s="316"/>
      <c r="F23" s="316"/>
      <c r="G23" s="316"/>
      <c r="H23" s="316"/>
      <c r="I23" s="316"/>
      <c r="J23" s="316"/>
      <c r="K23" s="316"/>
      <c r="L23" s="304"/>
    </row>
    <row r="24" spans="1:13" ht="55.5" customHeight="1">
      <c r="B24" s="1003" t="s">
        <v>389</v>
      </c>
      <c r="C24" s="1004"/>
      <c r="D24" s="1009" t="s">
        <v>390</v>
      </c>
      <c r="E24" s="1010"/>
      <c r="F24" s="1010"/>
      <c r="G24" s="1010"/>
      <c r="H24" s="1010"/>
      <c r="I24" s="1010"/>
      <c r="J24" s="1010"/>
      <c r="K24" s="1013"/>
      <c r="L24" s="294"/>
      <c r="M24" s="497" t="s">
        <v>391</v>
      </c>
    </row>
    <row r="25" spans="1:13" ht="55.5" customHeight="1">
      <c r="B25" s="1003" t="s">
        <v>392</v>
      </c>
      <c r="C25" s="1004"/>
      <c r="D25" s="1009" t="s">
        <v>393</v>
      </c>
      <c r="E25" s="1010"/>
      <c r="F25" s="1010"/>
      <c r="G25" s="1013"/>
      <c r="H25" s="1019" t="s">
        <v>394</v>
      </c>
      <c r="I25" s="1018"/>
      <c r="J25" s="999"/>
      <c r="K25" s="1000"/>
      <c r="L25" s="294"/>
      <c r="M25" s="294"/>
    </row>
    <row r="26" spans="1:13" ht="55.5" customHeight="1">
      <c r="B26" s="1003" t="s">
        <v>395</v>
      </c>
      <c r="C26" s="1008"/>
      <c r="D26" s="1009" t="s">
        <v>396</v>
      </c>
      <c r="E26" s="1010"/>
      <c r="F26" s="1010"/>
      <c r="G26" s="1011"/>
      <c r="H26" s="1012"/>
      <c r="I26" s="1010"/>
      <c r="J26" s="1010"/>
      <c r="K26" s="1013"/>
      <c r="L26" s="294"/>
      <c r="M26" s="294"/>
    </row>
    <row r="27" spans="1:13" ht="55.5" customHeight="1">
      <c r="B27" s="1003" t="s">
        <v>397</v>
      </c>
      <c r="C27" s="1004"/>
      <c r="D27" s="1014"/>
      <c r="E27" s="1015"/>
      <c r="F27" s="1015"/>
      <c r="G27" s="1015"/>
      <c r="H27" s="1015"/>
      <c r="I27" s="1015"/>
      <c r="J27" s="1015"/>
      <c r="K27" s="1016"/>
      <c r="L27" s="294"/>
      <c r="M27" s="294"/>
    </row>
    <row r="28" spans="1:13" ht="73.5" customHeight="1">
      <c r="B28" s="1017" t="s">
        <v>452</v>
      </c>
      <c r="C28" s="1018"/>
      <c r="D28" s="1005" t="s">
        <v>461</v>
      </c>
      <c r="E28" s="1006"/>
      <c r="F28" s="1006"/>
      <c r="G28" s="1006"/>
      <c r="H28" s="1006"/>
      <c r="I28" s="1006"/>
      <c r="J28" s="1006"/>
      <c r="K28" s="1007"/>
      <c r="L28" s="294"/>
      <c r="M28" s="497" t="s">
        <v>398</v>
      </c>
    </row>
    <row r="29" spans="1:13" ht="73.5" customHeight="1">
      <c r="B29" s="1003" t="s">
        <v>399</v>
      </c>
      <c r="C29" s="1004"/>
      <c r="D29" s="1005" t="s">
        <v>400</v>
      </c>
      <c r="E29" s="1006"/>
      <c r="F29" s="1006"/>
      <c r="G29" s="1006"/>
      <c r="H29" s="1006"/>
      <c r="I29" s="1006"/>
      <c r="J29" s="1006"/>
      <c r="K29" s="1007"/>
      <c r="L29" s="294"/>
      <c r="M29" s="294"/>
    </row>
    <row r="30" spans="1:13" ht="25.5" customHeight="1"/>
    <row r="31" spans="1:13" ht="25.5" customHeight="1"/>
  </sheetData>
  <sheetProtection selectLockedCells="1"/>
  <mergeCells count="34">
    <mergeCell ref="B29:C29"/>
    <mergeCell ref="D29:K29"/>
    <mergeCell ref="G15:K15"/>
    <mergeCell ref="B26:C26"/>
    <mergeCell ref="D26:G26"/>
    <mergeCell ref="H26:K26"/>
    <mergeCell ref="B27:C27"/>
    <mergeCell ref="D27:K27"/>
    <mergeCell ref="B28:C28"/>
    <mergeCell ref="D28:K28"/>
    <mergeCell ref="B23:C23"/>
    <mergeCell ref="B24:C24"/>
    <mergeCell ref="D24:K24"/>
    <mergeCell ref="B25:C25"/>
    <mergeCell ref="D25:G25"/>
    <mergeCell ref="H25:I25"/>
    <mergeCell ref="J25:K25"/>
    <mergeCell ref="B17:K17"/>
    <mergeCell ref="B19:K19"/>
    <mergeCell ref="B21:C21"/>
    <mergeCell ref="E21:K21"/>
    <mergeCell ref="B22:C22"/>
    <mergeCell ref="E22:K22"/>
    <mergeCell ref="B9:K9"/>
    <mergeCell ref="G12:L12"/>
    <mergeCell ref="G13:L13"/>
    <mergeCell ref="G14:L14"/>
    <mergeCell ref="M15:R15"/>
    <mergeCell ref="I7:K7"/>
    <mergeCell ref="A1:C1"/>
    <mergeCell ref="C3:J3"/>
    <mergeCell ref="C4:J4"/>
    <mergeCell ref="C5:J5"/>
    <mergeCell ref="I6:K6"/>
  </mergeCells>
  <phoneticPr fontId="24"/>
  <conditionalFormatting sqref="H26:K26">
    <cfRule type="expression" dxfId="0" priority="1">
      <formula>NOT($D$26="その他")</formula>
    </cfRule>
  </conditionalFormatting>
  <dataValidations count="1">
    <dataValidation type="list" allowBlank="1" showInputMessage="1" showErrorMessage="1" sqref="D26:G26" xr:uid="{44D62D3F-964A-4DDF-854A-80C28862F4B1}">
      <formula1>"普通,当座,その他"</formula1>
    </dataValidation>
  </dataValidations>
  <printOptions horizontalCentered="1"/>
  <pageMargins left="0.7" right="0.7" top="0.75" bottom="0.75" header="0.3" footer="0.3"/>
  <pageSetup paperSize="9" scale="58" fitToHeight="0" orientation="portrait" r:id="rId1"/>
  <headerFooter>
    <oddHeader xml:space="preserve">&amp;L様式第4号（第7条関係）
【総表】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W59"/>
  <sheetViews>
    <sheetView view="pageBreakPreview" zoomScale="85" zoomScaleNormal="100" zoomScaleSheetLayoutView="85" workbookViewId="0">
      <pane ySplit="1" topLeftCell="A2" activePane="bottomLeft" state="frozen"/>
      <selection activeCell="C9" sqref="C9:N14"/>
      <selection pane="bottomLeft"/>
    </sheetView>
  </sheetViews>
  <sheetFormatPr defaultColWidth="9" defaultRowHeight="18"/>
  <cols>
    <col min="1" max="1" width="31.5" style="3" customWidth="1"/>
    <col min="2" max="2" width="29.5" style="3" customWidth="1"/>
    <col min="3" max="3" width="11.25" style="3" customWidth="1"/>
    <col min="4" max="4" width="35.75" style="3" bestFit="1" customWidth="1"/>
    <col min="5" max="5" width="39.08203125" style="3" customWidth="1"/>
    <col min="6" max="6" width="9" style="3"/>
    <col min="7" max="8" width="32.83203125" hidden="1" customWidth="1"/>
    <col min="9" max="9" width="24.5" hidden="1" customWidth="1"/>
    <col min="10" max="10" width="30.75" hidden="1" customWidth="1"/>
    <col min="11" max="11" width="27.58203125" hidden="1" customWidth="1"/>
    <col min="12" max="13" width="18.33203125" hidden="1" customWidth="1"/>
    <col min="14" max="15" width="25.25" hidden="1" customWidth="1"/>
    <col min="16" max="16" width="21.25" hidden="1" customWidth="1"/>
    <col min="17" max="17" width="25.25" hidden="1" customWidth="1"/>
    <col min="18" max="18" width="23.08203125" hidden="1" customWidth="1"/>
    <col min="19" max="19" width="16.25" hidden="1" customWidth="1"/>
    <col min="20" max="20" width="18.33203125" hidden="1" customWidth="1"/>
    <col min="21" max="21" width="19" hidden="1" customWidth="1"/>
    <col min="22" max="22" width="21.33203125" hidden="1" customWidth="1"/>
    <col min="23" max="23" width="19.33203125" hidden="1" customWidth="1"/>
    <col min="24" max="16384" width="9" style="3"/>
  </cols>
  <sheetData>
    <row r="1" spans="1:23">
      <c r="A1" s="8" t="s">
        <v>9</v>
      </c>
      <c r="B1" s="8" t="s">
        <v>10</v>
      </c>
      <c r="C1" s="8" t="s">
        <v>11</v>
      </c>
      <c r="D1" s="8" t="s">
        <v>13</v>
      </c>
      <c r="E1" s="9" t="s">
        <v>14</v>
      </c>
      <c r="G1" s="6" t="s">
        <v>133</v>
      </c>
      <c r="H1" s="6" t="s">
        <v>130</v>
      </c>
      <c r="I1" s="6" t="s">
        <v>131</v>
      </c>
      <c r="J1" s="6" t="s">
        <v>138</v>
      </c>
      <c r="K1" s="6" t="s">
        <v>65</v>
      </c>
      <c r="L1" s="6" t="s">
        <v>190</v>
      </c>
      <c r="M1" s="6" t="s">
        <v>192</v>
      </c>
      <c r="N1" s="6" t="s">
        <v>60</v>
      </c>
      <c r="O1" s="6" t="s">
        <v>107</v>
      </c>
      <c r="P1" s="6" t="s">
        <v>193</v>
      </c>
      <c r="Q1" s="6" t="s">
        <v>194</v>
      </c>
      <c r="R1" s="6" t="s">
        <v>196</v>
      </c>
      <c r="S1" s="6" t="s">
        <v>203</v>
      </c>
      <c r="T1" s="6" t="s">
        <v>108</v>
      </c>
      <c r="U1" s="6" t="s">
        <v>109</v>
      </c>
      <c r="V1" s="6" t="s">
        <v>110</v>
      </c>
      <c r="W1" s="6" t="s">
        <v>111</v>
      </c>
    </row>
    <row r="2" spans="1:23">
      <c r="A2" s="2" t="s">
        <v>15</v>
      </c>
      <c r="B2" s="16" t="s">
        <v>176</v>
      </c>
      <c r="C2" s="16" t="s">
        <v>176</v>
      </c>
      <c r="D2" s="15" t="s">
        <v>177</v>
      </c>
      <c r="E2" s="17"/>
      <c r="G2" t="s">
        <v>134</v>
      </c>
      <c r="H2" t="s">
        <v>18</v>
      </c>
      <c r="I2" t="s">
        <v>106</v>
      </c>
      <c r="J2" t="s">
        <v>28</v>
      </c>
      <c r="K2" t="s">
        <v>135</v>
      </c>
      <c r="L2" t="s">
        <v>191</v>
      </c>
      <c r="M2" t="s">
        <v>179</v>
      </c>
      <c r="N2" t="s">
        <v>20</v>
      </c>
      <c r="O2" t="s">
        <v>195</v>
      </c>
      <c r="P2" t="s">
        <v>184</v>
      </c>
      <c r="Q2" t="s">
        <v>75</v>
      </c>
      <c r="R2" t="s">
        <v>197</v>
      </c>
      <c r="S2" t="s">
        <v>32</v>
      </c>
      <c r="T2" t="s">
        <v>36</v>
      </c>
      <c r="U2" t="s">
        <v>38</v>
      </c>
      <c r="V2" t="s">
        <v>47</v>
      </c>
      <c r="W2" t="s">
        <v>50</v>
      </c>
    </row>
    <row r="3" spans="1:23">
      <c r="A3" s="2" t="s">
        <v>15</v>
      </c>
      <c r="B3" s="16" t="s">
        <v>174</v>
      </c>
      <c r="C3" s="2" t="s">
        <v>16</v>
      </c>
      <c r="D3" s="15" t="s">
        <v>179</v>
      </c>
      <c r="E3" s="17"/>
      <c r="H3" t="s">
        <v>21</v>
      </c>
      <c r="I3" t="s">
        <v>132</v>
      </c>
      <c r="J3" t="s">
        <v>33</v>
      </c>
      <c r="K3" t="s">
        <v>136</v>
      </c>
      <c r="M3" t="s">
        <v>180</v>
      </c>
      <c r="N3" t="s">
        <v>181</v>
      </c>
      <c r="P3" t="s">
        <v>185</v>
      </c>
      <c r="Q3" t="s">
        <v>76</v>
      </c>
      <c r="R3" t="s">
        <v>198</v>
      </c>
      <c r="S3" t="s">
        <v>34</v>
      </c>
      <c r="U3" t="s">
        <v>40</v>
      </c>
      <c r="V3" t="s">
        <v>209</v>
      </c>
      <c r="W3" t="s">
        <v>52</v>
      </c>
    </row>
    <row r="4" spans="1:23">
      <c r="A4" s="2" t="s">
        <v>17</v>
      </c>
      <c r="B4" s="2" t="s">
        <v>174</v>
      </c>
      <c r="C4" s="2" t="s">
        <v>18</v>
      </c>
      <c r="D4" s="15" t="s">
        <v>180</v>
      </c>
      <c r="E4" s="17"/>
      <c r="I4" t="s">
        <v>74</v>
      </c>
      <c r="J4" t="s">
        <v>59</v>
      </c>
      <c r="K4" t="s">
        <v>137</v>
      </c>
      <c r="N4" t="s">
        <v>22</v>
      </c>
      <c r="P4" t="s">
        <v>186</v>
      </c>
      <c r="R4" t="s">
        <v>199</v>
      </c>
      <c r="S4" t="s">
        <v>204</v>
      </c>
      <c r="U4" t="s">
        <v>41</v>
      </c>
      <c r="V4" t="s">
        <v>48</v>
      </c>
      <c r="W4" t="s">
        <v>53</v>
      </c>
    </row>
    <row r="5" spans="1:23">
      <c r="A5" s="2" t="s">
        <v>17</v>
      </c>
      <c r="B5" s="2" t="s">
        <v>174</v>
      </c>
      <c r="C5" s="2" t="s">
        <v>19</v>
      </c>
      <c r="D5" s="4" t="s">
        <v>20</v>
      </c>
      <c r="E5" s="17"/>
      <c r="J5" t="s">
        <v>39</v>
      </c>
      <c r="K5" t="s">
        <v>58</v>
      </c>
      <c r="N5" t="s">
        <v>23</v>
      </c>
      <c r="P5" t="s">
        <v>187</v>
      </c>
      <c r="R5" t="s">
        <v>200</v>
      </c>
      <c r="S5" t="s">
        <v>206</v>
      </c>
      <c r="U5" t="s">
        <v>42</v>
      </c>
      <c r="V5" t="s">
        <v>44</v>
      </c>
      <c r="W5" t="s">
        <v>210</v>
      </c>
    </row>
    <row r="6" spans="1:23">
      <c r="A6" s="2" t="s">
        <v>17</v>
      </c>
      <c r="B6" s="2" t="s">
        <v>174</v>
      </c>
      <c r="C6" s="2" t="s">
        <v>21</v>
      </c>
      <c r="D6" s="15" t="s">
        <v>181</v>
      </c>
      <c r="E6" s="17"/>
      <c r="J6" t="s">
        <v>45</v>
      </c>
      <c r="N6" t="s">
        <v>24</v>
      </c>
      <c r="P6" t="s">
        <v>188</v>
      </c>
      <c r="R6" t="s">
        <v>201</v>
      </c>
      <c r="S6" t="s">
        <v>208</v>
      </c>
      <c r="V6" t="s">
        <v>46</v>
      </c>
    </row>
    <row r="7" spans="1:23">
      <c r="A7" s="2" t="s">
        <v>17</v>
      </c>
      <c r="B7" s="2" t="s">
        <v>174</v>
      </c>
      <c r="C7" s="2" t="s">
        <v>21</v>
      </c>
      <c r="D7" s="4" t="s">
        <v>22</v>
      </c>
      <c r="E7" s="17"/>
      <c r="G7" s="7" t="s">
        <v>61</v>
      </c>
      <c r="J7" t="s">
        <v>51</v>
      </c>
      <c r="R7" t="s">
        <v>29</v>
      </c>
    </row>
    <row r="8" spans="1:23">
      <c r="A8" s="2" t="s">
        <v>17</v>
      </c>
      <c r="B8" s="2" t="s">
        <v>174</v>
      </c>
      <c r="C8" s="2" t="s">
        <v>21</v>
      </c>
      <c r="D8" s="4" t="s">
        <v>23</v>
      </c>
      <c r="E8" s="17"/>
      <c r="R8" t="s">
        <v>30</v>
      </c>
    </row>
    <row r="9" spans="1:23">
      <c r="A9" s="2" t="s">
        <v>17</v>
      </c>
      <c r="B9" s="2" t="s">
        <v>174</v>
      </c>
      <c r="C9" s="2" t="s">
        <v>21</v>
      </c>
      <c r="D9" s="4" t="s">
        <v>24</v>
      </c>
      <c r="E9" s="17"/>
    </row>
    <row r="10" spans="1:23">
      <c r="A10" s="2" t="s">
        <v>17</v>
      </c>
      <c r="B10" s="16" t="s">
        <v>175</v>
      </c>
      <c r="C10" s="16" t="s">
        <v>106</v>
      </c>
      <c r="D10" s="15" t="s">
        <v>137</v>
      </c>
      <c r="E10" s="17" t="s">
        <v>182</v>
      </c>
    </row>
    <row r="11" spans="1:23">
      <c r="A11" s="2" t="s">
        <v>17</v>
      </c>
      <c r="B11" s="16" t="s">
        <v>178</v>
      </c>
      <c r="C11" s="2" t="s">
        <v>183</v>
      </c>
      <c r="D11" s="15" t="s">
        <v>184</v>
      </c>
      <c r="E11" s="17"/>
    </row>
    <row r="12" spans="1:23">
      <c r="A12" s="2" t="s">
        <v>17</v>
      </c>
      <c r="B12" s="2" t="s">
        <v>178</v>
      </c>
      <c r="C12" s="2" t="s">
        <v>183</v>
      </c>
      <c r="D12" s="15" t="s">
        <v>185</v>
      </c>
      <c r="E12" s="17"/>
    </row>
    <row r="13" spans="1:23">
      <c r="A13" s="2" t="s">
        <v>17</v>
      </c>
      <c r="B13" s="2" t="s">
        <v>178</v>
      </c>
      <c r="C13" s="2" t="s">
        <v>183</v>
      </c>
      <c r="D13" s="15" t="s">
        <v>186</v>
      </c>
      <c r="E13" s="17"/>
    </row>
    <row r="14" spans="1:23">
      <c r="A14" s="2" t="s">
        <v>17</v>
      </c>
      <c r="B14" s="2" t="s">
        <v>178</v>
      </c>
      <c r="C14" s="2" t="s">
        <v>183</v>
      </c>
      <c r="D14" s="15" t="s">
        <v>187</v>
      </c>
      <c r="E14" s="17" t="s">
        <v>112</v>
      </c>
    </row>
    <row r="15" spans="1:23">
      <c r="A15" s="2" t="s">
        <v>17</v>
      </c>
      <c r="B15" s="2" t="s">
        <v>178</v>
      </c>
      <c r="C15" s="2" t="s">
        <v>183</v>
      </c>
      <c r="D15" s="15" t="s">
        <v>189</v>
      </c>
      <c r="E15" s="17" t="s">
        <v>112</v>
      </c>
    </row>
    <row r="16" spans="1:23">
      <c r="A16" s="2" t="s">
        <v>17</v>
      </c>
      <c r="B16" s="2" t="s">
        <v>178</v>
      </c>
      <c r="C16" s="2" t="s">
        <v>70</v>
      </c>
      <c r="D16" s="4" t="s">
        <v>71</v>
      </c>
      <c r="E16" s="17"/>
    </row>
    <row r="17" spans="1:5">
      <c r="A17" s="2" t="s">
        <v>17</v>
      </c>
      <c r="B17" s="2" t="s">
        <v>178</v>
      </c>
      <c r="C17" s="2" t="s">
        <v>70</v>
      </c>
      <c r="D17" s="4" t="s">
        <v>72</v>
      </c>
      <c r="E17" s="17"/>
    </row>
    <row r="18" spans="1:5">
      <c r="A18" s="2" t="s">
        <v>17</v>
      </c>
      <c r="B18" s="2" t="s">
        <v>25</v>
      </c>
      <c r="C18" s="2" t="s">
        <v>26</v>
      </c>
      <c r="D18" s="15" t="s">
        <v>197</v>
      </c>
      <c r="E18" s="17"/>
    </row>
    <row r="19" spans="1:5">
      <c r="A19" s="2" t="s">
        <v>17</v>
      </c>
      <c r="B19" s="2" t="s">
        <v>27</v>
      </c>
      <c r="C19" s="2" t="s">
        <v>28</v>
      </c>
      <c r="D19" s="15" t="s">
        <v>198</v>
      </c>
      <c r="E19" s="17"/>
    </row>
    <row r="20" spans="1:5">
      <c r="A20" s="2" t="s">
        <v>17</v>
      </c>
      <c r="B20" s="2" t="s">
        <v>27</v>
      </c>
      <c r="C20" s="2" t="s">
        <v>28</v>
      </c>
      <c r="D20" s="15" t="s">
        <v>199</v>
      </c>
      <c r="E20" s="17"/>
    </row>
    <row r="21" spans="1:5">
      <c r="A21" s="2" t="s">
        <v>17</v>
      </c>
      <c r="B21" s="2" t="s">
        <v>27</v>
      </c>
      <c r="C21" s="2" t="s">
        <v>28</v>
      </c>
      <c r="D21" s="15" t="s">
        <v>200</v>
      </c>
      <c r="E21" s="17"/>
    </row>
    <row r="22" spans="1:5">
      <c r="A22" s="2" t="s">
        <v>64</v>
      </c>
      <c r="B22" s="2" t="s">
        <v>27</v>
      </c>
      <c r="C22" s="2" t="s">
        <v>28</v>
      </c>
      <c r="D22" s="15" t="s">
        <v>201</v>
      </c>
      <c r="E22" s="17"/>
    </row>
    <row r="23" spans="1:5">
      <c r="A23" s="2" t="s">
        <v>17</v>
      </c>
      <c r="B23" s="2" t="s">
        <v>27</v>
      </c>
      <c r="C23" s="2" t="s">
        <v>28</v>
      </c>
      <c r="D23" s="15" t="s">
        <v>202</v>
      </c>
      <c r="E23" s="17"/>
    </row>
    <row r="24" spans="1:5">
      <c r="A24" s="2" t="s">
        <v>17</v>
      </c>
      <c r="B24" s="2" t="s">
        <v>27</v>
      </c>
      <c r="C24" s="2" t="s">
        <v>28</v>
      </c>
      <c r="D24" s="4" t="s">
        <v>30</v>
      </c>
      <c r="E24" s="17"/>
    </row>
    <row r="25" spans="1:5">
      <c r="A25" s="2" t="s">
        <v>17</v>
      </c>
      <c r="B25" s="2" t="s">
        <v>27</v>
      </c>
      <c r="C25" s="2" t="s">
        <v>31</v>
      </c>
      <c r="D25" s="4" t="s">
        <v>32</v>
      </c>
      <c r="E25" s="17" t="s">
        <v>121</v>
      </c>
    </row>
    <row r="26" spans="1:5">
      <c r="A26" s="2" t="s">
        <v>17</v>
      </c>
      <c r="B26" s="2" t="s">
        <v>27</v>
      </c>
      <c r="C26" s="2" t="s">
        <v>33</v>
      </c>
      <c r="D26" s="4" t="s">
        <v>34</v>
      </c>
      <c r="E26" s="17" t="s">
        <v>122</v>
      </c>
    </row>
    <row r="27" spans="1:5">
      <c r="A27" s="2" t="s">
        <v>17</v>
      </c>
      <c r="B27" s="2" t="s">
        <v>27</v>
      </c>
      <c r="C27" s="2" t="s">
        <v>33</v>
      </c>
      <c r="D27" s="15" t="s">
        <v>204</v>
      </c>
      <c r="E27" s="17" t="s">
        <v>205</v>
      </c>
    </row>
    <row r="28" spans="1:5">
      <c r="A28" s="2" t="s">
        <v>17</v>
      </c>
      <c r="B28" s="2" t="s">
        <v>27</v>
      </c>
      <c r="C28" s="2" t="s">
        <v>31</v>
      </c>
      <c r="D28" s="15" t="s">
        <v>206</v>
      </c>
      <c r="E28" s="17" t="s">
        <v>207</v>
      </c>
    </row>
    <row r="29" spans="1:5">
      <c r="A29" s="2" t="s">
        <v>17</v>
      </c>
      <c r="B29" s="2" t="s">
        <v>27</v>
      </c>
      <c r="C29" s="2" t="s">
        <v>31</v>
      </c>
      <c r="D29" s="15" t="s">
        <v>208</v>
      </c>
      <c r="E29" s="17"/>
    </row>
    <row r="30" spans="1:5">
      <c r="A30" s="2" t="s">
        <v>17</v>
      </c>
      <c r="B30" s="2" t="s">
        <v>27</v>
      </c>
      <c r="C30" s="5" t="s">
        <v>35</v>
      </c>
      <c r="D30" s="4" t="s">
        <v>36</v>
      </c>
      <c r="E30" s="17" t="s">
        <v>120</v>
      </c>
    </row>
    <row r="31" spans="1:5">
      <c r="A31" s="2" t="s">
        <v>17</v>
      </c>
      <c r="B31" s="2" t="s">
        <v>27</v>
      </c>
      <c r="C31" s="2" t="s">
        <v>37</v>
      </c>
      <c r="D31" s="4" t="s">
        <v>38</v>
      </c>
      <c r="E31" s="17" t="s">
        <v>113</v>
      </c>
    </row>
    <row r="32" spans="1:5">
      <c r="A32" s="2" t="s">
        <v>17</v>
      </c>
      <c r="B32" s="2" t="s">
        <v>27</v>
      </c>
      <c r="C32" s="2" t="s">
        <v>39</v>
      </c>
      <c r="D32" s="4" t="s">
        <v>40</v>
      </c>
      <c r="E32" s="17"/>
    </row>
    <row r="33" spans="1:5">
      <c r="A33" s="2" t="s">
        <v>17</v>
      </c>
      <c r="B33" s="2" t="s">
        <v>27</v>
      </c>
      <c r="C33" s="2" t="s">
        <v>39</v>
      </c>
      <c r="D33" s="4" t="s">
        <v>41</v>
      </c>
      <c r="E33" s="17"/>
    </row>
    <row r="34" spans="1:5">
      <c r="A34" s="2" t="s">
        <v>17</v>
      </c>
      <c r="B34" s="2" t="s">
        <v>27</v>
      </c>
      <c r="C34" s="2" t="s">
        <v>39</v>
      </c>
      <c r="D34" s="4" t="s">
        <v>42</v>
      </c>
      <c r="E34" s="17" t="s">
        <v>73</v>
      </c>
    </row>
    <row r="35" spans="1:5">
      <c r="A35" s="2" t="s">
        <v>17</v>
      </c>
      <c r="B35" s="2" t="s">
        <v>27</v>
      </c>
      <c r="C35" s="2" t="s">
        <v>45</v>
      </c>
      <c r="D35" s="4" t="s">
        <v>47</v>
      </c>
      <c r="E35" s="17"/>
    </row>
    <row r="36" spans="1:5">
      <c r="A36" s="2" t="s">
        <v>17</v>
      </c>
      <c r="B36" s="2" t="s">
        <v>27</v>
      </c>
      <c r="C36" s="2" t="s">
        <v>45</v>
      </c>
      <c r="D36" s="15" t="s">
        <v>209</v>
      </c>
      <c r="E36" s="17"/>
    </row>
    <row r="37" spans="1:5">
      <c r="A37" s="2" t="s">
        <v>17</v>
      </c>
      <c r="B37" s="2" t="s">
        <v>27</v>
      </c>
      <c r="C37" s="2" t="s">
        <v>45</v>
      </c>
      <c r="D37" s="4" t="s">
        <v>48</v>
      </c>
      <c r="E37" s="17"/>
    </row>
    <row r="38" spans="1:5">
      <c r="A38" s="2" t="s">
        <v>17</v>
      </c>
      <c r="B38" s="2" t="s">
        <v>27</v>
      </c>
      <c r="C38" s="2" t="s">
        <v>43</v>
      </c>
      <c r="D38" s="4" t="s">
        <v>44</v>
      </c>
      <c r="E38" s="17"/>
    </row>
    <row r="39" spans="1:5">
      <c r="A39" s="2" t="s">
        <v>17</v>
      </c>
      <c r="B39" s="2" t="s">
        <v>27</v>
      </c>
      <c r="C39" s="2" t="s">
        <v>45</v>
      </c>
      <c r="D39" s="4" t="s">
        <v>46</v>
      </c>
      <c r="E39" s="17"/>
    </row>
    <row r="40" spans="1:5">
      <c r="A40" s="2" t="s">
        <v>17</v>
      </c>
      <c r="B40" s="2" t="s">
        <v>27</v>
      </c>
      <c r="C40" s="2" t="s">
        <v>49</v>
      </c>
      <c r="D40" s="4" t="s">
        <v>50</v>
      </c>
      <c r="E40" s="17" t="s">
        <v>119</v>
      </c>
    </row>
    <row r="41" spans="1:5">
      <c r="A41" s="2" t="s">
        <v>17</v>
      </c>
      <c r="B41" s="2" t="s">
        <v>27</v>
      </c>
      <c r="C41" s="2" t="s">
        <v>51</v>
      </c>
      <c r="D41" s="4" t="s">
        <v>52</v>
      </c>
      <c r="E41" s="17" t="s">
        <v>119</v>
      </c>
    </row>
    <row r="42" spans="1:5">
      <c r="A42" s="2" t="s">
        <v>17</v>
      </c>
      <c r="B42" s="2" t="s">
        <v>27</v>
      </c>
      <c r="C42" s="2" t="s">
        <v>51</v>
      </c>
      <c r="D42" s="4" t="s">
        <v>53</v>
      </c>
      <c r="E42" s="17" t="s">
        <v>119</v>
      </c>
    </row>
    <row r="43" spans="1:5">
      <c r="A43" s="2" t="s">
        <v>17</v>
      </c>
      <c r="B43" s="2" t="s">
        <v>27</v>
      </c>
      <c r="C43" s="2" t="s">
        <v>51</v>
      </c>
      <c r="D43" s="15" t="s">
        <v>210</v>
      </c>
      <c r="E43" s="17" t="s">
        <v>119</v>
      </c>
    </row>
    <row r="44" spans="1:5">
      <c r="A44" s="2" t="s">
        <v>54</v>
      </c>
      <c r="B44" s="4" t="s">
        <v>62</v>
      </c>
      <c r="C44" s="4" t="s">
        <v>55</v>
      </c>
      <c r="D44" s="15" t="s">
        <v>211</v>
      </c>
      <c r="E44" s="17"/>
    </row>
    <row r="45" spans="1:5">
      <c r="A45" s="2" t="s">
        <v>56</v>
      </c>
      <c r="B45" s="4" t="s">
        <v>62</v>
      </c>
      <c r="C45" s="4" t="s">
        <v>55</v>
      </c>
      <c r="D45" s="15" t="s">
        <v>212</v>
      </c>
      <c r="E45" s="17" t="s">
        <v>114</v>
      </c>
    </row>
    <row r="46" spans="1:5" ht="26">
      <c r="A46" s="2" t="s">
        <v>56</v>
      </c>
      <c r="B46" s="4" t="s">
        <v>62</v>
      </c>
      <c r="C46" s="4" t="s">
        <v>55</v>
      </c>
      <c r="D46" s="4" t="s">
        <v>57</v>
      </c>
      <c r="E46" s="17" t="s">
        <v>213</v>
      </c>
    </row>
    <row r="47" spans="1:5">
      <c r="A47" s="2" t="s">
        <v>56</v>
      </c>
      <c r="B47" s="4" t="s">
        <v>62</v>
      </c>
      <c r="C47" s="4" t="s">
        <v>55</v>
      </c>
      <c r="D47" s="4" t="s">
        <v>58</v>
      </c>
      <c r="E47" s="17"/>
    </row>
    <row r="48" spans="1:5">
      <c r="A48" s="18" t="s">
        <v>128</v>
      </c>
      <c r="B48" s="19" t="s">
        <v>62</v>
      </c>
      <c r="C48" s="19" t="s">
        <v>118</v>
      </c>
      <c r="D48" s="19"/>
      <c r="E48" s="19"/>
    </row>
    <row r="49" spans="1:23">
      <c r="A49" s="18" t="s">
        <v>128</v>
      </c>
      <c r="B49" s="19" t="s">
        <v>62</v>
      </c>
      <c r="C49" s="19" t="s">
        <v>118</v>
      </c>
      <c r="D49" s="19"/>
      <c r="E49" s="19"/>
    </row>
    <row r="50" spans="1:23">
      <c r="A50" s="18" t="s">
        <v>128</v>
      </c>
      <c r="B50" s="19" t="s">
        <v>62</v>
      </c>
      <c r="C50" s="19" t="s">
        <v>118</v>
      </c>
      <c r="D50" s="19"/>
      <c r="E50" s="19"/>
    </row>
    <row r="57" spans="1:23">
      <c r="V57" s="3"/>
      <c r="W57" s="3"/>
    </row>
    <row r="58" spans="1:23">
      <c r="V58" s="3"/>
      <c r="W58" s="3"/>
    </row>
    <row r="59" spans="1:23">
      <c r="V59" s="3"/>
      <c r="W59" s="3"/>
    </row>
  </sheetData>
  <sheetProtection password="CE61" sheet="1" objects="1" scenarios="1"/>
  <autoFilter ref="A1:E47" xr:uid="{00000000-0009-0000-0000-000009000000}"/>
  <phoneticPr fontId="2"/>
  <pageMargins left="0.7" right="0.7" top="0.75" bottom="0.75" header="0.3" footer="0.3"/>
  <pageSetup paperSize="9" scale="5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P64"/>
  <sheetViews>
    <sheetView view="pageBreakPreview" topLeftCell="A43" zoomScale="70" zoomScaleNormal="70" zoomScaleSheetLayoutView="70" zoomScalePageLayoutView="55" workbookViewId="0">
      <selection activeCell="C3" sqref="C3:N10"/>
    </sheetView>
  </sheetViews>
  <sheetFormatPr defaultColWidth="9" defaultRowHeight="22.5"/>
  <cols>
    <col min="1" max="1" width="4" style="27" bestFit="1" customWidth="1"/>
    <col min="2" max="2" width="3.75" style="73" bestFit="1" customWidth="1"/>
    <col min="3" max="3" width="5.75" style="73" customWidth="1"/>
    <col min="4" max="4" width="16.5" style="73" customWidth="1"/>
    <col min="5" max="5" width="3.75" style="73" customWidth="1"/>
    <col min="6" max="6" width="17.33203125" style="73" customWidth="1"/>
    <col min="7" max="7" width="8.75" style="73" customWidth="1"/>
    <col min="8" max="8" width="6.25" style="73" customWidth="1"/>
    <col min="9" max="9" width="21.25" style="73" customWidth="1"/>
    <col min="10" max="10" width="10.83203125" style="73" customWidth="1"/>
    <col min="11" max="11" width="35.08203125" style="73" customWidth="1"/>
    <col min="12" max="12" width="10.83203125" style="73" customWidth="1"/>
    <col min="13" max="13" width="5.33203125" style="73" customWidth="1"/>
    <col min="14" max="14" width="14.08203125" style="73" customWidth="1"/>
    <col min="15" max="15" width="85.75" style="27" customWidth="1"/>
    <col min="16" max="16384" width="9" style="27"/>
  </cols>
  <sheetData>
    <row r="1" spans="1:16" ht="22.5" customHeight="1">
      <c r="B1" s="670" t="s">
        <v>221</v>
      </c>
      <c r="C1" s="671"/>
      <c r="D1" s="672">
        <f>総表!C29</f>
        <v>0</v>
      </c>
      <c r="E1" s="672"/>
      <c r="F1" s="672"/>
      <c r="G1" s="672"/>
      <c r="H1" s="672"/>
      <c r="I1" s="672"/>
      <c r="J1" s="60" t="s">
        <v>222</v>
      </c>
      <c r="K1" s="672">
        <f>総表!C17</f>
        <v>0</v>
      </c>
      <c r="L1" s="672"/>
      <c r="M1" s="672"/>
      <c r="N1" s="673"/>
      <c r="O1" s="251"/>
      <c r="P1" s="251"/>
    </row>
    <row r="2" spans="1:16" ht="18.75" customHeight="1">
      <c r="B2" s="624" t="s">
        <v>63</v>
      </c>
      <c r="C2" s="694" t="s">
        <v>326</v>
      </c>
      <c r="D2" s="694"/>
      <c r="E2" s="694"/>
      <c r="F2" s="694"/>
      <c r="G2" s="694"/>
      <c r="H2" s="694"/>
      <c r="I2" s="694"/>
      <c r="J2" s="694"/>
      <c r="K2" s="694"/>
      <c r="L2" s="694"/>
      <c r="M2" s="694"/>
      <c r="N2" s="695"/>
      <c r="O2" s="251"/>
      <c r="P2" s="251"/>
    </row>
    <row r="3" spans="1:16" ht="24.75" customHeight="1">
      <c r="A3" s="27">
        <v>1</v>
      </c>
      <c r="B3" s="624"/>
      <c r="C3" s="697"/>
      <c r="D3" s="698"/>
      <c r="E3" s="698"/>
      <c r="F3" s="698"/>
      <c r="G3" s="698"/>
      <c r="H3" s="698"/>
      <c r="I3" s="698"/>
      <c r="J3" s="698"/>
      <c r="K3" s="698"/>
      <c r="L3" s="698"/>
      <c r="M3" s="698"/>
      <c r="N3" s="699"/>
      <c r="O3" s="252" t="s">
        <v>276</v>
      </c>
      <c r="P3" s="251"/>
    </row>
    <row r="4" spans="1:16" ht="24.75" customHeight="1">
      <c r="A4" s="27">
        <v>2</v>
      </c>
      <c r="B4" s="624"/>
      <c r="C4" s="700"/>
      <c r="D4" s="701"/>
      <c r="E4" s="701"/>
      <c r="F4" s="701"/>
      <c r="G4" s="701"/>
      <c r="H4" s="701"/>
      <c r="I4" s="701"/>
      <c r="J4" s="701"/>
      <c r="K4" s="701"/>
      <c r="L4" s="701"/>
      <c r="M4" s="701"/>
      <c r="N4" s="702"/>
      <c r="O4" s="714" t="s">
        <v>218</v>
      </c>
      <c r="P4" s="715"/>
    </row>
    <row r="5" spans="1:16" ht="24.75" customHeight="1">
      <c r="A5" s="27">
        <v>3</v>
      </c>
      <c r="B5" s="624"/>
      <c r="C5" s="700"/>
      <c r="D5" s="701"/>
      <c r="E5" s="701"/>
      <c r="F5" s="701"/>
      <c r="G5" s="701"/>
      <c r="H5" s="701"/>
      <c r="I5" s="701"/>
      <c r="J5" s="701"/>
      <c r="K5" s="701"/>
      <c r="L5" s="701"/>
      <c r="M5" s="701"/>
      <c r="N5" s="702"/>
      <c r="O5" s="253"/>
      <c r="P5" s="251"/>
    </row>
    <row r="6" spans="1:16" ht="24.75" customHeight="1">
      <c r="A6" s="27">
        <v>4</v>
      </c>
      <c r="B6" s="624"/>
      <c r="C6" s="700"/>
      <c r="D6" s="701"/>
      <c r="E6" s="701"/>
      <c r="F6" s="701"/>
      <c r="G6" s="701"/>
      <c r="H6" s="701"/>
      <c r="I6" s="701"/>
      <c r="J6" s="701"/>
      <c r="K6" s="701"/>
      <c r="L6" s="701"/>
      <c r="M6" s="701"/>
      <c r="N6" s="702"/>
      <c r="O6" s="253"/>
      <c r="P6" s="251"/>
    </row>
    <row r="7" spans="1:16" ht="24.75" customHeight="1">
      <c r="A7" s="27">
        <v>5</v>
      </c>
      <c r="B7" s="624"/>
      <c r="C7" s="700"/>
      <c r="D7" s="701"/>
      <c r="E7" s="701"/>
      <c r="F7" s="701"/>
      <c r="G7" s="701"/>
      <c r="H7" s="701"/>
      <c r="I7" s="701"/>
      <c r="J7" s="701"/>
      <c r="K7" s="701"/>
      <c r="L7" s="701"/>
      <c r="M7" s="701"/>
      <c r="N7" s="702"/>
      <c r="O7" s="714" t="s">
        <v>457</v>
      </c>
      <c r="P7" s="251"/>
    </row>
    <row r="8" spans="1:16" ht="24.75" customHeight="1">
      <c r="A8" s="27">
        <v>6</v>
      </c>
      <c r="B8" s="624"/>
      <c r="C8" s="700"/>
      <c r="D8" s="701"/>
      <c r="E8" s="701"/>
      <c r="F8" s="701"/>
      <c r="G8" s="701"/>
      <c r="H8" s="701"/>
      <c r="I8" s="701"/>
      <c r="J8" s="701"/>
      <c r="K8" s="701"/>
      <c r="L8" s="701"/>
      <c r="M8" s="701"/>
      <c r="N8" s="702"/>
      <c r="O8" s="714"/>
      <c r="P8" s="251"/>
    </row>
    <row r="9" spans="1:16" ht="24.75" customHeight="1">
      <c r="A9" s="27">
        <v>7</v>
      </c>
      <c r="B9" s="624"/>
      <c r="C9" s="700"/>
      <c r="D9" s="701"/>
      <c r="E9" s="701"/>
      <c r="F9" s="701"/>
      <c r="G9" s="701"/>
      <c r="H9" s="701"/>
      <c r="I9" s="701"/>
      <c r="J9" s="701"/>
      <c r="K9" s="701"/>
      <c r="L9" s="701"/>
      <c r="M9" s="701"/>
      <c r="N9" s="702"/>
      <c r="O9" s="253"/>
      <c r="P9" s="251"/>
    </row>
    <row r="10" spans="1:16" ht="24.75" customHeight="1">
      <c r="A10" s="27">
        <v>8</v>
      </c>
      <c r="B10" s="624"/>
      <c r="C10" s="700"/>
      <c r="D10" s="701"/>
      <c r="E10" s="701"/>
      <c r="F10" s="701"/>
      <c r="G10" s="701"/>
      <c r="H10" s="701"/>
      <c r="I10" s="701"/>
      <c r="J10" s="701"/>
      <c r="K10" s="701"/>
      <c r="L10" s="701"/>
      <c r="M10" s="701"/>
      <c r="N10" s="702"/>
      <c r="O10" s="253"/>
      <c r="P10" s="251"/>
    </row>
    <row r="11" spans="1:16" ht="18.75" customHeight="1">
      <c r="B11" s="624"/>
      <c r="C11" s="654" t="s">
        <v>472</v>
      </c>
      <c r="D11" s="654"/>
      <c r="E11" s="654"/>
      <c r="F11" s="654"/>
      <c r="G11" s="654"/>
      <c r="H11" s="654"/>
      <c r="I11" s="654"/>
      <c r="J11" s="654"/>
      <c r="K11" s="654"/>
      <c r="L11" s="654"/>
      <c r="M11" s="654"/>
      <c r="N11" s="655"/>
      <c r="O11" s="251"/>
      <c r="P11" s="251"/>
    </row>
    <row r="12" spans="1:16" ht="24" customHeight="1">
      <c r="A12" s="27">
        <v>1</v>
      </c>
      <c r="B12" s="624"/>
      <c r="C12" s="697"/>
      <c r="D12" s="698"/>
      <c r="E12" s="698"/>
      <c r="F12" s="698"/>
      <c r="G12" s="698"/>
      <c r="H12" s="698"/>
      <c r="I12" s="698"/>
      <c r="J12" s="698"/>
      <c r="K12" s="698"/>
      <c r="L12" s="698"/>
      <c r="M12" s="698"/>
      <c r="N12" s="699"/>
      <c r="O12" s="252" t="s">
        <v>276</v>
      </c>
      <c r="P12" s="251"/>
    </row>
    <row r="13" spans="1:16" ht="24" customHeight="1">
      <c r="A13" s="27">
        <v>2</v>
      </c>
      <c r="B13" s="624"/>
      <c r="C13" s="700"/>
      <c r="D13" s="701"/>
      <c r="E13" s="701"/>
      <c r="F13" s="701"/>
      <c r="G13" s="701"/>
      <c r="H13" s="701"/>
      <c r="I13" s="701"/>
      <c r="J13" s="701"/>
      <c r="K13" s="701"/>
      <c r="L13" s="701"/>
      <c r="M13" s="701"/>
      <c r="N13" s="702"/>
      <c r="O13" s="714" t="s">
        <v>440</v>
      </c>
      <c r="P13" s="715"/>
    </row>
    <row r="14" spans="1:16" ht="24" customHeight="1">
      <c r="A14" s="27">
        <v>3</v>
      </c>
      <c r="B14" s="624"/>
      <c r="C14" s="700"/>
      <c r="D14" s="701"/>
      <c r="E14" s="701"/>
      <c r="F14" s="701"/>
      <c r="G14" s="701"/>
      <c r="H14" s="701"/>
      <c r="I14" s="701"/>
      <c r="J14" s="701"/>
      <c r="K14" s="701"/>
      <c r="L14" s="701"/>
      <c r="M14" s="701"/>
      <c r="N14" s="702"/>
      <c r="O14" s="253"/>
      <c r="P14" s="251"/>
    </row>
    <row r="15" spans="1:16" ht="24" customHeight="1">
      <c r="A15" s="27">
        <v>4</v>
      </c>
      <c r="B15" s="624"/>
      <c r="C15" s="700"/>
      <c r="D15" s="701"/>
      <c r="E15" s="701"/>
      <c r="F15" s="701"/>
      <c r="G15" s="701"/>
      <c r="H15" s="701"/>
      <c r="I15" s="701"/>
      <c r="J15" s="701"/>
      <c r="K15" s="701"/>
      <c r="L15" s="701"/>
      <c r="M15" s="701"/>
      <c r="N15" s="702"/>
      <c r="O15" s="714" t="s">
        <v>457</v>
      </c>
      <c r="P15" s="251"/>
    </row>
    <row r="16" spans="1:16" ht="24" customHeight="1">
      <c r="A16" s="27">
        <v>5</v>
      </c>
      <c r="B16" s="624"/>
      <c r="C16" s="700"/>
      <c r="D16" s="701"/>
      <c r="E16" s="701"/>
      <c r="F16" s="701"/>
      <c r="G16" s="701"/>
      <c r="H16" s="701"/>
      <c r="I16" s="701"/>
      <c r="J16" s="701"/>
      <c r="K16" s="701"/>
      <c r="L16" s="701"/>
      <c r="M16" s="701"/>
      <c r="N16" s="702"/>
      <c r="O16" s="714"/>
      <c r="P16" s="251"/>
    </row>
    <row r="17" spans="1:16" ht="24" customHeight="1">
      <c r="A17" s="27">
        <v>6</v>
      </c>
      <c r="B17" s="624"/>
      <c r="C17" s="700"/>
      <c r="D17" s="701"/>
      <c r="E17" s="701"/>
      <c r="F17" s="701"/>
      <c r="G17" s="701"/>
      <c r="H17" s="701"/>
      <c r="I17" s="701"/>
      <c r="J17" s="701"/>
      <c r="K17" s="701"/>
      <c r="L17" s="701"/>
      <c r="M17" s="701"/>
      <c r="N17" s="702"/>
      <c r="O17" s="253"/>
      <c r="P17" s="251"/>
    </row>
    <row r="18" spans="1:16" ht="24" customHeight="1">
      <c r="A18" s="27">
        <v>7</v>
      </c>
      <c r="B18" s="624"/>
      <c r="C18" s="700"/>
      <c r="D18" s="701"/>
      <c r="E18" s="701"/>
      <c r="F18" s="701"/>
      <c r="G18" s="701"/>
      <c r="H18" s="701"/>
      <c r="I18" s="701"/>
      <c r="J18" s="701"/>
      <c r="K18" s="701"/>
      <c r="L18" s="701"/>
      <c r="M18" s="701"/>
      <c r="N18" s="702"/>
      <c r="O18" s="253"/>
      <c r="P18" s="251"/>
    </row>
    <row r="19" spans="1:16" ht="24" customHeight="1">
      <c r="A19" s="27">
        <v>8</v>
      </c>
      <c r="B19" s="624"/>
      <c r="C19" s="700"/>
      <c r="D19" s="701"/>
      <c r="E19" s="701"/>
      <c r="F19" s="701"/>
      <c r="G19" s="701"/>
      <c r="H19" s="701"/>
      <c r="I19" s="701"/>
      <c r="J19" s="701"/>
      <c r="K19" s="701"/>
      <c r="L19" s="701"/>
      <c r="M19" s="701"/>
      <c r="N19" s="702"/>
      <c r="O19" s="253"/>
      <c r="P19" s="251"/>
    </row>
    <row r="20" spans="1:16">
      <c r="B20" s="696"/>
      <c r="C20" s="689" t="s">
        <v>366</v>
      </c>
      <c r="D20" s="690"/>
      <c r="E20" s="690"/>
      <c r="F20" s="690"/>
      <c r="G20" s="690"/>
      <c r="H20" s="691"/>
      <c r="I20" s="720" t="s">
        <v>365</v>
      </c>
      <c r="J20" s="721"/>
      <c r="K20" s="722"/>
      <c r="L20" s="664" t="s">
        <v>402</v>
      </c>
      <c r="M20" s="665"/>
      <c r="N20" s="666"/>
      <c r="O20" s="251"/>
      <c r="P20" s="251"/>
    </row>
    <row r="21" spans="1:16">
      <c r="B21" s="696"/>
      <c r="C21" s="716" t="s">
        <v>139</v>
      </c>
      <c r="D21" s="692"/>
      <c r="E21" s="692"/>
      <c r="F21" s="692"/>
      <c r="G21" s="692" t="s">
        <v>172</v>
      </c>
      <c r="H21" s="693"/>
      <c r="I21" s="723"/>
      <c r="J21" s="724"/>
      <c r="K21" s="725"/>
      <c r="L21" s="667"/>
      <c r="M21" s="668"/>
      <c r="N21" s="669"/>
      <c r="O21" s="251"/>
      <c r="P21" s="251"/>
    </row>
    <row r="22" spans="1:16" ht="18.75" customHeight="1">
      <c r="A22" s="27">
        <v>1</v>
      </c>
      <c r="B22" s="696"/>
      <c r="C22" s="659">
        <f>総表!C32</f>
        <v>0</v>
      </c>
      <c r="D22" s="660"/>
      <c r="E22" s="243" t="s">
        <v>217</v>
      </c>
      <c r="F22" s="61">
        <f>総表!E32</f>
        <v>0</v>
      </c>
      <c r="G22" s="62"/>
      <c r="H22" s="63" t="str">
        <f>IF(G22="","","日間")</f>
        <v/>
      </c>
      <c r="I22" s="661" t="str">
        <f>IF(総表!F32="","",(総表!F32&amp;"（"&amp;総表!H32&amp;総表!I32&amp;"）"))</f>
        <v/>
      </c>
      <c r="J22" s="662"/>
      <c r="K22" s="663"/>
      <c r="L22" s="64"/>
      <c r="M22" s="65" t="str">
        <f>IF(L22="","","人")</f>
        <v/>
      </c>
      <c r="N22" s="66"/>
      <c r="O22" s="251" t="s">
        <v>364</v>
      </c>
      <c r="P22" s="251"/>
    </row>
    <row r="23" spans="1:16" ht="18.75" customHeight="1">
      <c r="A23" s="27">
        <v>2</v>
      </c>
      <c r="B23" s="696"/>
      <c r="C23" s="659">
        <f>総表!C33</f>
        <v>0</v>
      </c>
      <c r="D23" s="660"/>
      <c r="E23" s="243" t="s">
        <v>217</v>
      </c>
      <c r="F23" s="61">
        <f>総表!E33</f>
        <v>0</v>
      </c>
      <c r="G23" s="62"/>
      <c r="H23" s="63" t="str">
        <f t="shared" ref="H23:H31" si="0">IF(G23="","","日間")</f>
        <v/>
      </c>
      <c r="I23" s="656" t="str">
        <f>IF(総表!F33="","",(総表!F33&amp;"（"&amp;総表!H33&amp;総表!I33&amp;"）"))</f>
        <v/>
      </c>
      <c r="J23" s="657"/>
      <c r="K23" s="658"/>
      <c r="L23" s="64"/>
      <c r="M23" s="65" t="str">
        <f t="shared" ref="M23:M31" si="1">IF(L23="","","人")</f>
        <v/>
      </c>
      <c r="N23" s="66"/>
      <c r="O23" s="251" t="s">
        <v>403</v>
      </c>
      <c r="P23" s="251"/>
    </row>
    <row r="24" spans="1:16" ht="18.75" customHeight="1">
      <c r="A24" s="27">
        <v>3</v>
      </c>
      <c r="B24" s="696"/>
      <c r="C24" s="659">
        <f>総表!C34</f>
        <v>0</v>
      </c>
      <c r="D24" s="660"/>
      <c r="E24" s="67" t="s">
        <v>217</v>
      </c>
      <c r="F24" s="61">
        <f>総表!E34</f>
        <v>0</v>
      </c>
      <c r="G24" s="62"/>
      <c r="H24" s="63" t="str">
        <f t="shared" si="0"/>
        <v/>
      </c>
      <c r="I24" s="656" t="str">
        <f>IF(総表!F34="","",(総表!F34&amp;"（"&amp;総表!H34&amp;総表!I34&amp;"）"))</f>
        <v/>
      </c>
      <c r="J24" s="657"/>
      <c r="K24" s="658"/>
      <c r="L24" s="64"/>
      <c r="M24" s="65" t="str">
        <f t="shared" si="1"/>
        <v/>
      </c>
      <c r="N24" s="66"/>
      <c r="O24" s="251"/>
      <c r="P24" s="251"/>
    </row>
    <row r="25" spans="1:16" ht="18.75" customHeight="1">
      <c r="A25" s="27">
        <v>4</v>
      </c>
      <c r="B25" s="696"/>
      <c r="C25" s="659">
        <f>総表!C35</f>
        <v>0</v>
      </c>
      <c r="D25" s="660"/>
      <c r="E25" s="243" t="s">
        <v>217</v>
      </c>
      <c r="F25" s="61">
        <f>総表!E35</f>
        <v>0</v>
      </c>
      <c r="G25" s="62"/>
      <c r="H25" s="63" t="str">
        <f t="shared" si="0"/>
        <v/>
      </c>
      <c r="I25" s="656" t="str">
        <f>IF(総表!F35="","",(総表!F35&amp;"（"&amp;総表!H35&amp;総表!I35&amp;"）"))</f>
        <v/>
      </c>
      <c r="J25" s="657"/>
      <c r="K25" s="658"/>
      <c r="L25" s="64"/>
      <c r="M25" s="65" t="str">
        <f t="shared" si="1"/>
        <v/>
      </c>
      <c r="N25" s="66"/>
      <c r="O25" s="251"/>
      <c r="P25" s="251"/>
    </row>
    <row r="26" spans="1:16" ht="18.75" customHeight="1">
      <c r="A26" s="27">
        <v>5</v>
      </c>
      <c r="B26" s="696"/>
      <c r="C26" s="659">
        <f>総表!C36</f>
        <v>0</v>
      </c>
      <c r="D26" s="660"/>
      <c r="E26" s="243" t="s">
        <v>217</v>
      </c>
      <c r="F26" s="61">
        <f>総表!E36</f>
        <v>0</v>
      </c>
      <c r="G26" s="62"/>
      <c r="H26" s="63" t="str">
        <f t="shared" si="0"/>
        <v/>
      </c>
      <c r="I26" s="656" t="str">
        <f>IF(総表!F36="","",(総表!F36&amp;"（"&amp;総表!H36&amp;総表!I36&amp;"）"))</f>
        <v/>
      </c>
      <c r="J26" s="657"/>
      <c r="K26" s="658"/>
      <c r="L26" s="64"/>
      <c r="M26" s="65" t="str">
        <f t="shared" si="1"/>
        <v/>
      </c>
      <c r="N26" s="66"/>
      <c r="O26" s="251"/>
      <c r="P26" s="251"/>
    </row>
    <row r="27" spans="1:16" ht="18.75" customHeight="1">
      <c r="A27" s="27">
        <v>6</v>
      </c>
      <c r="B27" s="696"/>
      <c r="C27" s="659">
        <f>総表!C37</f>
        <v>0</v>
      </c>
      <c r="D27" s="660"/>
      <c r="E27" s="243" t="s">
        <v>217</v>
      </c>
      <c r="F27" s="61">
        <f>総表!E37</f>
        <v>0</v>
      </c>
      <c r="G27" s="62"/>
      <c r="H27" s="63" t="str">
        <f t="shared" si="0"/>
        <v/>
      </c>
      <c r="I27" s="656" t="str">
        <f>IF(総表!F37="","",(総表!F37&amp;"（"&amp;総表!H37&amp;総表!I37&amp;"）"))</f>
        <v/>
      </c>
      <c r="J27" s="657"/>
      <c r="K27" s="658"/>
      <c r="L27" s="64"/>
      <c r="M27" s="65" t="str">
        <f t="shared" si="1"/>
        <v/>
      </c>
      <c r="N27" s="66"/>
      <c r="O27" s="251"/>
      <c r="P27" s="251"/>
    </row>
    <row r="28" spans="1:16" ht="18.75" customHeight="1">
      <c r="A28" s="27">
        <v>7</v>
      </c>
      <c r="B28" s="696"/>
      <c r="C28" s="659">
        <f>総表!C38</f>
        <v>0</v>
      </c>
      <c r="D28" s="660"/>
      <c r="E28" s="243" t="s">
        <v>217</v>
      </c>
      <c r="F28" s="61">
        <f>総表!E38</f>
        <v>0</v>
      </c>
      <c r="G28" s="62"/>
      <c r="H28" s="63" t="str">
        <f t="shared" si="0"/>
        <v/>
      </c>
      <c r="I28" s="661" t="str">
        <f>IF(総表!F38="","",(総表!F38&amp;"（"&amp;総表!H38&amp;総表!I38&amp;"）"))</f>
        <v/>
      </c>
      <c r="J28" s="662"/>
      <c r="K28" s="663"/>
      <c r="L28" s="64"/>
      <c r="M28" s="65" t="str">
        <f t="shared" si="1"/>
        <v/>
      </c>
      <c r="N28" s="66"/>
      <c r="O28" s="251"/>
      <c r="P28" s="251"/>
    </row>
    <row r="29" spans="1:16" ht="18.75" customHeight="1">
      <c r="A29" s="27">
        <v>8</v>
      </c>
      <c r="B29" s="696"/>
      <c r="C29" s="659">
        <f>総表!C39</f>
        <v>0</v>
      </c>
      <c r="D29" s="660"/>
      <c r="E29" s="243" t="s">
        <v>217</v>
      </c>
      <c r="F29" s="61">
        <f>総表!E39</f>
        <v>0</v>
      </c>
      <c r="G29" s="62"/>
      <c r="H29" s="63" t="str">
        <f t="shared" si="0"/>
        <v/>
      </c>
      <c r="I29" s="661" t="str">
        <f>IF(総表!F39="","",(総表!F39&amp;"（"&amp;総表!H39&amp;総表!I39&amp;"）"))</f>
        <v/>
      </c>
      <c r="J29" s="662"/>
      <c r="K29" s="663"/>
      <c r="L29" s="64"/>
      <c r="M29" s="65" t="str">
        <f t="shared" si="1"/>
        <v/>
      </c>
      <c r="N29" s="66"/>
      <c r="O29" s="251"/>
      <c r="P29" s="251"/>
    </row>
    <row r="30" spans="1:16" ht="18.75" customHeight="1">
      <c r="A30" s="27">
        <v>9</v>
      </c>
      <c r="B30" s="696"/>
      <c r="C30" s="659">
        <f>総表!C40</f>
        <v>0</v>
      </c>
      <c r="D30" s="660"/>
      <c r="E30" s="243" t="s">
        <v>217</v>
      </c>
      <c r="F30" s="61">
        <f>総表!E40</f>
        <v>0</v>
      </c>
      <c r="G30" s="62"/>
      <c r="H30" s="63" t="str">
        <f t="shared" si="0"/>
        <v/>
      </c>
      <c r="I30" s="661" t="str">
        <f>IF(総表!F40="","",(総表!F40&amp;"（"&amp;総表!H40&amp;総表!I40&amp;"）"))</f>
        <v/>
      </c>
      <c r="J30" s="662"/>
      <c r="K30" s="663"/>
      <c r="L30" s="64"/>
      <c r="M30" s="65" t="str">
        <f t="shared" si="1"/>
        <v/>
      </c>
      <c r="N30" s="66"/>
      <c r="O30" s="251"/>
      <c r="P30" s="251"/>
    </row>
    <row r="31" spans="1:16" ht="18.75" customHeight="1">
      <c r="A31" s="27">
        <v>10</v>
      </c>
      <c r="B31" s="696"/>
      <c r="C31" s="712">
        <f>総表!C41</f>
        <v>0</v>
      </c>
      <c r="D31" s="713"/>
      <c r="E31" s="244" t="s">
        <v>217</v>
      </c>
      <c r="F31" s="68">
        <f>総表!E41</f>
        <v>0</v>
      </c>
      <c r="G31" s="62"/>
      <c r="H31" s="69" t="str">
        <f t="shared" si="0"/>
        <v/>
      </c>
      <c r="I31" s="709" t="str">
        <f>IF(総表!F41="","",(総表!F41&amp;"（"&amp;総表!H41&amp;総表!I41&amp;"）"))</f>
        <v/>
      </c>
      <c r="J31" s="710"/>
      <c r="K31" s="711"/>
      <c r="L31" s="70"/>
      <c r="M31" s="71" t="str">
        <f t="shared" si="1"/>
        <v/>
      </c>
      <c r="N31" s="72"/>
      <c r="O31" s="251"/>
      <c r="P31" s="251"/>
    </row>
    <row r="32" spans="1:16" ht="18.75" customHeight="1">
      <c r="B32" s="696"/>
      <c r="C32" s="717" t="s">
        <v>129</v>
      </c>
      <c r="D32" s="718"/>
      <c r="E32" s="718"/>
      <c r="F32" s="718"/>
      <c r="G32" s="718"/>
      <c r="H32" s="718"/>
      <c r="I32" s="718"/>
      <c r="J32" s="718"/>
      <c r="K32" s="718"/>
      <c r="L32" s="718"/>
      <c r="M32" s="718"/>
      <c r="N32" s="719"/>
      <c r="O32" s="251"/>
      <c r="P32" s="251"/>
    </row>
    <row r="33" spans="1:16" ht="24" customHeight="1">
      <c r="A33" s="27">
        <v>1</v>
      </c>
      <c r="B33" s="624"/>
      <c r="C33" s="700"/>
      <c r="D33" s="701"/>
      <c r="E33" s="701"/>
      <c r="F33" s="701"/>
      <c r="G33" s="701"/>
      <c r="H33" s="701"/>
      <c r="I33" s="701"/>
      <c r="J33" s="701"/>
      <c r="K33" s="701"/>
      <c r="L33" s="701"/>
      <c r="M33" s="701"/>
      <c r="N33" s="702"/>
      <c r="O33" s="253" t="s">
        <v>370</v>
      </c>
      <c r="P33" s="251"/>
    </row>
    <row r="34" spans="1:16" ht="24" customHeight="1">
      <c r="A34" s="27">
        <v>2</v>
      </c>
      <c r="B34" s="624"/>
      <c r="C34" s="700"/>
      <c r="D34" s="701"/>
      <c r="E34" s="701"/>
      <c r="F34" s="701"/>
      <c r="G34" s="701"/>
      <c r="H34" s="701"/>
      <c r="I34" s="701"/>
      <c r="J34" s="701"/>
      <c r="K34" s="701"/>
      <c r="L34" s="701"/>
      <c r="M34" s="701"/>
      <c r="N34" s="702"/>
      <c r="O34" s="253" t="s">
        <v>440</v>
      </c>
      <c r="P34" s="251"/>
    </row>
    <row r="35" spans="1:16" ht="24" customHeight="1">
      <c r="A35" s="27">
        <v>3</v>
      </c>
      <c r="B35" s="624"/>
      <c r="C35" s="700"/>
      <c r="D35" s="701"/>
      <c r="E35" s="701"/>
      <c r="F35" s="701"/>
      <c r="G35" s="701"/>
      <c r="H35" s="701"/>
      <c r="I35" s="701"/>
      <c r="J35" s="701"/>
      <c r="K35" s="701"/>
      <c r="L35" s="701"/>
      <c r="M35" s="701"/>
      <c r="N35" s="702"/>
      <c r="O35" s="253"/>
      <c r="P35" s="251"/>
    </row>
    <row r="36" spans="1:16" ht="24" customHeight="1">
      <c r="A36" s="27">
        <v>4</v>
      </c>
      <c r="B36" s="624"/>
      <c r="C36" s="700"/>
      <c r="D36" s="701"/>
      <c r="E36" s="701"/>
      <c r="F36" s="701"/>
      <c r="G36" s="701"/>
      <c r="H36" s="701"/>
      <c r="I36" s="701"/>
      <c r="J36" s="701"/>
      <c r="K36" s="701"/>
      <c r="L36" s="701"/>
      <c r="M36" s="701"/>
      <c r="N36" s="702"/>
      <c r="O36" s="253" t="s">
        <v>261</v>
      </c>
      <c r="P36" s="251"/>
    </row>
    <row r="37" spans="1:16" ht="24" customHeight="1">
      <c r="A37" s="27">
        <v>5</v>
      </c>
      <c r="B37" s="624"/>
      <c r="C37" s="700"/>
      <c r="D37" s="701"/>
      <c r="E37" s="701"/>
      <c r="F37" s="701"/>
      <c r="G37" s="701"/>
      <c r="H37" s="701"/>
      <c r="I37" s="701"/>
      <c r="J37" s="701"/>
      <c r="K37" s="701"/>
      <c r="L37" s="701"/>
      <c r="M37" s="701"/>
      <c r="N37" s="702"/>
      <c r="O37" s="714" t="s">
        <v>262</v>
      </c>
      <c r="P37" s="251"/>
    </row>
    <row r="38" spans="1:16" ht="24" customHeight="1">
      <c r="A38" s="27">
        <v>6</v>
      </c>
      <c r="B38" s="624"/>
      <c r="C38" s="700"/>
      <c r="D38" s="701"/>
      <c r="E38" s="701"/>
      <c r="F38" s="701"/>
      <c r="G38" s="701"/>
      <c r="H38" s="701"/>
      <c r="I38" s="701"/>
      <c r="J38" s="701"/>
      <c r="K38" s="701"/>
      <c r="L38" s="701"/>
      <c r="M38" s="701"/>
      <c r="N38" s="702"/>
      <c r="O38" s="714"/>
      <c r="P38" s="251"/>
    </row>
    <row r="39" spans="1:16" ht="24" customHeight="1">
      <c r="A39" s="27">
        <v>7</v>
      </c>
      <c r="B39" s="624"/>
      <c r="C39" s="700"/>
      <c r="D39" s="701"/>
      <c r="E39" s="701"/>
      <c r="F39" s="701"/>
      <c r="G39" s="701"/>
      <c r="H39" s="701"/>
      <c r="I39" s="701"/>
      <c r="J39" s="701"/>
      <c r="K39" s="701"/>
      <c r="L39" s="701"/>
      <c r="M39" s="701"/>
      <c r="N39" s="702"/>
      <c r="O39" s="253"/>
      <c r="P39" s="251"/>
    </row>
    <row r="40" spans="1:16" ht="24" customHeight="1">
      <c r="A40" s="27">
        <v>8</v>
      </c>
      <c r="B40" s="624"/>
      <c r="C40" s="700"/>
      <c r="D40" s="701"/>
      <c r="E40" s="701"/>
      <c r="F40" s="701"/>
      <c r="G40" s="701"/>
      <c r="H40" s="701"/>
      <c r="I40" s="701"/>
      <c r="J40" s="701"/>
      <c r="K40" s="701"/>
      <c r="L40" s="701"/>
      <c r="M40" s="701"/>
      <c r="N40" s="702"/>
      <c r="O40" s="253"/>
      <c r="P40" s="251"/>
    </row>
    <row r="41" spans="1:16" ht="24" customHeight="1">
      <c r="A41" s="27">
        <v>9</v>
      </c>
      <c r="B41" s="624"/>
      <c r="C41" s="700"/>
      <c r="D41" s="701"/>
      <c r="E41" s="701"/>
      <c r="F41" s="701"/>
      <c r="G41" s="701"/>
      <c r="H41" s="701"/>
      <c r="I41" s="701"/>
      <c r="J41" s="701"/>
      <c r="K41" s="701"/>
      <c r="L41" s="701"/>
      <c r="M41" s="701"/>
      <c r="N41" s="702"/>
      <c r="O41" s="253"/>
      <c r="P41" s="251"/>
    </row>
    <row r="42" spans="1:16" ht="24" customHeight="1">
      <c r="A42" s="27">
        <v>10</v>
      </c>
      <c r="B42" s="624"/>
      <c r="C42" s="700"/>
      <c r="D42" s="701"/>
      <c r="E42" s="701"/>
      <c r="F42" s="701"/>
      <c r="G42" s="701"/>
      <c r="H42" s="701"/>
      <c r="I42" s="701"/>
      <c r="J42" s="701"/>
      <c r="K42" s="701"/>
      <c r="L42" s="701"/>
      <c r="M42" s="701"/>
      <c r="N42" s="702"/>
      <c r="O42" s="251"/>
      <c r="P42" s="251"/>
    </row>
    <row r="43" spans="1:16" ht="24" customHeight="1">
      <c r="A43" s="27">
        <v>11</v>
      </c>
      <c r="B43" s="624"/>
      <c r="C43" s="700"/>
      <c r="D43" s="701"/>
      <c r="E43" s="701"/>
      <c r="F43" s="701"/>
      <c r="G43" s="701"/>
      <c r="H43" s="701"/>
      <c r="I43" s="701"/>
      <c r="J43" s="701"/>
      <c r="K43" s="701"/>
      <c r="L43" s="701"/>
      <c r="M43" s="701"/>
      <c r="N43" s="702"/>
      <c r="O43" s="253"/>
      <c r="P43" s="251"/>
    </row>
    <row r="44" spans="1:16" ht="24" customHeight="1">
      <c r="A44" s="27">
        <v>12</v>
      </c>
      <c r="B44" s="624"/>
      <c r="C44" s="700"/>
      <c r="D44" s="701"/>
      <c r="E44" s="701"/>
      <c r="F44" s="701"/>
      <c r="G44" s="701"/>
      <c r="H44" s="701"/>
      <c r="I44" s="701"/>
      <c r="J44" s="701"/>
      <c r="K44" s="701"/>
      <c r="L44" s="701"/>
      <c r="M44" s="701"/>
      <c r="N44" s="702"/>
      <c r="O44" s="253"/>
      <c r="P44" s="251"/>
    </row>
    <row r="45" spans="1:16" ht="24" customHeight="1">
      <c r="A45" s="27">
        <v>13</v>
      </c>
      <c r="B45" s="624"/>
      <c r="C45" s="700"/>
      <c r="D45" s="701"/>
      <c r="E45" s="701"/>
      <c r="F45" s="701"/>
      <c r="G45" s="701"/>
      <c r="H45" s="701"/>
      <c r="I45" s="701"/>
      <c r="J45" s="701"/>
      <c r="K45" s="701"/>
      <c r="L45" s="701"/>
      <c r="M45" s="701"/>
      <c r="N45" s="702"/>
      <c r="O45" s="253"/>
      <c r="P45" s="251"/>
    </row>
    <row r="46" spans="1:16" ht="24" customHeight="1">
      <c r="A46" s="27">
        <v>14</v>
      </c>
      <c r="B46" s="624"/>
      <c r="C46" s="700"/>
      <c r="D46" s="701"/>
      <c r="E46" s="701"/>
      <c r="F46" s="701"/>
      <c r="G46" s="701"/>
      <c r="H46" s="701"/>
      <c r="I46" s="701"/>
      <c r="J46" s="701"/>
      <c r="K46" s="701"/>
      <c r="L46" s="701"/>
      <c r="M46" s="701"/>
      <c r="N46" s="702"/>
      <c r="O46" s="251"/>
      <c r="P46" s="251"/>
    </row>
    <row r="47" spans="1:16" ht="24" customHeight="1">
      <c r="A47" s="27">
        <v>15</v>
      </c>
      <c r="B47" s="624"/>
      <c r="C47" s="700"/>
      <c r="D47" s="701"/>
      <c r="E47" s="701"/>
      <c r="F47" s="701"/>
      <c r="G47" s="701"/>
      <c r="H47" s="701"/>
      <c r="I47" s="701"/>
      <c r="J47" s="701"/>
      <c r="K47" s="701"/>
      <c r="L47" s="701"/>
      <c r="M47" s="701"/>
      <c r="N47" s="702"/>
      <c r="O47" s="253"/>
      <c r="P47" s="251"/>
    </row>
    <row r="48" spans="1:16" ht="18.75" customHeight="1">
      <c r="B48" s="296"/>
      <c r="C48" s="521" t="s">
        <v>406</v>
      </c>
      <c r="D48" s="521"/>
      <c r="E48" s="521"/>
      <c r="F48" s="521"/>
      <c r="G48" s="521"/>
      <c r="H48" s="521"/>
      <c r="I48" s="521"/>
      <c r="J48" s="521"/>
      <c r="K48" s="521"/>
      <c r="L48" s="521"/>
      <c r="M48" s="521"/>
      <c r="N48" s="705"/>
    </row>
    <row r="49" spans="1:16" ht="24" customHeight="1">
      <c r="A49" s="27">
        <v>1</v>
      </c>
      <c r="B49" s="296"/>
      <c r="C49" s="697"/>
      <c r="D49" s="698"/>
      <c r="E49" s="698"/>
      <c r="F49" s="698"/>
      <c r="G49" s="698"/>
      <c r="H49" s="698"/>
      <c r="I49" s="698"/>
      <c r="J49" s="698"/>
      <c r="K49" s="698"/>
      <c r="L49" s="698"/>
      <c r="M49" s="698"/>
      <c r="N49" s="699"/>
      <c r="O49" s="254" t="s">
        <v>367</v>
      </c>
    </row>
    <row r="50" spans="1:16" ht="24" customHeight="1">
      <c r="A50" s="27">
        <v>2</v>
      </c>
      <c r="B50" s="296"/>
      <c r="C50" s="700"/>
      <c r="D50" s="701"/>
      <c r="E50" s="701"/>
      <c r="F50" s="701"/>
      <c r="G50" s="701"/>
      <c r="H50" s="701"/>
      <c r="I50" s="701"/>
      <c r="J50" s="701"/>
      <c r="K50" s="701"/>
      <c r="L50" s="701"/>
      <c r="M50" s="701"/>
      <c r="N50" s="702"/>
      <c r="O50" s="253"/>
    </row>
    <row r="51" spans="1:16" ht="24" customHeight="1">
      <c r="A51" s="27">
        <v>3</v>
      </c>
      <c r="B51" s="296"/>
      <c r="C51" s="700"/>
      <c r="D51" s="701"/>
      <c r="E51" s="701"/>
      <c r="F51" s="701"/>
      <c r="G51" s="701"/>
      <c r="H51" s="701"/>
      <c r="I51" s="701"/>
      <c r="J51" s="701"/>
      <c r="K51" s="701"/>
      <c r="L51" s="701"/>
      <c r="M51" s="701"/>
      <c r="N51" s="702"/>
      <c r="O51" s="253" t="s">
        <v>368</v>
      </c>
    </row>
    <row r="52" spans="1:16" ht="24" customHeight="1">
      <c r="A52" s="27">
        <v>4</v>
      </c>
      <c r="B52" s="296"/>
      <c r="C52" s="700"/>
      <c r="D52" s="701"/>
      <c r="E52" s="701"/>
      <c r="F52" s="701"/>
      <c r="G52" s="701"/>
      <c r="H52" s="701"/>
      <c r="I52" s="701"/>
      <c r="J52" s="701"/>
      <c r="K52" s="701"/>
      <c r="L52" s="701"/>
      <c r="M52" s="701"/>
      <c r="N52" s="702"/>
      <c r="O52" s="253"/>
    </row>
    <row r="53" spans="1:16" ht="18.75" customHeight="1">
      <c r="B53" s="296"/>
      <c r="C53" s="521" t="s">
        <v>369</v>
      </c>
      <c r="D53" s="521"/>
      <c r="E53" s="521"/>
      <c r="F53" s="521"/>
      <c r="G53" s="521"/>
      <c r="H53" s="521"/>
      <c r="I53" s="521"/>
      <c r="J53" s="521"/>
      <c r="K53" s="521"/>
      <c r="L53" s="521"/>
      <c r="M53" s="521"/>
      <c r="N53" s="705"/>
      <c r="O53" s="251"/>
    </row>
    <row r="54" spans="1:16" ht="24" customHeight="1">
      <c r="A54" s="27">
        <v>1</v>
      </c>
      <c r="B54" s="296"/>
      <c r="C54" s="697"/>
      <c r="D54" s="698"/>
      <c r="E54" s="698"/>
      <c r="F54" s="698"/>
      <c r="G54" s="698"/>
      <c r="H54" s="698"/>
      <c r="I54" s="698"/>
      <c r="J54" s="698"/>
      <c r="K54" s="698"/>
      <c r="L54" s="698"/>
      <c r="M54" s="698"/>
      <c r="N54" s="699"/>
      <c r="O54" s="254" t="s">
        <v>367</v>
      </c>
    </row>
    <row r="55" spans="1:16" ht="24" customHeight="1">
      <c r="A55" s="27">
        <v>2</v>
      </c>
      <c r="B55" s="296"/>
      <c r="C55" s="700"/>
      <c r="D55" s="701"/>
      <c r="E55" s="701"/>
      <c r="F55" s="701"/>
      <c r="G55" s="701"/>
      <c r="H55" s="701"/>
      <c r="I55" s="701"/>
      <c r="J55" s="701"/>
      <c r="K55" s="701"/>
      <c r="L55" s="701"/>
      <c r="M55" s="701"/>
      <c r="N55" s="702"/>
      <c r="O55" s="253"/>
    </row>
    <row r="56" spans="1:16" ht="24" customHeight="1">
      <c r="A56" s="27">
        <v>3</v>
      </c>
      <c r="B56" s="296"/>
      <c r="C56" s="700"/>
      <c r="D56" s="701"/>
      <c r="E56" s="701"/>
      <c r="F56" s="701"/>
      <c r="G56" s="701"/>
      <c r="H56" s="701"/>
      <c r="I56" s="701"/>
      <c r="J56" s="701"/>
      <c r="K56" s="701"/>
      <c r="L56" s="701"/>
      <c r="M56" s="701"/>
      <c r="N56" s="702"/>
      <c r="O56" s="253" t="s">
        <v>441</v>
      </c>
    </row>
    <row r="57" spans="1:16" ht="24" customHeight="1">
      <c r="A57" s="27">
        <v>4</v>
      </c>
      <c r="B57" s="302"/>
      <c r="C57" s="706"/>
      <c r="D57" s="707"/>
      <c r="E57" s="707"/>
      <c r="F57" s="707"/>
      <c r="G57" s="707"/>
      <c r="H57" s="707"/>
      <c r="I57" s="707"/>
      <c r="J57" s="707"/>
      <c r="K57" s="707"/>
      <c r="L57" s="707"/>
      <c r="M57" s="707"/>
      <c r="N57" s="708"/>
      <c r="O57" s="253"/>
    </row>
    <row r="58" spans="1:16" ht="18.75" customHeight="1">
      <c r="B58" s="680" t="s">
        <v>293</v>
      </c>
      <c r="C58" s="681"/>
      <c r="D58" s="681"/>
      <c r="E58" s="682"/>
      <c r="F58" s="674" t="s">
        <v>466</v>
      </c>
      <c r="G58" s="674"/>
      <c r="H58" s="674"/>
      <c r="I58" s="674"/>
      <c r="J58" s="674" t="s">
        <v>467</v>
      </c>
      <c r="K58" s="674"/>
      <c r="L58" s="674"/>
      <c r="M58" s="674"/>
      <c r="N58" s="675"/>
      <c r="O58" s="254"/>
      <c r="P58" s="251"/>
    </row>
    <row r="59" spans="1:16" ht="24" customHeight="1">
      <c r="A59" s="27">
        <v>1</v>
      </c>
      <c r="B59" s="683"/>
      <c r="C59" s="684"/>
      <c r="D59" s="684"/>
      <c r="E59" s="685"/>
      <c r="F59" s="676"/>
      <c r="G59" s="676"/>
      <c r="H59" s="676"/>
      <c r="I59" s="676"/>
      <c r="J59" s="676"/>
      <c r="K59" s="676"/>
      <c r="L59" s="676"/>
      <c r="M59" s="676"/>
      <c r="N59" s="677"/>
      <c r="O59" s="254" t="s">
        <v>277</v>
      </c>
      <c r="P59" s="251"/>
    </row>
    <row r="60" spans="1:16" ht="24" customHeight="1">
      <c r="A60" s="27">
        <v>2</v>
      </c>
      <c r="B60" s="683"/>
      <c r="C60" s="684"/>
      <c r="D60" s="684"/>
      <c r="E60" s="685"/>
      <c r="F60" s="676"/>
      <c r="G60" s="676"/>
      <c r="H60" s="676"/>
      <c r="I60" s="676"/>
      <c r="J60" s="676"/>
      <c r="K60" s="676"/>
      <c r="L60" s="676"/>
      <c r="M60" s="676"/>
      <c r="N60" s="677"/>
      <c r="O60" s="253" t="s">
        <v>173</v>
      </c>
      <c r="P60" s="251"/>
    </row>
    <row r="61" spans="1:16" ht="24" customHeight="1">
      <c r="A61" s="27">
        <v>3</v>
      </c>
      <c r="B61" s="683"/>
      <c r="C61" s="684"/>
      <c r="D61" s="684"/>
      <c r="E61" s="685"/>
      <c r="F61" s="676"/>
      <c r="G61" s="676"/>
      <c r="H61" s="676"/>
      <c r="I61" s="676"/>
      <c r="J61" s="676"/>
      <c r="K61" s="676"/>
      <c r="L61" s="676"/>
      <c r="M61" s="676"/>
      <c r="N61" s="677"/>
      <c r="O61" s="254"/>
      <c r="P61" s="251"/>
    </row>
    <row r="62" spans="1:16" ht="24" customHeight="1">
      <c r="A62" s="27">
        <v>4</v>
      </c>
      <c r="B62" s="683"/>
      <c r="C62" s="684"/>
      <c r="D62" s="684"/>
      <c r="E62" s="685"/>
      <c r="F62" s="676"/>
      <c r="G62" s="676"/>
      <c r="H62" s="676"/>
      <c r="I62" s="676"/>
      <c r="J62" s="676"/>
      <c r="K62" s="676"/>
      <c r="L62" s="676"/>
      <c r="M62" s="676"/>
      <c r="N62" s="677"/>
      <c r="O62" s="253"/>
      <c r="P62" s="251"/>
    </row>
    <row r="63" spans="1:16" ht="24" customHeight="1" thickBot="1">
      <c r="A63" s="27">
        <v>5</v>
      </c>
      <c r="B63" s="686"/>
      <c r="C63" s="687"/>
      <c r="D63" s="687"/>
      <c r="E63" s="688"/>
      <c r="F63" s="678"/>
      <c r="G63" s="678"/>
      <c r="H63" s="678"/>
      <c r="I63" s="678"/>
      <c r="J63" s="678"/>
      <c r="K63" s="678"/>
      <c r="L63" s="678"/>
      <c r="M63" s="678"/>
      <c r="N63" s="679"/>
      <c r="O63" s="253"/>
      <c r="P63" s="251"/>
    </row>
    <row r="64" spans="1:16" customFormat="1" ht="18.5" thickBot="1">
      <c r="B64" s="519"/>
      <c r="C64" s="519"/>
      <c r="D64" s="519"/>
      <c r="E64" s="519"/>
      <c r="F64" s="519"/>
      <c r="G64" s="519"/>
      <c r="H64" s="519"/>
      <c r="I64" s="519"/>
      <c r="J64" s="519"/>
      <c r="K64" s="520"/>
      <c r="L64" s="391" t="s">
        <v>223</v>
      </c>
      <c r="M64" s="703">
        <f>総表!G49</f>
        <v>0</v>
      </c>
      <c r="N64" s="704"/>
      <c r="O64" s="245"/>
      <c r="P64" s="245"/>
    </row>
  </sheetData>
  <sheetProtection algorithmName="SHA-512" hashValue="dO/aQLpAGOeErdTfb4JxmberToIEBvjB5hf89lwmjWRApxA0CvWk7qzwQk95839KF/pq02wtwGRfPYwC+GZO1Q==" saltValue="yicuLPdRdvdZ0fQ8DaAxLg==" spinCount="100000" sheet="1" objects="1" scenarios="1"/>
  <mergeCells count="51">
    <mergeCell ref="O4:P4"/>
    <mergeCell ref="O13:P13"/>
    <mergeCell ref="O15:O16"/>
    <mergeCell ref="O7:O8"/>
    <mergeCell ref="C53:N53"/>
    <mergeCell ref="I28:K28"/>
    <mergeCell ref="O37:O38"/>
    <mergeCell ref="C12:N19"/>
    <mergeCell ref="C21:F21"/>
    <mergeCell ref="C33:N47"/>
    <mergeCell ref="C32:N32"/>
    <mergeCell ref="I20:K21"/>
    <mergeCell ref="C28:D28"/>
    <mergeCell ref="C24:D24"/>
    <mergeCell ref="C25:D25"/>
    <mergeCell ref="C30:D30"/>
    <mergeCell ref="I31:K31"/>
    <mergeCell ref="I29:K29"/>
    <mergeCell ref="C31:D31"/>
    <mergeCell ref="I30:K30"/>
    <mergeCell ref="C29:D29"/>
    <mergeCell ref="M64:N64"/>
    <mergeCell ref="B64:K64"/>
    <mergeCell ref="C48:N48"/>
    <mergeCell ref="C49:N52"/>
    <mergeCell ref="C54:N57"/>
    <mergeCell ref="B1:C1"/>
    <mergeCell ref="D1:I1"/>
    <mergeCell ref="K1:N1"/>
    <mergeCell ref="J58:N58"/>
    <mergeCell ref="J59:N63"/>
    <mergeCell ref="I24:K24"/>
    <mergeCell ref="B58:E63"/>
    <mergeCell ref="C20:H20"/>
    <mergeCell ref="G21:H21"/>
    <mergeCell ref="F58:I58"/>
    <mergeCell ref="F59:I63"/>
    <mergeCell ref="C26:D26"/>
    <mergeCell ref="C2:N2"/>
    <mergeCell ref="B2:B47"/>
    <mergeCell ref="C3:N10"/>
    <mergeCell ref="C27:D27"/>
    <mergeCell ref="C11:N11"/>
    <mergeCell ref="I25:K25"/>
    <mergeCell ref="I26:K26"/>
    <mergeCell ref="I27:K27"/>
    <mergeCell ref="C23:D23"/>
    <mergeCell ref="I22:K22"/>
    <mergeCell ref="L20:N21"/>
    <mergeCell ref="I23:K23"/>
    <mergeCell ref="C22:D22"/>
  </mergeCells>
  <phoneticPr fontId="4"/>
  <dataValidations count="5">
    <dataValidation type="textLength" operator="lessThanOrEqual" allowBlank="1" showInputMessage="1" showErrorMessage="1" errorTitle="字数超過" error="300字・6行以内でご記入ください。" sqref="F58" xr:uid="{00000000-0002-0000-0100-000000000000}">
      <formula1>300</formula1>
    </dataValidation>
    <dataValidation operator="lessThanOrEqual" allowBlank="1" showInputMessage="1" sqref="F59:N63" xr:uid="{00000000-0002-0000-0100-000001000000}"/>
    <dataValidation operator="lessThanOrEqual" allowBlank="1" showInputMessage="1" errorTitle="字数超過" error="600字・10行以内でご記入ください。" sqref="C12:N19 C3:N10" xr:uid="{00000000-0002-0000-0100-000003000000}"/>
    <dataValidation operator="lessThanOrEqual" allowBlank="1" showInputMessage="1" errorTitle="字数超過" error="2,000字・30行以下で入力してください。" sqref="C33:N47" xr:uid="{00000000-0002-0000-0100-000005000000}"/>
    <dataValidation operator="lessThanOrEqual" allowBlank="1" showInputMessage="1" errorTitle="字数超過" error="300字・6行以内でご記入ください。" sqref="C49:N52 C54:N57" xr:uid="{190D817D-AB10-4686-9508-87EC534A1C90}"/>
  </dataValidations>
  <printOptions horizontalCentered="1"/>
  <pageMargins left="0.59055118110236227" right="0.59055118110236227" top="0.59055118110236227" bottom="0.39370078740157483" header="0.31496062992125984" footer="0.31496062992125984"/>
  <pageSetup paperSize="9" scale="51" orientation="portrait" r:id="rId1"/>
  <headerFooter>
    <oddHeader>&amp;L&amp;16【個表】</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J100"/>
  <sheetViews>
    <sheetView view="pageBreakPreview" topLeftCell="A48" zoomScale="60" zoomScaleNormal="100" workbookViewId="0">
      <selection activeCell="J69" sqref="J69:J80"/>
    </sheetView>
  </sheetViews>
  <sheetFormatPr defaultColWidth="9" defaultRowHeight="20"/>
  <cols>
    <col min="1" max="2" width="6.83203125" style="37" customWidth="1"/>
    <col min="3" max="3" width="7.25" style="37" customWidth="1"/>
    <col min="4" max="4" width="39.5" style="36" customWidth="1"/>
    <col min="5" max="5" width="12" style="36" customWidth="1"/>
    <col min="6" max="6" width="3.58203125" style="36" customWidth="1"/>
    <col min="7" max="7" width="11" style="36" customWidth="1"/>
    <col min="8" max="8" width="21.33203125" style="40" bestFit="1" customWidth="1"/>
    <col min="9" max="9" width="17.75" style="40" customWidth="1"/>
    <col min="10" max="10" width="76.83203125" style="35" customWidth="1"/>
    <col min="11" max="16384" width="9" style="36"/>
  </cols>
  <sheetData>
    <row r="1" spans="1:10" ht="18" customHeight="1">
      <c r="A1" s="771" t="s">
        <v>224</v>
      </c>
      <c r="B1" s="772"/>
      <c r="C1" s="773">
        <f>総表!C29</f>
        <v>0</v>
      </c>
      <c r="D1" s="774"/>
      <c r="E1" s="774"/>
      <c r="F1" s="775"/>
      <c r="G1" s="74" t="s">
        <v>225</v>
      </c>
      <c r="H1" s="735">
        <f>総表!C17</f>
        <v>0</v>
      </c>
      <c r="I1" s="735"/>
      <c r="J1" s="255" t="s">
        <v>330</v>
      </c>
    </row>
    <row r="2" spans="1:10" ht="11.5" customHeight="1" thickBot="1">
      <c r="A2" s="75"/>
      <c r="B2" s="76"/>
      <c r="C2" s="76"/>
      <c r="D2" s="77"/>
      <c r="E2" s="78"/>
      <c r="F2" s="78"/>
      <c r="G2" s="79"/>
      <c r="H2" s="80"/>
      <c r="I2" s="80"/>
      <c r="J2" s="255"/>
    </row>
    <row r="3" spans="1:10" s="39" customFormat="1" ht="23" thickBot="1">
      <c r="A3" s="79"/>
      <c r="B3" s="411" t="s">
        <v>371</v>
      </c>
      <c r="C3" s="414"/>
      <c r="D3" s="414"/>
      <c r="E3" s="738">
        <f>E4+E5</f>
        <v>0</v>
      </c>
      <c r="F3" s="738"/>
      <c r="G3" s="739"/>
      <c r="H3" s="81"/>
      <c r="I3" s="81"/>
      <c r="J3" s="511" t="s">
        <v>468</v>
      </c>
    </row>
    <row r="4" spans="1:10" s="39" customFormat="1" ht="23" thickBot="1">
      <c r="A4" s="79"/>
      <c r="B4" s="82"/>
      <c r="C4" s="783" t="s">
        <v>84</v>
      </c>
      <c r="D4" s="784"/>
      <c r="E4" s="740">
        <f>I14</f>
        <v>0</v>
      </c>
      <c r="F4" s="741"/>
      <c r="G4" s="742"/>
      <c r="H4" s="83"/>
      <c r="I4" s="83"/>
      <c r="J4" s="256" t="s">
        <v>264</v>
      </c>
    </row>
    <row r="5" spans="1:10" s="39" customFormat="1" ht="19.5" customHeight="1">
      <c r="A5" s="79"/>
      <c r="B5" s="82"/>
      <c r="C5" s="412" t="s">
        <v>92</v>
      </c>
      <c r="D5" s="413"/>
      <c r="E5" s="743">
        <f>SUM(E6:G10)</f>
        <v>0</v>
      </c>
      <c r="F5" s="743"/>
      <c r="G5" s="744"/>
      <c r="H5" s="83"/>
      <c r="I5" s="83"/>
      <c r="J5" s="255" t="s">
        <v>265</v>
      </c>
    </row>
    <row r="6" spans="1:10" s="39" customFormat="1" ht="22.5" customHeight="1">
      <c r="A6" s="79"/>
      <c r="B6" s="82"/>
      <c r="C6" s="84"/>
      <c r="D6" s="85" t="s">
        <v>115</v>
      </c>
      <c r="E6" s="745">
        <f>I50</f>
        <v>0</v>
      </c>
      <c r="F6" s="745"/>
      <c r="G6" s="746"/>
      <c r="H6" s="83"/>
      <c r="I6" s="83"/>
      <c r="J6" s="257" t="s">
        <v>263</v>
      </c>
    </row>
    <row r="7" spans="1:10" s="39" customFormat="1" ht="22.5">
      <c r="A7" s="79"/>
      <c r="B7" s="82"/>
      <c r="C7" s="84"/>
      <c r="D7" s="86" t="s">
        <v>244</v>
      </c>
      <c r="E7" s="751">
        <f>I59</f>
        <v>0</v>
      </c>
      <c r="F7" s="751"/>
      <c r="G7" s="752"/>
      <c r="H7" s="83"/>
      <c r="I7" s="83"/>
      <c r="J7" s="256"/>
    </row>
    <row r="8" spans="1:10" s="39" customFormat="1" ht="22.5">
      <c r="A8" s="79"/>
      <c r="B8" s="82"/>
      <c r="C8" s="84"/>
      <c r="D8" s="86" t="s">
        <v>116</v>
      </c>
      <c r="E8" s="753">
        <f>I70</f>
        <v>0</v>
      </c>
      <c r="F8" s="753"/>
      <c r="G8" s="754"/>
      <c r="H8" s="83"/>
      <c r="I8" s="83"/>
      <c r="J8" s="256"/>
    </row>
    <row r="9" spans="1:10" s="39" customFormat="1" ht="22.5">
      <c r="A9" s="79"/>
      <c r="B9" s="82"/>
      <c r="C9" s="84"/>
      <c r="D9" s="87" t="s">
        <v>117</v>
      </c>
      <c r="E9" s="753">
        <f>I81</f>
        <v>0</v>
      </c>
      <c r="F9" s="753"/>
      <c r="G9" s="754"/>
      <c r="H9" s="83"/>
      <c r="I9" s="83"/>
      <c r="J9" s="256"/>
    </row>
    <row r="10" spans="1:10" s="39" customFormat="1" ht="23" thickBot="1">
      <c r="A10" s="79"/>
      <c r="B10" s="88"/>
      <c r="C10" s="89"/>
      <c r="D10" s="90" t="s">
        <v>96</v>
      </c>
      <c r="E10" s="781">
        <f>I90</f>
        <v>0</v>
      </c>
      <c r="F10" s="781"/>
      <c r="G10" s="782"/>
      <c r="H10" s="83"/>
      <c r="I10" s="407" t="s">
        <v>427</v>
      </c>
      <c r="J10" s="256"/>
    </row>
    <row r="11" spans="1:10" ht="11.5" customHeight="1" thickBot="1">
      <c r="A11" s="75"/>
      <c r="B11" s="75"/>
      <c r="C11" s="75"/>
      <c r="D11" s="79"/>
      <c r="E11" s="79"/>
      <c r="F11" s="79"/>
      <c r="G11" s="79"/>
      <c r="H11" s="91"/>
      <c r="I11" s="91"/>
      <c r="J11" s="255"/>
    </row>
    <row r="12" spans="1:10" s="38" customFormat="1" ht="23" thickBot="1">
      <c r="A12" s="92" t="s">
        <v>77</v>
      </c>
      <c r="B12" s="93" t="s">
        <v>78</v>
      </c>
      <c r="C12" s="93" t="s">
        <v>79</v>
      </c>
      <c r="D12" s="93" t="s">
        <v>80</v>
      </c>
      <c r="E12" s="780" t="s">
        <v>81</v>
      </c>
      <c r="F12" s="780"/>
      <c r="G12" s="780"/>
      <c r="H12" s="94" t="s">
        <v>82</v>
      </c>
      <c r="I12" s="95" t="s">
        <v>372</v>
      </c>
      <c r="J12" s="258"/>
    </row>
    <row r="13" spans="1:10" s="419" customFormat="1" ht="25" customHeight="1" thickBot="1">
      <c r="A13" s="785" t="s">
        <v>83</v>
      </c>
      <c r="B13" s="786"/>
      <c r="C13" s="786"/>
      <c r="D13" s="786"/>
      <c r="E13" s="415"/>
      <c r="F13" s="415"/>
      <c r="G13" s="415"/>
      <c r="H13" s="416"/>
      <c r="I13" s="417">
        <f>SUM(I14,I50,I59,I70,I81,I90)</f>
        <v>0</v>
      </c>
      <c r="J13" s="418"/>
    </row>
    <row r="14" spans="1:10" s="419" customFormat="1" ht="25" customHeight="1" thickBot="1">
      <c r="A14" s="420"/>
      <c r="B14" s="409" t="s">
        <v>84</v>
      </c>
      <c r="C14" s="421"/>
      <c r="D14" s="422"/>
      <c r="E14" s="422"/>
      <c r="F14" s="422"/>
      <c r="G14" s="422"/>
      <c r="H14" s="423"/>
      <c r="I14" s="424">
        <f>SUM(I26,I27)</f>
        <v>0</v>
      </c>
      <c r="J14" s="425" t="s">
        <v>214</v>
      </c>
    </row>
    <row r="15" spans="1:10" ht="21.65" customHeight="1">
      <c r="A15" s="41"/>
      <c r="B15" s="42"/>
      <c r="C15" s="334" t="s">
        <v>12</v>
      </c>
      <c r="D15" s="43"/>
      <c r="E15" s="43"/>
      <c r="F15" s="43"/>
      <c r="G15" s="43"/>
      <c r="H15" s="44"/>
      <c r="I15" s="45"/>
      <c r="J15" s="258" t="s">
        <v>215</v>
      </c>
    </row>
    <row r="16" spans="1:10" ht="20.149999999999999" customHeight="1">
      <c r="A16" s="41"/>
      <c r="B16" s="42"/>
      <c r="C16" s="46"/>
      <c r="D16" s="96" t="s">
        <v>100</v>
      </c>
      <c r="E16" s="748" t="str">
        <f>IF(I17=0,"一会場","複数会場")</f>
        <v>一会場</v>
      </c>
      <c r="F16" s="748"/>
      <c r="G16" s="748"/>
      <c r="H16" s="749" t="str">
        <f>IF(E16="複数会場","（入場料収入は別紙に記入）","")</f>
        <v/>
      </c>
      <c r="I16" s="750"/>
      <c r="J16" s="258" t="s">
        <v>266</v>
      </c>
    </row>
    <row r="17" spans="1:10" ht="20.149999999999999" customHeight="1">
      <c r="A17" s="41"/>
      <c r="B17" s="47"/>
      <c r="C17" s="31"/>
      <c r="D17" s="97" t="s">
        <v>85</v>
      </c>
      <c r="E17" s="747" t="str">
        <f>IF(総表!F32="","",(総表!F32&amp;"（"&amp;総表!H32&amp;総表!I32&amp;"）"))</f>
        <v/>
      </c>
      <c r="F17" s="747"/>
      <c r="G17" s="747"/>
      <c r="H17" s="747"/>
      <c r="I17" s="98">
        <f>総表!J31</f>
        <v>0</v>
      </c>
      <c r="J17" s="259" t="s">
        <v>274</v>
      </c>
    </row>
    <row r="18" spans="1:10" ht="20.149999999999999" customHeight="1">
      <c r="A18" s="41"/>
      <c r="B18" s="47"/>
      <c r="C18" s="31"/>
      <c r="D18" s="97" t="s">
        <v>229</v>
      </c>
      <c r="E18" s="767"/>
      <c r="F18" s="767"/>
      <c r="G18" s="767"/>
      <c r="H18" s="99" t="str">
        <f>IF($E$16="一会場","",'別紙　入場料詳細'!G15)</f>
        <v/>
      </c>
      <c r="I18" s="98"/>
      <c r="J18" s="260" t="s">
        <v>242</v>
      </c>
    </row>
    <row r="19" spans="1:10" ht="20.149999999999999" customHeight="1">
      <c r="A19" s="41"/>
      <c r="B19" s="47"/>
      <c r="C19" s="31"/>
      <c r="D19" s="100" t="s">
        <v>408</v>
      </c>
      <c r="E19" s="768"/>
      <c r="F19" s="768"/>
      <c r="G19" s="768"/>
      <c r="H19" s="101" t="str" cm="1">
        <f t="array" ref="H19">IF($E$16="一会場","",'別紙　入場料詳細'!H15:I15)</f>
        <v/>
      </c>
      <c r="I19" s="102"/>
      <c r="J19" s="261"/>
    </row>
    <row r="20" spans="1:10" ht="20.149999999999999" customHeight="1">
      <c r="A20" s="41"/>
      <c r="B20" s="47"/>
      <c r="C20" s="31"/>
      <c r="D20" s="86" t="s">
        <v>98</v>
      </c>
      <c r="E20" s="776">
        <f>IF(E16="複数会場","",(E18-E19))</f>
        <v>0</v>
      </c>
      <c r="F20" s="777"/>
      <c r="G20" s="777"/>
      <c r="H20" s="103" t="str">
        <f>IF($E$16="一会場","",'別紙　入場料詳細'!K15)</f>
        <v/>
      </c>
      <c r="I20" s="104"/>
      <c r="J20" s="260"/>
    </row>
    <row r="21" spans="1:10" ht="20.149999999999999" customHeight="1">
      <c r="A21" s="41"/>
      <c r="B21" s="47"/>
      <c r="C21" s="31"/>
      <c r="D21" s="86" t="s">
        <v>415</v>
      </c>
      <c r="E21" s="778"/>
      <c r="F21" s="778"/>
      <c r="G21" s="778"/>
      <c r="H21" s="105" t="str">
        <f>IF($E$16="一会場","",'別紙　入場料詳細'!L15)</f>
        <v/>
      </c>
      <c r="I21" s="104"/>
      <c r="J21" s="260"/>
    </row>
    <row r="22" spans="1:10" ht="20.149999999999999" customHeight="1">
      <c r="A22" s="41"/>
      <c r="B22" s="47"/>
      <c r="C22" s="31"/>
      <c r="D22" s="106" t="s">
        <v>99</v>
      </c>
      <c r="E22" s="779">
        <f>IF(E16="一会場",(IF(AND(E20&lt;=1,G21&lt;=1),0,(SUM(G26:G46)/(E20*E21)))),"")</f>
        <v>0</v>
      </c>
      <c r="F22" s="779"/>
      <c r="G22" s="779"/>
      <c r="H22" s="107" t="str">
        <f>IF($E$16="一会場","",'別紙　入場料詳細'!M15)</f>
        <v/>
      </c>
      <c r="I22" s="108"/>
      <c r="J22" s="262"/>
    </row>
    <row r="23" spans="1:10" ht="20.149999999999999" customHeight="1">
      <c r="A23" s="41"/>
      <c r="B23" s="47"/>
      <c r="C23" s="32"/>
      <c r="D23" s="109" t="s">
        <v>240</v>
      </c>
      <c r="E23" s="769" t="s">
        <v>416</v>
      </c>
      <c r="F23" s="769"/>
      <c r="G23" s="769"/>
      <c r="H23" s="769"/>
      <c r="I23" s="770"/>
      <c r="J23" s="262"/>
    </row>
    <row r="24" spans="1:10" ht="21.65" customHeight="1">
      <c r="A24" s="41"/>
      <c r="B24" s="47"/>
      <c r="C24" s="764" t="s">
        <v>97</v>
      </c>
      <c r="D24" s="765"/>
      <c r="E24" s="766"/>
      <c r="F24" s="766"/>
      <c r="G24" s="766"/>
      <c r="H24" s="48"/>
      <c r="I24" s="34"/>
      <c r="J24" s="789" t="s">
        <v>405</v>
      </c>
    </row>
    <row r="25" spans="1:10" ht="18.75" customHeight="1">
      <c r="A25" s="41"/>
      <c r="B25" s="47"/>
      <c r="C25" s="31"/>
      <c r="D25" s="110" t="s">
        <v>86</v>
      </c>
      <c r="E25" s="110" t="s">
        <v>87</v>
      </c>
      <c r="F25" s="110" t="s">
        <v>88</v>
      </c>
      <c r="G25" s="110" t="s">
        <v>89</v>
      </c>
      <c r="H25" s="111" t="s">
        <v>90</v>
      </c>
      <c r="I25" s="112"/>
      <c r="J25" s="789"/>
    </row>
    <row r="26" spans="1:10" ht="19" customHeight="1">
      <c r="A26" s="41"/>
      <c r="B26" s="47"/>
      <c r="C26" s="284" t="s">
        <v>332</v>
      </c>
      <c r="D26" s="426"/>
      <c r="E26" s="429"/>
      <c r="F26" s="430" t="str">
        <f>IF(E26="","","×")</f>
        <v/>
      </c>
      <c r="G26" s="431"/>
      <c r="H26" s="432">
        <f>E26*G26</f>
        <v>0</v>
      </c>
      <c r="I26" s="113">
        <f>SUM(H26:H47)</f>
        <v>0</v>
      </c>
      <c r="J26" s="260" t="s">
        <v>246</v>
      </c>
    </row>
    <row r="27" spans="1:10" ht="19" customHeight="1">
      <c r="A27" s="41"/>
      <c r="B27" s="47"/>
      <c r="C27" s="284" t="s">
        <v>339</v>
      </c>
      <c r="D27" s="427"/>
      <c r="E27" s="433"/>
      <c r="F27" s="434" t="str">
        <f t="shared" ref="F27:F47" si="0">IF(E27="","","×")</f>
        <v/>
      </c>
      <c r="G27" s="435"/>
      <c r="H27" s="436">
        <f t="shared" ref="H27:H45" si="1">E27*G27</f>
        <v>0</v>
      </c>
      <c r="I27" s="114">
        <f>'別紙　入場料詳細'!O15</f>
        <v>0</v>
      </c>
      <c r="J27" s="260" t="s">
        <v>247</v>
      </c>
    </row>
    <row r="28" spans="1:10" ht="19" customHeight="1">
      <c r="A28" s="41"/>
      <c r="B28" s="47"/>
      <c r="C28" s="284" t="str">
        <f t="shared" ref="C28:C47" si="2">IF(D28="","",".")</f>
        <v/>
      </c>
      <c r="D28" s="427"/>
      <c r="E28" s="433"/>
      <c r="F28" s="434" t="str">
        <f t="shared" si="0"/>
        <v/>
      </c>
      <c r="G28" s="435"/>
      <c r="H28" s="436">
        <f t="shared" si="1"/>
        <v>0</v>
      </c>
      <c r="I28" s="115"/>
      <c r="J28" s="260" t="s">
        <v>248</v>
      </c>
    </row>
    <row r="29" spans="1:10" ht="19" customHeight="1">
      <c r="A29" s="41"/>
      <c r="B29" s="47"/>
      <c r="C29" s="284" t="str">
        <f t="shared" si="2"/>
        <v/>
      </c>
      <c r="D29" s="427"/>
      <c r="E29" s="433"/>
      <c r="F29" s="434" t="str">
        <f t="shared" si="0"/>
        <v/>
      </c>
      <c r="G29" s="435"/>
      <c r="H29" s="436">
        <f t="shared" si="1"/>
        <v>0</v>
      </c>
      <c r="I29" s="115"/>
      <c r="J29" s="260" t="s">
        <v>249</v>
      </c>
    </row>
    <row r="30" spans="1:10" ht="19" customHeight="1">
      <c r="A30" s="41"/>
      <c r="B30" s="47"/>
      <c r="C30" s="284" t="str">
        <f t="shared" si="2"/>
        <v/>
      </c>
      <c r="D30" s="427"/>
      <c r="E30" s="433"/>
      <c r="F30" s="434" t="str">
        <f t="shared" si="0"/>
        <v/>
      </c>
      <c r="G30" s="435"/>
      <c r="H30" s="436">
        <f t="shared" si="1"/>
        <v>0</v>
      </c>
      <c r="I30" s="115"/>
      <c r="J30" s="260" t="s">
        <v>241</v>
      </c>
    </row>
    <row r="31" spans="1:10" ht="19" customHeight="1">
      <c r="A31" s="41"/>
      <c r="B31" s="47"/>
      <c r="C31" s="284" t="str">
        <f t="shared" si="2"/>
        <v/>
      </c>
      <c r="D31" s="427"/>
      <c r="E31" s="433"/>
      <c r="F31" s="434" t="str">
        <f t="shared" si="0"/>
        <v/>
      </c>
      <c r="G31" s="435"/>
      <c r="H31" s="436">
        <f t="shared" si="1"/>
        <v>0</v>
      </c>
      <c r="I31" s="115"/>
      <c r="J31" s="260" t="s">
        <v>250</v>
      </c>
    </row>
    <row r="32" spans="1:10" ht="19" customHeight="1">
      <c r="A32" s="41"/>
      <c r="B32" s="47"/>
      <c r="C32" s="284" t="str">
        <f t="shared" si="2"/>
        <v/>
      </c>
      <c r="D32" s="427"/>
      <c r="E32" s="433"/>
      <c r="F32" s="434" t="str">
        <f t="shared" si="0"/>
        <v/>
      </c>
      <c r="G32" s="435"/>
      <c r="H32" s="436">
        <f t="shared" si="1"/>
        <v>0</v>
      </c>
      <c r="I32" s="115"/>
      <c r="J32" s="260" t="s">
        <v>251</v>
      </c>
    </row>
    <row r="33" spans="1:10" ht="19" customHeight="1">
      <c r="A33" s="41"/>
      <c r="B33" s="47"/>
      <c r="C33" s="284" t="str">
        <f t="shared" si="2"/>
        <v/>
      </c>
      <c r="D33" s="427"/>
      <c r="E33" s="433"/>
      <c r="F33" s="434" t="str">
        <f t="shared" si="0"/>
        <v/>
      </c>
      <c r="G33" s="435"/>
      <c r="H33" s="436">
        <f t="shared" si="1"/>
        <v>0</v>
      </c>
      <c r="I33" s="115"/>
      <c r="J33" s="260"/>
    </row>
    <row r="34" spans="1:10" ht="19" customHeight="1">
      <c r="A34" s="41"/>
      <c r="B34" s="47"/>
      <c r="C34" s="284" t="str">
        <f t="shared" si="2"/>
        <v/>
      </c>
      <c r="D34" s="427"/>
      <c r="E34" s="433"/>
      <c r="F34" s="434" t="str">
        <f t="shared" si="0"/>
        <v/>
      </c>
      <c r="G34" s="435"/>
      <c r="H34" s="436">
        <f t="shared" si="1"/>
        <v>0</v>
      </c>
      <c r="I34" s="115"/>
      <c r="J34" s="260" t="s">
        <v>252</v>
      </c>
    </row>
    <row r="35" spans="1:10" ht="19" customHeight="1">
      <c r="A35" s="41"/>
      <c r="B35" s="47"/>
      <c r="C35" s="284" t="str">
        <f t="shared" si="2"/>
        <v/>
      </c>
      <c r="D35" s="427"/>
      <c r="E35" s="433"/>
      <c r="F35" s="434" t="str">
        <f t="shared" si="0"/>
        <v/>
      </c>
      <c r="G35" s="435"/>
      <c r="H35" s="436">
        <f t="shared" si="1"/>
        <v>0</v>
      </c>
      <c r="I35" s="115"/>
      <c r="J35" s="260" t="s">
        <v>253</v>
      </c>
    </row>
    <row r="36" spans="1:10" ht="19" customHeight="1">
      <c r="A36" s="41"/>
      <c r="B36" s="47"/>
      <c r="C36" s="284" t="str">
        <f t="shared" si="2"/>
        <v/>
      </c>
      <c r="D36" s="427"/>
      <c r="E36" s="433"/>
      <c r="F36" s="434" t="str">
        <f t="shared" si="0"/>
        <v/>
      </c>
      <c r="G36" s="435"/>
      <c r="H36" s="436">
        <f t="shared" si="1"/>
        <v>0</v>
      </c>
      <c r="I36" s="115"/>
      <c r="J36" s="260" t="s">
        <v>254</v>
      </c>
    </row>
    <row r="37" spans="1:10" ht="19" customHeight="1">
      <c r="A37" s="41"/>
      <c r="B37" s="47"/>
      <c r="C37" s="284" t="str">
        <f t="shared" si="2"/>
        <v/>
      </c>
      <c r="D37" s="427"/>
      <c r="E37" s="433"/>
      <c r="F37" s="434" t="str">
        <f t="shared" si="0"/>
        <v/>
      </c>
      <c r="G37" s="435"/>
      <c r="H37" s="436">
        <f t="shared" si="1"/>
        <v>0</v>
      </c>
      <c r="I37" s="115"/>
      <c r="J37" s="260" t="s">
        <v>255</v>
      </c>
    </row>
    <row r="38" spans="1:10" ht="19" customHeight="1">
      <c r="A38" s="41"/>
      <c r="B38" s="47"/>
      <c r="C38" s="284" t="str">
        <f t="shared" si="2"/>
        <v/>
      </c>
      <c r="D38" s="427"/>
      <c r="E38" s="433"/>
      <c r="F38" s="434" t="str">
        <f t="shared" si="0"/>
        <v/>
      </c>
      <c r="G38" s="435"/>
      <c r="H38" s="436">
        <f t="shared" si="1"/>
        <v>0</v>
      </c>
      <c r="I38" s="115"/>
      <c r="J38" s="260" t="s">
        <v>256</v>
      </c>
    </row>
    <row r="39" spans="1:10" ht="19" customHeight="1">
      <c r="A39" s="41"/>
      <c r="B39" s="47"/>
      <c r="C39" s="284" t="str">
        <f t="shared" si="2"/>
        <v/>
      </c>
      <c r="D39" s="427"/>
      <c r="E39" s="433"/>
      <c r="F39" s="434" t="str">
        <f t="shared" si="0"/>
        <v/>
      </c>
      <c r="G39" s="435"/>
      <c r="H39" s="436">
        <f t="shared" si="1"/>
        <v>0</v>
      </c>
      <c r="I39" s="115"/>
      <c r="J39" s="260" t="s">
        <v>257</v>
      </c>
    </row>
    <row r="40" spans="1:10" ht="19" customHeight="1">
      <c r="A40" s="41"/>
      <c r="B40" s="47"/>
      <c r="C40" s="284" t="str">
        <f t="shared" si="2"/>
        <v/>
      </c>
      <c r="D40" s="427"/>
      <c r="E40" s="433"/>
      <c r="F40" s="434" t="str">
        <f t="shared" si="0"/>
        <v/>
      </c>
      <c r="G40" s="435"/>
      <c r="H40" s="436">
        <f t="shared" si="1"/>
        <v>0</v>
      </c>
      <c r="I40" s="115"/>
      <c r="J40" s="260"/>
    </row>
    <row r="41" spans="1:10" ht="19" customHeight="1">
      <c r="A41" s="41"/>
      <c r="B41" s="47"/>
      <c r="C41" s="284" t="str">
        <f t="shared" si="2"/>
        <v/>
      </c>
      <c r="D41" s="427"/>
      <c r="E41" s="433"/>
      <c r="F41" s="434" t="str">
        <f t="shared" si="0"/>
        <v/>
      </c>
      <c r="G41" s="435"/>
      <c r="H41" s="436">
        <f t="shared" si="1"/>
        <v>0</v>
      </c>
      <c r="I41" s="115"/>
      <c r="J41" s="260"/>
    </row>
    <row r="42" spans="1:10" ht="19" customHeight="1">
      <c r="A42" s="41"/>
      <c r="B42" s="47"/>
      <c r="C42" s="284" t="str">
        <f t="shared" si="2"/>
        <v/>
      </c>
      <c r="D42" s="427"/>
      <c r="E42" s="433"/>
      <c r="F42" s="434" t="str">
        <f t="shared" si="0"/>
        <v/>
      </c>
      <c r="G42" s="435"/>
      <c r="H42" s="436">
        <f t="shared" si="1"/>
        <v>0</v>
      </c>
      <c r="I42" s="115"/>
      <c r="J42" s="260"/>
    </row>
    <row r="43" spans="1:10" ht="19" customHeight="1">
      <c r="A43" s="41"/>
      <c r="B43" s="47"/>
      <c r="C43" s="284" t="str">
        <f t="shared" si="2"/>
        <v/>
      </c>
      <c r="D43" s="427"/>
      <c r="E43" s="433"/>
      <c r="F43" s="434" t="str">
        <f t="shared" si="0"/>
        <v/>
      </c>
      <c r="G43" s="435"/>
      <c r="H43" s="436">
        <f t="shared" si="1"/>
        <v>0</v>
      </c>
      <c r="I43" s="115"/>
      <c r="J43" s="260"/>
    </row>
    <row r="44" spans="1:10" ht="19" customHeight="1">
      <c r="A44" s="41"/>
      <c r="B44" s="47"/>
      <c r="C44" s="284" t="str">
        <f t="shared" si="2"/>
        <v/>
      </c>
      <c r="D44" s="427"/>
      <c r="E44" s="433"/>
      <c r="F44" s="434" t="str">
        <f t="shared" si="0"/>
        <v/>
      </c>
      <c r="G44" s="435"/>
      <c r="H44" s="436">
        <f t="shared" si="1"/>
        <v>0</v>
      </c>
      <c r="I44" s="115"/>
      <c r="J44" s="260"/>
    </row>
    <row r="45" spans="1:10" ht="19" customHeight="1">
      <c r="A45" s="41"/>
      <c r="B45" s="47"/>
      <c r="C45" s="284" t="str">
        <f t="shared" si="2"/>
        <v/>
      </c>
      <c r="D45" s="427"/>
      <c r="E45" s="433"/>
      <c r="F45" s="434" t="str">
        <f t="shared" si="0"/>
        <v/>
      </c>
      <c r="G45" s="435"/>
      <c r="H45" s="436">
        <f t="shared" si="1"/>
        <v>0</v>
      </c>
      <c r="I45" s="115"/>
      <c r="J45" s="260"/>
    </row>
    <row r="46" spans="1:10" ht="19" customHeight="1">
      <c r="A46" s="41"/>
      <c r="B46" s="47"/>
      <c r="C46" s="284" t="str">
        <f t="shared" si="2"/>
        <v/>
      </c>
      <c r="D46" s="427"/>
      <c r="E46" s="433"/>
      <c r="F46" s="434" t="str">
        <f t="shared" si="0"/>
        <v/>
      </c>
      <c r="G46" s="435"/>
      <c r="H46" s="436">
        <f>E46*G46</f>
        <v>0</v>
      </c>
      <c r="I46" s="115"/>
      <c r="J46" s="260"/>
    </row>
    <row r="47" spans="1:10" ht="19" customHeight="1">
      <c r="A47" s="41"/>
      <c r="B47" s="47"/>
      <c r="C47" s="284" t="str">
        <f t="shared" si="2"/>
        <v>.</v>
      </c>
      <c r="D47" s="428" t="s">
        <v>91</v>
      </c>
      <c r="E47" s="437">
        <v>0</v>
      </c>
      <c r="F47" s="438" t="str">
        <f t="shared" si="0"/>
        <v>×</v>
      </c>
      <c r="G47" s="439"/>
      <c r="H47" s="440">
        <f>E47*G47</f>
        <v>0</v>
      </c>
      <c r="I47" s="116"/>
      <c r="J47" s="260"/>
    </row>
    <row r="48" spans="1:10" ht="25" customHeight="1">
      <c r="A48" s="41"/>
      <c r="B48" s="410" t="s">
        <v>92</v>
      </c>
      <c r="C48" s="21"/>
      <c r="D48" s="280"/>
      <c r="E48" s="280"/>
      <c r="F48" s="280"/>
      <c r="G48" s="280"/>
      <c r="H48" s="281"/>
      <c r="I48" s="282"/>
      <c r="J48" s="255"/>
    </row>
    <row r="49" spans="1:10" ht="21.65" customHeight="1">
      <c r="A49" s="41"/>
      <c r="B49" s="33"/>
      <c r="C49" s="334" t="s">
        <v>93</v>
      </c>
      <c r="D49" s="117"/>
      <c r="E49" s="787" t="s">
        <v>270</v>
      </c>
      <c r="F49" s="787"/>
      <c r="G49" s="787"/>
      <c r="H49" s="118" t="s">
        <v>269</v>
      </c>
      <c r="I49" s="119"/>
      <c r="J49" s="789" t="s">
        <v>271</v>
      </c>
    </row>
    <row r="50" spans="1:10" ht="19" customHeight="1">
      <c r="A50" s="41"/>
      <c r="B50" s="47"/>
      <c r="C50" s="284" t="s">
        <v>332</v>
      </c>
      <c r="D50" s="441"/>
      <c r="E50" s="760"/>
      <c r="F50" s="760"/>
      <c r="G50" s="760"/>
      <c r="H50" s="442"/>
      <c r="I50" s="755">
        <f>SUM(H50:H57)</f>
        <v>0</v>
      </c>
      <c r="J50" s="789"/>
    </row>
    <row r="51" spans="1:10" ht="19" customHeight="1">
      <c r="A51" s="41"/>
      <c r="B51" s="47"/>
      <c r="C51" s="284" t="str">
        <f>IF(D51="","",".")</f>
        <v/>
      </c>
      <c r="D51" s="427"/>
      <c r="E51" s="758"/>
      <c r="F51" s="758"/>
      <c r="G51" s="758"/>
      <c r="H51" s="443"/>
      <c r="I51" s="756"/>
      <c r="J51" s="789"/>
    </row>
    <row r="52" spans="1:10" ht="19" customHeight="1">
      <c r="A52" s="41"/>
      <c r="B52" s="47"/>
      <c r="C52" s="284" t="str">
        <f t="shared" ref="C52:C57" si="3">IF(D52="","",".")</f>
        <v/>
      </c>
      <c r="D52" s="427"/>
      <c r="E52" s="758"/>
      <c r="F52" s="758"/>
      <c r="G52" s="758"/>
      <c r="H52" s="443"/>
      <c r="I52" s="756"/>
      <c r="J52" s="789"/>
    </row>
    <row r="53" spans="1:10" ht="19" customHeight="1">
      <c r="A53" s="41"/>
      <c r="B53" s="47"/>
      <c r="C53" s="284" t="str">
        <f t="shared" si="3"/>
        <v/>
      </c>
      <c r="D53" s="427"/>
      <c r="E53" s="758"/>
      <c r="F53" s="758"/>
      <c r="G53" s="758"/>
      <c r="H53" s="443"/>
      <c r="I53" s="756"/>
      <c r="J53" s="789"/>
    </row>
    <row r="54" spans="1:10" ht="19" customHeight="1">
      <c r="A54" s="41"/>
      <c r="B54" s="47"/>
      <c r="C54" s="284" t="str">
        <f t="shared" si="3"/>
        <v/>
      </c>
      <c r="D54" s="427"/>
      <c r="E54" s="758"/>
      <c r="F54" s="758"/>
      <c r="G54" s="758"/>
      <c r="H54" s="443"/>
      <c r="I54" s="756"/>
      <c r="J54" s="789"/>
    </row>
    <row r="55" spans="1:10" ht="19" customHeight="1">
      <c r="A55" s="41"/>
      <c r="B55" s="47"/>
      <c r="C55" s="284" t="str">
        <f t="shared" si="3"/>
        <v/>
      </c>
      <c r="D55" s="427"/>
      <c r="E55" s="758"/>
      <c r="F55" s="758"/>
      <c r="G55" s="758"/>
      <c r="H55" s="443"/>
      <c r="I55" s="756"/>
      <c r="J55" s="789"/>
    </row>
    <row r="56" spans="1:10" ht="19" customHeight="1">
      <c r="A56" s="41"/>
      <c r="B56" s="47"/>
      <c r="C56" s="284" t="str">
        <f t="shared" si="3"/>
        <v/>
      </c>
      <c r="D56" s="427"/>
      <c r="E56" s="758"/>
      <c r="F56" s="758"/>
      <c r="G56" s="758"/>
      <c r="H56" s="443"/>
      <c r="I56" s="756"/>
      <c r="J56" s="789"/>
    </row>
    <row r="57" spans="1:10" ht="19" customHeight="1">
      <c r="A57" s="41"/>
      <c r="B57" s="47"/>
      <c r="C57" s="284" t="str">
        <f t="shared" si="3"/>
        <v/>
      </c>
      <c r="D57" s="444"/>
      <c r="E57" s="763"/>
      <c r="F57" s="763"/>
      <c r="G57" s="763"/>
      <c r="H57" s="445"/>
      <c r="I57" s="761"/>
      <c r="J57" s="789"/>
    </row>
    <row r="58" spans="1:10" ht="21.65" customHeight="1">
      <c r="A58" s="41"/>
      <c r="B58" s="762"/>
      <c r="C58" s="335" t="s">
        <v>245</v>
      </c>
      <c r="D58" s="120"/>
      <c r="E58" s="787" t="s">
        <v>270</v>
      </c>
      <c r="F58" s="787"/>
      <c r="G58" s="787"/>
      <c r="H58" s="118" t="s">
        <v>269</v>
      </c>
      <c r="I58" s="119"/>
      <c r="J58" s="789" t="s">
        <v>475</v>
      </c>
    </row>
    <row r="59" spans="1:10" ht="19" customHeight="1">
      <c r="A59" s="41"/>
      <c r="B59" s="762"/>
      <c r="C59" s="284" t="s">
        <v>332</v>
      </c>
      <c r="D59" s="441"/>
      <c r="E59" s="760"/>
      <c r="F59" s="760"/>
      <c r="G59" s="760"/>
      <c r="H59" s="446"/>
      <c r="I59" s="755">
        <f>SUM(H59:H68)</f>
        <v>0</v>
      </c>
      <c r="J59" s="789"/>
    </row>
    <row r="60" spans="1:10" ht="19" customHeight="1">
      <c r="A60" s="41"/>
      <c r="B60" s="762"/>
      <c r="C60" s="284" t="str">
        <f t="shared" ref="C60:C67" si="4">IF(D60="","",".")</f>
        <v/>
      </c>
      <c r="D60" s="427"/>
      <c r="E60" s="758"/>
      <c r="F60" s="758"/>
      <c r="G60" s="758"/>
      <c r="H60" s="447"/>
      <c r="I60" s="756"/>
      <c r="J60" s="789"/>
    </row>
    <row r="61" spans="1:10" ht="19" customHeight="1">
      <c r="A61" s="41"/>
      <c r="B61" s="762"/>
      <c r="C61" s="284" t="str">
        <f t="shared" si="4"/>
        <v/>
      </c>
      <c r="D61" s="427"/>
      <c r="E61" s="758"/>
      <c r="F61" s="758"/>
      <c r="G61" s="758"/>
      <c r="H61" s="447"/>
      <c r="I61" s="756"/>
      <c r="J61" s="789"/>
    </row>
    <row r="62" spans="1:10" ht="19" customHeight="1">
      <c r="A62" s="41"/>
      <c r="B62" s="762"/>
      <c r="C62" s="284" t="str">
        <f t="shared" si="4"/>
        <v/>
      </c>
      <c r="D62" s="427"/>
      <c r="E62" s="758"/>
      <c r="F62" s="758"/>
      <c r="G62" s="758"/>
      <c r="H62" s="447"/>
      <c r="I62" s="756"/>
      <c r="J62" s="789"/>
    </row>
    <row r="63" spans="1:10" ht="19" customHeight="1">
      <c r="A63" s="41"/>
      <c r="B63" s="762"/>
      <c r="C63" s="284"/>
      <c r="D63" s="427"/>
      <c r="E63" s="758"/>
      <c r="F63" s="758"/>
      <c r="G63" s="758"/>
      <c r="H63" s="447"/>
      <c r="I63" s="756"/>
      <c r="J63" s="789"/>
    </row>
    <row r="64" spans="1:10" ht="19" customHeight="1">
      <c r="A64" s="41"/>
      <c r="B64" s="762"/>
      <c r="C64" s="284" t="str">
        <f>IF(D63="","",".")</f>
        <v/>
      </c>
      <c r="D64" s="427"/>
      <c r="E64" s="758"/>
      <c r="F64" s="758"/>
      <c r="G64" s="758"/>
      <c r="H64" s="447"/>
      <c r="I64" s="756"/>
      <c r="J64" s="789"/>
    </row>
    <row r="65" spans="1:10" ht="19" customHeight="1">
      <c r="A65" s="41"/>
      <c r="B65" s="762"/>
      <c r="C65" s="284" t="str">
        <f t="shared" si="4"/>
        <v/>
      </c>
      <c r="D65" s="427"/>
      <c r="E65" s="758"/>
      <c r="F65" s="758"/>
      <c r="G65" s="758"/>
      <c r="H65" s="447"/>
      <c r="I65" s="756"/>
      <c r="J65" s="789"/>
    </row>
    <row r="66" spans="1:10" ht="19" customHeight="1">
      <c r="A66" s="41"/>
      <c r="B66" s="762"/>
      <c r="C66" s="284" t="str">
        <f t="shared" si="4"/>
        <v/>
      </c>
      <c r="D66" s="427"/>
      <c r="E66" s="758"/>
      <c r="F66" s="758"/>
      <c r="G66" s="758"/>
      <c r="H66" s="447"/>
      <c r="I66" s="756"/>
      <c r="J66" s="789"/>
    </row>
    <row r="67" spans="1:10" ht="19" customHeight="1">
      <c r="A67" s="41"/>
      <c r="B67" s="762"/>
      <c r="C67" s="284" t="str">
        <f t="shared" si="4"/>
        <v/>
      </c>
      <c r="D67" s="427"/>
      <c r="E67" s="758"/>
      <c r="F67" s="758"/>
      <c r="G67" s="758"/>
      <c r="H67" s="447"/>
      <c r="I67" s="756"/>
      <c r="J67" s="789"/>
    </row>
    <row r="68" spans="1:10" ht="19" customHeight="1">
      <c r="A68" s="41"/>
      <c r="B68" s="762"/>
      <c r="C68" s="284" t="str">
        <f t="shared" ref="C68" si="5">IF(D68="","",".")</f>
        <v/>
      </c>
      <c r="D68" s="444"/>
      <c r="E68" s="763"/>
      <c r="F68" s="763"/>
      <c r="G68" s="763"/>
      <c r="H68" s="448"/>
      <c r="I68" s="761"/>
      <c r="J68" s="789"/>
    </row>
    <row r="69" spans="1:10" ht="21.65" customHeight="1">
      <c r="A69" s="41"/>
      <c r="B69" s="47"/>
      <c r="C69" s="335" t="s">
        <v>94</v>
      </c>
      <c r="D69" s="120"/>
      <c r="E69" s="787" t="s">
        <v>270</v>
      </c>
      <c r="F69" s="787"/>
      <c r="G69" s="787"/>
      <c r="H69" s="118" t="s">
        <v>269</v>
      </c>
      <c r="I69" s="119"/>
      <c r="J69" s="789" t="s">
        <v>474</v>
      </c>
    </row>
    <row r="70" spans="1:10" ht="19" customHeight="1">
      <c r="A70" s="41"/>
      <c r="B70" s="47"/>
      <c r="C70" s="284" t="s">
        <v>332</v>
      </c>
      <c r="D70" s="441"/>
      <c r="E70" s="760"/>
      <c r="F70" s="760"/>
      <c r="G70" s="760"/>
      <c r="H70" s="446"/>
      <c r="I70" s="755">
        <f>SUM(H70:H79)</f>
        <v>0</v>
      </c>
      <c r="J70" s="789"/>
    </row>
    <row r="71" spans="1:10" ht="19" customHeight="1">
      <c r="A71" s="41"/>
      <c r="B71" s="47"/>
      <c r="C71" s="284" t="str">
        <f t="shared" ref="C71:C78" si="6">IF(D71="","",".")</f>
        <v/>
      </c>
      <c r="D71" s="427"/>
      <c r="E71" s="758"/>
      <c r="F71" s="758"/>
      <c r="G71" s="758"/>
      <c r="H71" s="447"/>
      <c r="I71" s="756"/>
      <c r="J71" s="789"/>
    </row>
    <row r="72" spans="1:10" ht="19" customHeight="1">
      <c r="A72" s="41"/>
      <c r="B72" s="47"/>
      <c r="C72" s="284" t="str">
        <f t="shared" si="6"/>
        <v/>
      </c>
      <c r="D72" s="427"/>
      <c r="E72" s="758"/>
      <c r="F72" s="758"/>
      <c r="G72" s="758"/>
      <c r="H72" s="447"/>
      <c r="I72" s="756"/>
      <c r="J72" s="789"/>
    </row>
    <row r="73" spans="1:10" ht="19" customHeight="1">
      <c r="A73" s="41"/>
      <c r="B73" s="47"/>
      <c r="C73" s="284" t="str">
        <f t="shared" si="6"/>
        <v/>
      </c>
      <c r="D73" s="427"/>
      <c r="E73" s="758"/>
      <c r="F73" s="758"/>
      <c r="G73" s="758"/>
      <c r="H73" s="447"/>
      <c r="I73" s="756"/>
      <c r="J73" s="789"/>
    </row>
    <row r="74" spans="1:10" ht="19" customHeight="1">
      <c r="A74" s="41"/>
      <c r="B74" s="47"/>
      <c r="C74" s="284" t="str">
        <f t="shared" si="6"/>
        <v/>
      </c>
      <c r="D74" s="427"/>
      <c r="E74" s="758"/>
      <c r="F74" s="758"/>
      <c r="G74" s="758"/>
      <c r="H74" s="447"/>
      <c r="I74" s="756"/>
      <c r="J74" s="789"/>
    </row>
    <row r="75" spans="1:10" ht="19" customHeight="1">
      <c r="A75" s="41"/>
      <c r="B75" s="47"/>
      <c r="C75" s="284" t="str">
        <f t="shared" si="6"/>
        <v/>
      </c>
      <c r="D75" s="427"/>
      <c r="E75" s="758"/>
      <c r="F75" s="758"/>
      <c r="G75" s="758"/>
      <c r="H75" s="447"/>
      <c r="I75" s="756"/>
      <c r="J75" s="789"/>
    </row>
    <row r="76" spans="1:10" ht="19" customHeight="1">
      <c r="A76" s="41"/>
      <c r="B76" s="47"/>
      <c r="C76" s="284" t="str">
        <f t="shared" si="6"/>
        <v/>
      </c>
      <c r="D76" s="427"/>
      <c r="E76" s="758"/>
      <c r="F76" s="758"/>
      <c r="G76" s="758"/>
      <c r="H76" s="447"/>
      <c r="I76" s="756"/>
      <c r="J76" s="789"/>
    </row>
    <row r="77" spans="1:10" ht="19" customHeight="1">
      <c r="A77" s="41"/>
      <c r="B77" s="47"/>
      <c r="C77" s="284" t="str">
        <f t="shared" si="6"/>
        <v/>
      </c>
      <c r="D77" s="427"/>
      <c r="E77" s="758"/>
      <c r="F77" s="758"/>
      <c r="G77" s="758"/>
      <c r="H77" s="447"/>
      <c r="I77" s="756"/>
      <c r="J77" s="789"/>
    </row>
    <row r="78" spans="1:10" ht="19" customHeight="1">
      <c r="A78" s="41"/>
      <c r="B78" s="47"/>
      <c r="C78" s="284" t="str">
        <f t="shared" si="6"/>
        <v/>
      </c>
      <c r="D78" s="427"/>
      <c r="E78" s="758"/>
      <c r="F78" s="758"/>
      <c r="G78" s="758"/>
      <c r="H78" s="447"/>
      <c r="I78" s="756"/>
      <c r="J78" s="789"/>
    </row>
    <row r="79" spans="1:10" ht="19" customHeight="1">
      <c r="A79" s="41"/>
      <c r="B79" s="47"/>
      <c r="C79" s="284" t="str">
        <f t="shared" ref="C79" si="7">IF(D79="","",".")</f>
        <v/>
      </c>
      <c r="D79" s="444"/>
      <c r="E79" s="763" t="s">
        <v>463</v>
      </c>
      <c r="F79" s="763"/>
      <c r="G79" s="763"/>
      <c r="H79" s="448"/>
      <c r="I79" s="761"/>
      <c r="J79" s="789"/>
    </row>
    <row r="80" spans="1:10" ht="21.65" customHeight="1">
      <c r="A80" s="41"/>
      <c r="B80" s="47"/>
      <c r="C80" s="335" t="s">
        <v>95</v>
      </c>
      <c r="D80" s="120"/>
      <c r="E80" s="283" t="s">
        <v>87</v>
      </c>
      <c r="F80" s="283" t="s">
        <v>88</v>
      </c>
      <c r="G80" s="283" t="s">
        <v>273</v>
      </c>
      <c r="H80" s="118" t="s">
        <v>269</v>
      </c>
      <c r="I80" s="121"/>
      <c r="J80" s="789"/>
    </row>
    <row r="81" spans="1:10" ht="19" customHeight="1">
      <c r="A81" s="41"/>
      <c r="B81" s="47"/>
      <c r="C81" s="284" t="s">
        <v>332</v>
      </c>
      <c r="D81" s="441"/>
      <c r="E81" s="449"/>
      <c r="F81" s="450" t="str">
        <f>IF(E81="","","×")</f>
        <v/>
      </c>
      <c r="G81" s="451"/>
      <c r="H81" s="432">
        <f>E81*G81</f>
        <v>0</v>
      </c>
      <c r="I81" s="755">
        <f>SUM(H81:H88)</f>
        <v>0</v>
      </c>
      <c r="J81" s="759" t="s">
        <v>272</v>
      </c>
    </row>
    <row r="82" spans="1:10" ht="19" customHeight="1">
      <c r="A82" s="41"/>
      <c r="B82" s="47"/>
      <c r="C82" s="284" t="str">
        <f t="shared" ref="C82:C87" si="8">IF(D82="","",".")</f>
        <v/>
      </c>
      <c r="D82" s="427"/>
      <c r="E82" s="452"/>
      <c r="F82" s="453" t="str">
        <f t="shared" ref="F82:F88" si="9">IF(E82="","","×")</f>
        <v/>
      </c>
      <c r="G82" s="454"/>
      <c r="H82" s="436">
        <f t="shared" ref="H82:H88" si="10">E82*G82</f>
        <v>0</v>
      </c>
      <c r="I82" s="756"/>
      <c r="J82" s="759"/>
    </row>
    <row r="83" spans="1:10" ht="19" customHeight="1">
      <c r="A83" s="41"/>
      <c r="B83" s="47"/>
      <c r="C83" s="284" t="str">
        <f t="shared" si="8"/>
        <v/>
      </c>
      <c r="D83" s="427"/>
      <c r="E83" s="452"/>
      <c r="F83" s="453" t="str">
        <f t="shared" si="9"/>
        <v/>
      </c>
      <c r="G83" s="454"/>
      <c r="H83" s="436">
        <f t="shared" si="10"/>
        <v>0</v>
      </c>
      <c r="I83" s="756"/>
      <c r="J83" s="759"/>
    </row>
    <row r="84" spans="1:10" ht="19" customHeight="1">
      <c r="A84" s="41"/>
      <c r="B84" s="47"/>
      <c r="C84" s="284" t="str">
        <f t="shared" si="8"/>
        <v/>
      </c>
      <c r="D84" s="427"/>
      <c r="E84" s="452"/>
      <c r="F84" s="453" t="str">
        <f t="shared" si="9"/>
        <v/>
      </c>
      <c r="G84" s="454"/>
      <c r="H84" s="436">
        <f t="shared" si="10"/>
        <v>0</v>
      </c>
      <c r="I84" s="756"/>
      <c r="J84" s="759"/>
    </row>
    <row r="85" spans="1:10" ht="19" customHeight="1">
      <c r="A85" s="41"/>
      <c r="B85" s="47"/>
      <c r="C85" s="284" t="str">
        <f t="shared" si="8"/>
        <v/>
      </c>
      <c r="D85" s="427"/>
      <c r="E85" s="452"/>
      <c r="F85" s="453" t="str">
        <f t="shared" si="9"/>
        <v/>
      </c>
      <c r="G85" s="454"/>
      <c r="H85" s="436">
        <f t="shared" si="10"/>
        <v>0</v>
      </c>
      <c r="I85" s="756"/>
      <c r="J85" s="759"/>
    </row>
    <row r="86" spans="1:10" ht="19" customHeight="1">
      <c r="A86" s="41"/>
      <c r="B86" s="47"/>
      <c r="C86" s="284" t="str">
        <f t="shared" si="8"/>
        <v/>
      </c>
      <c r="D86" s="427"/>
      <c r="E86" s="452"/>
      <c r="F86" s="453" t="str">
        <f t="shared" si="9"/>
        <v/>
      </c>
      <c r="G86" s="454"/>
      <c r="H86" s="436">
        <f t="shared" si="10"/>
        <v>0</v>
      </c>
      <c r="I86" s="756"/>
      <c r="J86" s="759"/>
    </row>
    <row r="87" spans="1:10" ht="19" customHeight="1">
      <c r="A87" s="41"/>
      <c r="B87" s="47"/>
      <c r="C87" s="284" t="str">
        <f t="shared" si="8"/>
        <v/>
      </c>
      <c r="D87" s="427"/>
      <c r="E87" s="452"/>
      <c r="F87" s="453" t="str">
        <f t="shared" si="9"/>
        <v/>
      </c>
      <c r="G87" s="454"/>
      <c r="H87" s="436">
        <f t="shared" si="10"/>
        <v>0</v>
      </c>
      <c r="I87" s="756"/>
      <c r="J87" s="759"/>
    </row>
    <row r="88" spans="1:10" ht="19" customHeight="1">
      <c r="A88" s="41"/>
      <c r="B88" s="47"/>
      <c r="C88" s="284" t="str">
        <f t="shared" ref="C88" si="11">IF(D88="","",".")</f>
        <v/>
      </c>
      <c r="D88" s="444"/>
      <c r="E88" s="455"/>
      <c r="F88" s="456" t="str">
        <f t="shared" si="9"/>
        <v/>
      </c>
      <c r="G88" s="457"/>
      <c r="H88" s="436">
        <f t="shared" si="10"/>
        <v>0</v>
      </c>
      <c r="I88" s="761"/>
      <c r="J88" s="759"/>
    </row>
    <row r="89" spans="1:10" ht="21.65" customHeight="1">
      <c r="A89" s="41"/>
      <c r="B89" s="47"/>
      <c r="C89" s="334" t="s">
        <v>96</v>
      </c>
      <c r="D89" s="120"/>
      <c r="E89" s="122"/>
      <c r="F89" s="122"/>
      <c r="G89" s="122"/>
      <c r="H89" s="118" t="s">
        <v>269</v>
      </c>
      <c r="I89" s="119"/>
      <c r="J89" s="788" t="s">
        <v>267</v>
      </c>
    </row>
    <row r="90" spans="1:10" ht="19" customHeight="1">
      <c r="A90" s="41"/>
      <c r="B90" s="47"/>
      <c r="C90" s="284" t="s">
        <v>332</v>
      </c>
      <c r="D90" s="732"/>
      <c r="E90" s="733"/>
      <c r="F90" s="733"/>
      <c r="G90" s="734"/>
      <c r="H90" s="446"/>
      <c r="I90" s="755">
        <f>SUM(H90:H99)</f>
        <v>0</v>
      </c>
      <c r="J90" s="788"/>
    </row>
    <row r="91" spans="1:10" ht="19" customHeight="1">
      <c r="A91" s="41"/>
      <c r="B91" s="47"/>
      <c r="C91" s="284" t="str">
        <f>IF(D91="","",".")</f>
        <v/>
      </c>
      <c r="D91" s="729"/>
      <c r="E91" s="730"/>
      <c r="F91" s="730"/>
      <c r="G91" s="731"/>
      <c r="H91" s="447"/>
      <c r="I91" s="756"/>
      <c r="J91" s="788"/>
    </row>
    <row r="92" spans="1:10" ht="19" customHeight="1">
      <c r="A92" s="41"/>
      <c r="B92" s="47"/>
      <c r="C92" s="284" t="str">
        <f t="shared" ref="C92:C98" si="12">IF(D92="","",".")</f>
        <v/>
      </c>
      <c r="D92" s="729"/>
      <c r="E92" s="730"/>
      <c r="F92" s="730"/>
      <c r="G92" s="731"/>
      <c r="H92" s="447"/>
      <c r="I92" s="756"/>
      <c r="J92" s="788"/>
    </row>
    <row r="93" spans="1:10" ht="19" customHeight="1">
      <c r="A93" s="41"/>
      <c r="B93" s="47"/>
      <c r="C93" s="284" t="str">
        <f t="shared" si="12"/>
        <v/>
      </c>
      <c r="D93" s="729"/>
      <c r="E93" s="730"/>
      <c r="F93" s="730"/>
      <c r="G93" s="731"/>
      <c r="H93" s="447"/>
      <c r="I93" s="756"/>
      <c r="J93" s="788"/>
    </row>
    <row r="94" spans="1:10" ht="19" customHeight="1">
      <c r="A94" s="41"/>
      <c r="B94" s="47"/>
      <c r="C94" s="284" t="str">
        <f t="shared" si="12"/>
        <v/>
      </c>
      <c r="D94" s="729"/>
      <c r="E94" s="730"/>
      <c r="F94" s="730"/>
      <c r="G94" s="731"/>
      <c r="H94" s="447"/>
      <c r="I94" s="756"/>
      <c r="J94" s="788"/>
    </row>
    <row r="95" spans="1:10" ht="19" customHeight="1">
      <c r="A95" s="41"/>
      <c r="B95" s="47"/>
      <c r="C95" s="284" t="str">
        <f t="shared" si="12"/>
        <v/>
      </c>
      <c r="D95" s="729"/>
      <c r="E95" s="730"/>
      <c r="F95" s="730"/>
      <c r="G95" s="731"/>
      <c r="H95" s="447"/>
      <c r="I95" s="756"/>
      <c r="J95" s="788"/>
    </row>
    <row r="96" spans="1:10" ht="19" customHeight="1">
      <c r="A96" s="41"/>
      <c r="B96" s="47"/>
      <c r="C96" s="284" t="str">
        <f t="shared" si="12"/>
        <v/>
      </c>
      <c r="D96" s="729"/>
      <c r="E96" s="730"/>
      <c r="F96" s="730"/>
      <c r="G96" s="731"/>
      <c r="H96" s="447"/>
      <c r="I96" s="756"/>
      <c r="J96" s="788"/>
    </row>
    <row r="97" spans="1:10" ht="19" customHeight="1">
      <c r="A97" s="41"/>
      <c r="B97" s="47"/>
      <c r="C97" s="284" t="str">
        <f t="shared" si="12"/>
        <v/>
      </c>
      <c r="D97" s="729"/>
      <c r="E97" s="730"/>
      <c r="F97" s="730"/>
      <c r="G97" s="731"/>
      <c r="H97" s="447"/>
      <c r="I97" s="756"/>
      <c r="J97" s="788"/>
    </row>
    <row r="98" spans="1:10" ht="19" customHeight="1">
      <c r="A98" s="41"/>
      <c r="B98" s="47"/>
      <c r="C98" s="284" t="str">
        <f t="shared" si="12"/>
        <v/>
      </c>
      <c r="D98" s="729"/>
      <c r="E98" s="730"/>
      <c r="F98" s="730"/>
      <c r="G98" s="731"/>
      <c r="H98" s="447"/>
      <c r="I98" s="756"/>
      <c r="J98" s="788"/>
    </row>
    <row r="99" spans="1:10" ht="19" customHeight="1" thickBot="1">
      <c r="A99" s="49"/>
      <c r="B99" s="50"/>
      <c r="C99" s="284" t="str">
        <f t="shared" ref="C99" si="13">IF(D99="","",".")</f>
        <v/>
      </c>
      <c r="D99" s="726"/>
      <c r="E99" s="727"/>
      <c r="F99" s="727"/>
      <c r="G99" s="728"/>
      <c r="H99" s="458"/>
      <c r="I99" s="757"/>
      <c r="J99" s="788"/>
    </row>
    <row r="100" spans="1:10" s="390" customFormat="1" ht="18.5" thickBot="1">
      <c r="A100" s="386"/>
      <c r="B100" s="386"/>
      <c r="C100" s="386"/>
      <c r="D100" s="387"/>
      <c r="E100" s="387"/>
      <c r="F100" s="387"/>
      <c r="G100" s="388" t="s">
        <v>227</v>
      </c>
      <c r="H100" s="736">
        <f>総表!G49</f>
        <v>0</v>
      </c>
      <c r="I100" s="737"/>
      <c r="J100" s="389"/>
    </row>
  </sheetData>
  <sheetProtection algorithmName="SHA-512" hashValue="qvFWPS0yOkt/E6U3tA86yMbcLbrIqyJptEBELp1PNCSdLBM0PPWPkNzvUUS4ox+ixV0XXuqnqz+A4XiR0hgtTA==" saltValue="OS1AiKTWBxZEhlti/pjSCA==" spinCount="100000" sheet="1" objects="1" scenarios="1"/>
  <autoFilter ref="A25:O99" xr:uid="{00000000-0009-0000-0000-000002000000}"/>
  <mergeCells count="79">
    <mergeCell ref="E49:G49"/>
    <mergeCell ref="E58:G58"/>
    <mergeCell ref="E69:G69"/>
    <mergeCell ref="J89:J99"/>
    <mergeCell ref="J24:J25"/>
    <mergeCell ref="J49:J57"/>
    <mergeCell ref="J58:J68"/>
    <mergeCell ref="J69:J80"/>
    <mergeCell ref="I50:I57"/>
    <mergeCell ref="E51:G51"/>
    <mergeCell ref="E52:G52"/>
    <mergeCell ref="E53:G53"/>
    <mergeCell ref="E79:G79"/>
    <mergeCell ref="E56:G56"/>
    <mergeCell ref="E57:G57"/>
    <mergeCell ref="E50:G50"/>
    <mergeCell ref="A1:B1"/>
    <mergeCell ref="C1:F1"/>
    <mergeCell ref="E20:G20"/>
    <mergeCell ref="E21:G21"/>
    <mergeCell ref="E22:G22"/>
    <mergeCell ref="E12:G12"/>
    <mergeCell ref="E10:G10"/>
    <mergeCell ref="C4:D4"/>
    <mergeCell ref="A13:D13"/>
    <mergeCell ref="C24:D24"/>
    <mergeCell ref="E24:G24"/>
    <mergeCell ref="E18:G18"/>
    <mergeCell ref="E19:G19"/>
    <mergeCell ref="E23:I23"/>
    <mergeCell ref="B58:B68"/>
    <mergeCell ref="E59:G59"/>
    <mergeCell ref="I59:I68"/>
    <mergeCell ref="E60:G60"/>
    <mergeCell ref="E61:G61"/>
    <mergeCell ref="E62:G62"/>
    <mergeCell ref="E63:G63"/>
    <mergeCell ref="E64:G64"/>
    <mergeCell ref="E65:G65"/>
    <mergeCell ref="E66:G66"/>
    <mergeCell ref="E67:G67"/>
    <mergeCell ref="E68:G68"/>
    <mergeCell ref="J81:J88"/>
    <mergeCell ref="E54:G54"/>
    <mergeCell ref="E55:G55"/>
    <mergeCell ref="E74:G74"/>
    <mergeCell ref="E75:G75"/>
    <mergeCell ref="E70:G70"/>
    <mergeCell ref="I81:I88"/>
    <mergeCell ref="I70:I79"/>
    <mergeCell ref="E71:G71"/>
    <mergeCell ref="E72:G72"/>
    <mergeCell ref="E73:G73"/>
    <mergeCell ref="E78:G78"/>
    <mergeCell ref="D90:G90"/>
    <mergeCell ref="H1:I1"/>
    <mergeCell ref="H100:I100"/>
    <mergeCell ref="E3:G3"/>
    <mergeCell ref="E4:G4"/>
    <mergeCell ref="E5:G5"/>
    <mergeCell ref="E6:G6"/>
    <mergeCell ref="E17:H17"/>
    <mergeCell ref="E16:G16"/>
    <mergeCell ref="H16:I16"/>
    <mergeCell ref="E7:G7"/>
    <mergeCell ref="E8:G8"/>
    <mergeCell ref="E9:G9"/>
    <mergeCell ref="I90:I99"/>
    <mergeCell ref="E76:G76"/>
    <mergeCell ref="E77:G77"/>
    <mergeCell ref="D99:G99"/>
    <mergeCell ref="D91:G91"/>
    <mergeCell ref="D92:G92"/>
    <mergeCell ref="D93:G93"/>
    <mergeCell ref="D94:G94"/>
    <mergeCell ref="D95:G95"/>
    <mergeCell ref="D96:G96"/>
    <mergeCell ref="D97:G97"/>
    <mergeCell ref="D98:G98"/>
  </mergeCells>
  <phoneticPr fontId="11"/>
  <conditionalFormatting sqref="D26:G47">
    <cfRule type="expression" dxfId="22" priority="5" stopIfTrue="1">
      <formula>$E$16="複数会場"</formula>
    </cfRule>
  </conditionalFormatting>
  <conditionalFormatting sqref="E21">
    <cfRule type="expression" dxfId="21" priority="6" stopIfTrue="1">
      <formula>$E$16="複数会場"</formula>
    </cfRule>
  </conditionalFormatting>
  <conditionalFormatting sqref="E21:E22">
    <cfRule type="containsText" dxfId="20" priority="8" stopIfTrue="1" operator="containsText" text="ご記入">
      <formula>NOT(ISERROR(SEARCH("ご記入",E21)))</formula>
    </cfRule>
  </conditionalFormatting>
  <conditionalFormatting sqref="E18:G19">
    <cfRule type="expression" dxfId="19" priority="4" stopIfTrue="1">
      <formula>$E$16="複数会場"</formula>
    </cfRule>
  </conditionalFormatting>
  <conditionalFormatting sqref="E80:G80">
    <cfRule type="containsText" dxfId="18" priority="1" stopIfTrue="1" operator="containsText" text="ご記入">
      <formula>NOT(ISERROR(SEARCH("ご記入",E80)))</formula>
    </cfRule>
  </conditionalFormatting>
  <conditionalFormatting sqref="E25:H47">
    <cfRule type="containsText" dxfId="17" priority="11" stopIfTrue="1" operator="containsText" text="ご記入">
      <formula>NOT(ISERROR(SEARCH("ご記入",E25)))</formula>
    </cfRule>
  </conditionalFormatting>
  <conditionalFormatting sqref="F81:F88">
    <cfRule type="expression" dxfId="16" priority="2" stopIfTrue="1">
      <formula>$E$16="複数会場"</formula>
    </cfRule>
    <cfRule type="containsText" dxfId="15" priority="3" stopIfTrue="1" operator="containsText" text="ご記入">
      <formula>NOT(ISERROR(SEARCH("ご記入",F81)))</formula>
    </cfRule>
  </conditionalFormatting>
  <conditionalFormatting sqref="H12:H16 E12:E17 E24 I50 E50:E57 H50:H57 E59:E68 H59:H68 E70:E79 H70:H79 H81:H88 E81:E89 H90:H99 E100:H65532">
    <cfRule type="containsText" dxfId="14" priority="13" stopIfTrue="1" operator="containsText" text="ご記入">
      <formula>NOT(ISERROR(SEARCH("ご記入",E12)))</formula>
    </cfRule>
  </conditionalFormatting>
  <conditionalFormatting sqref="I59">
    <cfRule type="containsText" dxfId="13" priority="10" stopIfTrue="1" operator="containsText" text="ご記入">
      <formula>NOT(ISERROR(SEARCH("ご記入",I59)))</formula>
    </cfRule>
  </conditionalFormatting>
  <conditionalFormatting sqref="I70">
    <cfRule type="containsText" dxfId="12" priority="12" stopIfTrue="1" operator="containsText" text="ご記入">
      <formula>NOT(ISERROR(SEARCH("ご記入",I70)))</formula>
    </cfRule>
  </conditionalFormatting>
  <dataValidations count="11">
    <dataValidation type="custom" imeMode="halfAlpha" allowBlank="1" showInputMessage="1" showErrorMessage="1" errorTitle="座席数の確認" error="使用座席×公演回数より入場券（有料・無料）の数が多くなっております。確認してください。" sqref="G26:G47" xr:uid="{00000000-0002-0000-0200-000000000000}">
      <formula1>($E$20*$E$21)&gt;=(SUM($G$26:$G$47))</formula1>
    </dataValidation>
    <dataValidation imeMode="halfAlpha" allowBlank="1" showInputMessage="1" showErrorMessage="1" sqref="I101:I65532 I12:I15 I17:I19" xr:uid="{00000000-0002-0000-0200-000001000000}"/>
    <dataValidation type="custom" operator="greaterThanOrEqual" allowBlank="1" showInputMessage="1" showErrorMessage="1" errorTitle="複数会場" error="複数会場の場合は別紙にご記入ください。" sqref="E21" xr:uid="{00000000-0002-0000-0200-000002000000}">
      <formula1>E16="一会場"</formula1>
    </dataValidation>
    <dataValidation type="whole" operator="greaterThanOrEqual" allowBlank="1" showInputMessage="1" showErrorMessage="1" sqref="H50:H57 H59:H68 H70:H79 H90:H99" xr:uid="{00000000-0002-0000-0200-000003000000}">
      <formula1>0</formula1>
    </dataValidation>
    <dataValidation type="custom" operator="greaterThanOrEqual" allowBlank="1" showInputMessage="1" showErrorMessage="1" errorTitle="複数会場" error="別紙にご記入ください。" sqref="E26:E27" xr:uid="{00000000-0002-0000-0200-000004000000}">
      <formula1>F16="複数会場"</formula1>
    </dataValidation>
    <dataValidation type="custom" operator="greaterThanOrEqual" allowBlank="1" showInputMessage="1" showErrorMessage="1" errorTitle="複数会場" error="別紙にご記入ください。" sqref="E28:E46" xr:uid="{00000000-0002-0000-0200-000005000000}">
      <formula1>F20="複数会場"</formula1>
    </dataValidation>
    <dataValidation type="custom" allowBlank="1" showInputMessage="1" showErrorMessage="1" errorTitle="複数会場" error="複数会場の場合は別紙にご記入ください。" sqref="E18:G19" xr:uid="{00000000-0002-0000-0200-000006000000}">
      <formula1>$E$15="一会場"</formula1>
    </dataValidation>
    <dataValidation type="custom" operator="greaterThanOrEqual" allowBlank="1" showInputMessage="1" showErrorMessage="1" errorTitle="複数会場" error="別紙にご記入ください。" sqref="D26:D46" xr:uid="{00000000-0002-0000-0200-000007000000}">
      <formula1>$E$15="複数会場"</formula1>
    </dataValidation>
    <dataValidation type="list" allowBlank="1" showInputMessage="1" showErrorMessage="1" sqref="E50:G57" xr:uid="{00000000-0002-0000-0200-000008000000}">
      <formula1>"確定,交渉中,予定"</formula1>
    </dataValidation>
    <dataValidation type="list" allowBlank="1" showInputMessage="1" showErrorMessage="1" sqref="E70:G79" xr:uid="{00000000-0002-0000-0200-000009000000}">
      <formula1>"決定済,交渉中,交渉予定,達成,実施中,実施予定"</formula1>
    </dataValidation>
    <dataValidation type="list" allowBlank="1" showInputMessage="1" showErrorMessage="1" sqref="E59:G68" xr:uid="{00000000-0002-0000-0200-00000A000000}">
      <formula1>"決定済,申請中,申請予定"</formula1>
    </dataValidation>
  </dataValidations>
  <printOptions horizontalCentered="1"/>
  <pageMargins left="0.78740157480314965" right="0.39370078740157483" top="0.59055118110236227" bottom="0.39370078740157483" header="0.31496062992125984" footer="0.31496062992125984"/>
  <pageSetup paperSize="9" scale="66" fitToHeight="0" orientation="portrait" r:id="rId1"/>
  <headerFooter>
    <oddHeader>&amp;L【活動の収支決算　（収入）】</oddHeader>
  </headerFooter>
  <rowBreaks count="1" manualBreakCount="1">
    <brk id="57"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dimension ref="A1:Q116"/>
  <sheetViews>
    <sheetView view="pageBreakPreview" zoomScale="83" zoomScaleNormal="100" zoomScaleSheetLayoutView="83" workbookViewId="0">
      <selection activeCell="D18" sqref="D18:H18"/>
    </sheetView>
  </sheetViews>
  <sheetFormatPr defaultColWidth="9" defaultRowHeight="18.75" customHeight="1"/>
  <cols>
    <col min="1" max="1" width="3" style="11" customWidth="1"/>
    <col min="2" max="2" width="10.58203125" style="51" customWidth="1"/>
    <col min="3" max="3" width="10.08203125" style="51" customWidth="1"/>
    <col min="4" max="4" width="6.58203125" style="51" customWidth="1"/>
    <col min="5" max="5" width="8.83203125" style="51" customWidth="1"/>
    <col min="6" max="6" width="5.75" style="51" bestFit="1" customWidth="1"/>
    <col min="7" max="7" width="11.83203125" style="51" customWidth="1"/>
    <col min="8" max="8" width="12.33203125" style="51" customWidth="1"/>
    <col min="9" max="9" width="3" style="51" customWidth="1"/>
    <col min="10" max="10" width="10.58203125" style="51" customWidth="1"/>
    <col min="11" max="11" width="10.08203125" style="51" customWidth="1"/>
    <col min="12" max="12" width="6.58203125" style="51" customWidth="1"/>
    <col min="13" max="13" width="8.83203125" style="51" customWidth="1"/>
    <col min="14" max="14" width="3.25" style="51" bestFit="1" customWidth="1"/>
    <col min="15" max="15" width="11.83203125" style="51" customWidth="1"/>
    <col min="16" max="16" width="12.33203125" style="51" customWidth="1"/>
    <col min="17" max="17" width="50.83203125" style="52" customWidth="1"/>
    <col min="18" max="16384" width="9" style="11"/>
  </cols>
  <sheetData>
    <row r="1" spans="1:17" ht="18.75" customHeight="1">
      <c r="B1" s="790" t="s">
        <v>243</v>
      </c>
      <c r="C1" s="790"/>
      <c r="D1" s="790"/>
      <c r="E1" s="790"/>
      <c r="F1" s="134"/>
      <c r="G1" s="134"/>
      <c r="H1" s="134"/>
      <c r="I1" s="134"/>
      <c r="J1" s="134"/>
      <c r="K1" s="134"/>
      <c r="L1" s="134"/>
      <c r="M1" s="134"/>
      <c r="N1" s="134"/>
      <c r="O1" s="134"/>
      <c r="P1" s="134"/>
      <c r="Q1" s="263"/>
    </row>
    <row r="2" spans="1:17" ht="18" customHeight="1">
      <c r="B2" s="790"/>
      <c r="C2" s="790"/>
      <c r="D2" s="790"/>
      <c r="E2" s="790"/>
      <c r="F2" s="134"/>
      <c r="G2" s="338" t="str">
        <f>IF(B6="","一会場のみの場合は入場料収入は収入のシートに記載ください","")</f>
        <v>一会場のみの場合は入場料収入は収入のシートに記載ください</v>
      </c>
      <c r="H2" s="134"/>
      <c r="I2" s="134"/>
      <c r="J2" s="134"/>
      <c r="K2" s="134"/>
      <c r="L2" s="134"/>
      <c r="M2" s="135"/>
      <c r="N2" s="135"/>
      <c r="O2" s="135"/>
      <c r="P2" s="135"/>
      <c r="Q2" s="866" t="s">
        <v>258</v>
      </c>
    </row>
    <row r="3" spans="1:17" ht="11.25" customHeight="1" thickBot="1">
      <c r="B3" s="134"/>
      <c r="C3" s="134"/>
      <c r="D3" s="134"/>
      <c r="E3" s="134"/>
      <c r="F3" s="134"/>
      <c r="G3" s="134"/>
      <c r="H3" s="134"/>
      <c r="I3" s="134"/>
      <c r="J3" s="134"/>
      <c r="K3" s="134"/>
      <c r="L3" s="134"/>
      <c r="M3" s="134"/>
      <c r="N3" s="134"/>
      <c r="O3" s="134"/>
      <c r="P3" s="134"/>
      <c r="Q3" s="866"/>
    </row>
    <row r="4" spans="1:17" ht="37" customHeight="1">
      <c r="A4" s="13"/>
      <c r="B4" s="791" t="s">
        <v>230</v>
      </c>
      <c r="C4" s="792"/>
      <c r="D4" s="792"/>
      <c r="E4" s="792"/>
      <c r="F4" s="793"/>
      <c r="G4" s="484" t="s">
        <v>231</v>
      </c>
      <c r="H4" s="485" t="s">
        <v>410</v>
      </c>
      <c r="I4" s="810" t="s">
        <v>412</v>
      </c>
      <c r="J4" s="811"/>
      <c r="K4" s="810" t="s">
        <v>414</v>
      </c>
      <c r="L4" s="811"/>
      <c r="M4" s="800" t="s">
        <v>233</v>
      </c>
      <c r="N4" s="801"/>
      <c r="O4" s="484" t="s">
        <v>234</v>
      </c>
      <c r="P4" s="486" t="s">
        <v>235</v>
      </c>
      <c r="Q4" s="866"/>
    </row>
    <row r="5" spans="1:17" s="12" customFormat="1" ht="28" customHeight="1">
      <c r="A5" s="13">
        <v>1</v>
      </c>
      <c r="B5" s="802" t="str">
        <f>IF(総表!F32="","",(総表!F32&amp;"（"&amp;総表!H32&amp;総表!I32&amp;"）"))</f>
        <v/>
      </c>
      <c r="C5" s="803"/>
      <c r="D5" s="803"/>
      <c r="E5" s="803"/>
      <c r="F5" s="804"/>
      <c r="G5" s="136">
        <f>D20</f>
        <v>0</v>
      </c>
      <c r="H5" s="136">
        <f>D21</f>
        <v>0</v>
      </c>
      <c r="I5" s="806">
        <f>H20</f>
        <v>0</v>
      </c>
      <c r="J5" s="807">
        <v>0</v>
      </c>
      <c r="K5" s="806">
        <f>D22</f>
        <v>0</v>
      </c>
      <c r="L5" s="807"/>
      <c r="M5" s="805">
        <f>H22</f>
        <v>0</v>
      </c>
      <c r="N5" s="805"/>
      <c r="O5" s="123">
        <f>D23</f>
        <v>0</v>
      </c>
      <c r="P5" s="487">
        <f>G36</f>
        <v>0</v>
      </c>
      <c r="Q5" s="866"/>
    </row>
    <row r="6" spans="1:17" ht="28" customHeight="1">
      <c r="A6" s="13">
        <v>2</v>
      </c>
      <c r="B6" s="794" t="str">
        <f>IF(総表!F33="","",(総表!F33&amp;"（"&amp;総表!H33&amp;総表!I33&amp;"）"))</f>
        <v/>
      </c>
      <c r="C6" s="795"/>
      <c r="D6" s="795"/>
      <c r="E6" s="795"/>
      <c r="F6" s="796"/>
      <c r="G6" s="137">
        <f>L20</f>
        <v>0</v>
      </c>
      <c r="H6" s="137">
        <f>L21</f>
        <v>0</v>
      </c>
      <c r="I6" s="808">
        <f>P20</f>
        <v>0</v>
      </c>
      <c r="J6" s="809">
        <v>0</v>
      </c>
      <c r="K6" s="808">
        <f>L22</f>
        <v>0</v>
      </c>
      <c r="L6" s="809"/>
      <c r="M6" s="797">
        <f>P22</f>
        <v>0</v>
      </c>
      <c r="N6" s="798"/>
      <c r="O6" s="124">
        <f>L23</f>
        <v>0</v>
      </c>
      <c r="P6" s="488">
        <f>O36</f>
        <v>0</v>
      </c>
      <c r="Q6" s="866"/>
    </row>
    <row r="7" spans="1:17" ht="28" customHeight="1">
      <c r="A7" s="13">
        <v>3</v>
      </c>
      <c r="B7" s="794" t="str">
        <f>IF(総表!F34="","",(総表!F34&amp;"（"&amp;総表!H34&amp;総表!I34&amp;"）"))</f>
        <v/>
      </c>
      <c r="C7" s="795"/>
      <c r="D7" s="795"/>
      <c r="E7" s="795"/>
      <c r="F7" s="796"/>
      <c r="G7" s="137">
        <f>D40</f>
        <v>0</v>
      </c>
      <c r="H7" s="137">
        <f>D41</f>
        <v>0</v>
      </c>
      <c r="I7" s="808">
        <f>H40</f>
        <v>0</v>
      </c>
      <c r="J7" s="809">
        <v>0</v>
      </c>
      <c r="K7" s="808">
        <f>D42</f>
        <v>0</v>
      </c>
      <c r="L7" s="809"/>
      <c r="M7" s="799">
        <f>H42</f>
        <v>0</v>
      </c>
      <c r="N7" s="799"/>
      <c r="O7" s="124">
        <f>D43</f>
        <v>0</v>
      </c>
      <c r="P7" s="488">
        <f>G56</f>
        <v>0</v>
      </c>
      <c r="Q7" s="866"/>
    </row>
    <row r="8" spans="1:17" ht="28" customHeight="1">
      <c r="A8" s="13">
        <v>4</v>
      </c>
      <c r="B8" s="794" t="str">
        <f>IF(総表!F35="","",(総表!F35&amp;"（"&amp;総表!H35&amp;総表!I35&amp;"）"))</f>
        <v/>
      </c>
      <c r="C8" s="795"/>
      <c r="D8" s="795"/>
      <c r="E8" s="795"/>
      <c r="F8" s="796"/>
      <c r="G8" s="137">
        <f>L40</f>
        <v>0</v>
      </c>
      <c r="H8" s="137">
        <f>L41</f>
        <v>0</v>
      </c>
      <c r="I8" s="808">
        <f>P40</f>
        <v>0</v>
      </c>
      <c r="J8" s="809"/>
      <c r="K8" s="808">
        <f>L42</f>
        <v>0</v>
      </c>
      <c r="L8" s="809"/>
      <c r="M8" s="799">
        <f>P42</f>
        <v>0</v>
      </c>
      <c r="N8" s="799"/>
      <c r="O8" s="124">
        <f>L43</f>
        <v>0</v>
      </c>
      <c r="P8" s="488">
        <f>O56</f>
        <v>0</v>
      </c>
      <c r="Q8" s="866"/>
    </row>
    <row r="9" spans="1:17" ht="28" customHeight="1">
      <c r="A9" s="13">
        <v>5</v>
      </c>
      <c r="B9" s="794" t="str">
        <f>IF(総表!F36="","",(総表!F36&amp;"（"&amp;総表!H36&amp;総表!I36&amp;"）"))</f>
        <v/>
      </c>
      <c r="C9" s="795"/>
      <c r="D9" s="795"/>
      <c r="E9" s="795"/>
      <c r="F9" s="796"/>
      <c r="G9" s="137">
        <f>D60</f>
        <v>0</v>
      </c>
      <c r="H9" s="137">
        <f>D61</f>
        <v>0</v>
      </c>
      <c r="I9" s="808">
        <f>H60</f>
        <v>0</v>
      </c>
      <c r="J9" s="809"/>
      <c r="K9" s="808">
        <f>D62</f>
        <v>0</v>
      </c>
      <c r="L9" s="809"/>
      <c r="M9" s="799">
        <f>H62</f>
        <v>0</v>
      </c>
      <c r="N9" s="799"/>
      <c r="O9" s="124">
        <f>D63</f>
        <v>0</v>
      </c>
      <c r="P9" s="488">
        <f>G76</f>
        <v>0</v>
      </c>
      <c r="Q9" s="866"/>
    </row>
    <row r="10" spans="1:17" ht="28" customHeight="1">
      <c r="A10" s="13">
        <v>6</v>
      </c>
      <c r="B10" s="794" t="str">
        <f>IF(総表!F37="","",(総表!F37&amp;"（"&amp;総表!H37&amp;総表!I37&amp;"）"))</f>
        <v/>
      </c>
      <c r="C10" s="795"/>
      <c r="D10" s="795"/>
      <c r="E10" s="795"/>
      <c r="F10" s="796"/>
      <c r="G10" s="137">
        <f>L60</f>
        <v>0</v>
      </c>
      <c r="H10" s="137">
        <f>L61</f>
        <v>0</v>
      </c>
      <c r="I10" s="808">
        <f>P60</f>
        <v>0</v>
      </c>
      <c r="J10" s="809"/>
      <c r="K10" s="808">
        <f>L62</f>
        <v>0</v>
      </c>
      <c r="L10" s="809"/>
      <c r="M10" s="799">
        <f>P62</f>
        <v>0</v>
      </c>
      <c r="N10" s="799"/>
      <c r="O10" s="124">
        <f>L63</f>
        <v>0</v>
      </c>
      <c r="P10" s="488">
        <f>O76</f>
        <v>0</v>
      </c>
      <c r="Q10" s="866"/>
    </row>
    <row r="11" spans="1:17" ht="28" customHeight="1">
      <c r="A11" s="13">
        <v>7</v>
      </c>
      <c r="B11" s="794" t="str">
        <f>IF(総表!F38="","",(総表!F38&amp;"（"&amp;総表!H38&amp;総表!I38&amp;"）"))</f>
        <v/>
      </c>
      <c r="C11" s="795"/>
      <c r="D11" s="795"/>
      <c r="E11" s="795"/>
      <c r="F11" s="796"/>
      <c r="G11" s="137">
        <f>D80</f>
        <v>0</v>
      </c>
      <c r="H11" s="137">
        <f>D81</f>
        <v>0</v>
      </c>
      <c r="I11" s="808">
        <f>H80</f>
        <v>0</v>
      </c>
      <c r="J11" s="809"/>
      <c r="K11" s="808">
        <f>D82</f>
        <v>0</v>
      </c>
      <c r="L11" s="809"/>
      <c r="M11" s="799">
        <f>H82</f>
        <v>0</v>
      </c>
      <c r="N11" s="799"/>
      <c r="O11" s="124">
        <f>D83</f>
        <v>0</v>
      </c>
      <c r="P11" s="488">
        <f>G96</f>
        <v>0</v>
      </c>
      <c r="Q11" s="866"/>
    </row>
    <row r="12" spans="1:17" ht="28" customHeight="1">
      <c r="A12" s="13">
        <v>8</v>
      </c>
      <c r="B12" s="794" t="str">
        <f>IF(総表!F39="","",(総表!F39&amp;"（"&amp;総表!H39&amp;総表!I39&amp;"）"))</f>
        <v/>
      </c>
      <c r="C12" s="795"/>
      <c r="D12" s="795"/>
      <c r="E12" s="795"/>
      <c r="F12" s="796"/>
      <c r="G12" s="137">
        <f>L80</f>
        <v>0</v>
      </c>
      <c r="H12" s="137">
        <f>L81</f>
        <v>0</v>
      </c>
      <c r="I12" s="808">
        <f>P80</f>
        <v>0</v>
      </c>
      <c r="J12" s="809"/>
      <c r="K12" s="830">
        <f>L82</f>
        <v>0</v>
      </c>
      <c r="L12" s="831"/>
      <c r="M12" s="799">
        <f>P82</f>
        <v>0</v>
      </c>
      <c r="N12" s="799"/>
      <c r="O12" s="124">
        <f>L83</f>
        <v>0</v>
      </c>
      <c r="P12" s="488">
        <f>O96</f>
        <v>0</v>
      </c>
      <c r="Q12" s="866"/>
    </row>
    <row r="13" spans="1:17" ht="28" customHeight="1">
      <c r="A13" s="13">
        <v>9</v>
      </c>
      <c r="B13" s="794" t="str">
        <f>IF(総表!F40="","",(総表!F40&amp;"（"&amp;総表!H40&amp;総表!I40&amp;"）"))</f>
        <v/>
      </c>
      <c r="C13" s="795"/>
      <c r="D13" s="795"/>
      <c r="E13" s="795"/>
      <c r="F13" s="796"/>
      <c r="G13" s="137">
        <f>D100</f>
        <v>0</v>
      </c>
      <c r="H13" s="137">
        <f>D101</f>
        <v>0</v>
      </c>
      <c r="I13" s="808">
        <f>H100</f>
        <v>0</v>
      </c>
      <c r="J13" s="809"/>
      <c r="K13" s="808">
        <f>D102</f>
        <v>0</v>
      </c>
      <c r="L13" s="809"/>
      <c r="M13" s="799">
        <f>H102</f>
        <v>0</v>
      </c>
      <c r="N13" s="799"/>
      <c r="O13" s="124">
        <f>D103</f>
        <v>0</v>
      </c>
      <c r="P13" s="488">
        <f>G116</f>
        <v>0</v>
      </c>
      <c r="Q13" s="264"/>
    </row>
    <row r="14" spans="1:17" ht="28" customHeight="1">
      <c r="A14" s="13">
        <v>10</v>
      </c>
      <c r="B14" s="817" t="str">
        <f>IF(総表!F41="","",(総表!F41&amp;"（"&amp;総表!H41&amp;総表!I41&amp;"）"))</f>
        <v/>
      </c>
      <c r="C14" s="818"/>
      <c r="D14" s="818"/>
      <c r="E14" s="818"/>
      <c r="F14" s="819"/>
      <c r="G14" s="138">
        <f>L100</f>
        <v>0</v>
      </c>
      <c r="H14" s="138">
        <f>L101</f>
        <v>0</v>
      </c>
      <c r="I14" s="826">
        <f>P100</f>
        <v>0</v>
      </c>
      <c r="J14" s="827"/>
      <c r="K14" s="826">
        <f>L102</f>
        <v>0</v>
      </c>
      <c r="L14" s="827"/>
      <c r="M14" s="820">
        <f>P102</f>
        <v>0</v>
      </c>
      <c r="N14" s="820"/>
      <c r="O14" s="125">
        <f>L103</f>
        <v>0</v>
      </c>
      <c r="P14" s="489">
        <f>O116</f>
        <v>0</v>
      </c>
      <c r="Q14" s="264"/>
    </row>
    <row r="15" spans="1:17" ht="23.15" customHeight="1" thickBot="1">
      <c r="A15" s="14"/>
      <c r="B15" s="821" t="s">
        <v>236</v>
      </c>
      <c r="C15" s="822"/>
      <c r="D15" s="822"/>
      <c r="E15" s="822"/>
      <c r="F15" s="823"/>
      <c r="G15" s="490">
        <f>SUM(G5:G14)</f>
        <v>0</v>
      </c>
      <c r="H15" s="491">
        <f>SUM(H5:H14)</f>
        <v>0</v>
      </c>
      <c r="I15" s="828">
        <f>SUM(I5:I14)</f>
        <v>0</v>
      </c>
      <c r="J15" s="829">
        <f t="shared" ref="J15" si="0">SUM(J5:K14)</f>
        <v>0</v>
      </c>
      <c r="K15" s="828">
        <f>SUM(K5:K14)</f>
        <v>0</v>
      </c>
      <c r="L15" s="829"/>
      <c r="M15" s="824">
        <f>IFERROR(AVERAGEIF(M5:N14,"&lt;&gt;0"),0)</f>
        <v>0</v>
      </c>
      <c r="N15" s="825"/>
      <c r="O15" s="492">
        <f>SUM(O5:O14)</f>
        <v>0</v>
      </c>
      <c r="P15" s="493">
        <f>SUM(P5:P14)</f>
        <v>0</v>
      </c>
      <c r="Q15" s="264"/>
    </row>
    <row r="16" spans="1:17" ht="23.15" customHeight="1">
      <c r="B16" s="135"/>
      <c r="C16" s="135"/>
      <c r="D16" s="135"/>
      <c r="E16" s="135"/>
      <c r="F16" s="135"/>
      <c r="G16" s="135"/>
      <c r="H16" s="135"/>
      <c r="I16" s="135"/>
      <c r="J16" s="135"/>
      <c r="K16" s="135"/>
      <c r="L16" s="135"/>
      <c r="M16" s="135"/>
      <c r="N16" s="135"/>
      <c r="O16" s="135"/>
      <c r="P16" s="135"/>
      <c r="Q16" s="264"/>
    </row>
    <row r="17" spans="2:17" ht="23.15" customHeight="1" thickBot="1">
      <c r="B17" s="134"/>
      <c r="C17" s="134"/>
      <c r="D17" s="134"/>
      <c r="E17" s="134"/>
      <c r="F17" s="134"/>
      <c r="G17" s="134"/>
      <c r="H17" s="134">
        <v>1</v>
      </c>
      <c r="I17" s="135"/>
      <c r="J17" s="139"/>
      <c r="K17" s="140"/>
      <c r="L17" s="140"/>
      <c r="M17" s="140"/>
      <c r="N17" s="140"/>
      <c r="O17" s="141"/>
      <c r="P17" s="142">
        <v>2</v>
      </c>
      <c r="Q17" s="263"/>
    </row>
    <row r="18" spans="2:17" ht="20.149999999999999" customHeight="1">
      <c r="B18" s="812" t="s">
        <v>237</v>
      </c>
      <c r="C18" s="813"/>
      <c r="D18" s="814" t="str">
        <f>IF(総表!C32="","",(TEXT(総表!C32,"yyyy/m/d")&amp;"　～　"&amp;TEXT(総表!E32,"yyyy/m/d")))</f>
        <v/>
      </c>
      <c r="E18" s="815"/>
      <c r="F18" s="815"/>
      <c r="G18" s="815"/>
      <c r="H18" s="816"/>
      <c r="I18" s="135"/>
      <c r="J18" s="812" t="s">
        <v>237</v>
      </c>
      <c r="K18" s="813"/>
      <c r="L18" s="814" t="str">
        <f>IF(総表!C33="","",(TEXT(総表!C33,"yyyy/m/d")&amp;"　～　"&amp;TEXT(総表!E33,"yyyy/m/d")))</f>
        <v/>
      </c>
      <c r="M18" s="815"/>
      <c r="N18" s="815"/>
      <c r="O18" s="815"/>
      <c r="P18" s="816"/>
      <c r="Q18" s="759" t="s">
        <v>442</v>
      </c>
    </row>
    <row r="19" spans="2:17" ht="20.149999999999999" customHeight="1">
      <c r="B19" s="832" t="s">
        <v>101</v>
      </c>
      <c r="C19" s="833"/>
      <c r="D19" s="834">
        <f>総表!F32</f>
        <v>0</v>
      </c>
      <c r="E19" s="835"/>
      <c r="F19" s="835"/>
      <c r="G19" s="835"/>
      <c r="H19" s="836"/>
      <c r="I19" s="135"/>
      <c r="J19" s="832" t="s">
        <v>101</v>
      </c>
      <c r="K19" s="833"/>
      <c r="L19" s="837">
        <f>総表!F33</f>
        <v>0</v>
      </c>
      <c r="M19" s="838"/>
      <c r="N19" s="838"/>
      <c r="O19" s="838"/>
      <c r="P19" s="839"/>
      <c r="Q19" s="759"/>
    </row>
    <row r="20" spans="2:17" ht="20.149999999999999" customHeight="1">
      <c r="B20" s="840" t="s">
        <v>238</v>
      </c>
      <c r="C20" s="841"/>
      <c r="D20" s="842"/>
      <c r="E20" s="843"/>
      <c r="F20" s="844"/>
      <c r="G20" s="143" t="s">
        <v>232</v>
      </c>
      <c r="H20" s="144">
        <f>D20-D21</f>
        <v>0</v>
      </c>
      <c r="I20" s="135"/>
      <c r="J20" s="840" t="s">
        <v>238</v>
      </c>
      <c r="K20" s="841"/>
      <c r="L20" s="842"/>
      <c r="M20" s="843"/>
      <c r="N20" s="844"/>
      <c r="O20" s="143" t="s">
        <v>232</v>
      </c>
      <c r="P20" s="144">
        <f>L20-L21</f>
        <v>0</v>
      </c>
      <c r="Q20" s="759"/>
    </row>
    <row r="21" spans="2:17" ht="20.149999999999999" customHeight="1">
      <c r="B21" s="840" t="s">
        <v>409</v>
      </c>
      <c r="C21" s="841"/>
      <c r="D21" s="848"/>
      <c r="E21" s="849"/>
      <c r="F21" s="850"/>
      <c r="G21" s="336"/>
      <c r="H21" s="337"/>
      <c r="I21" s="135"/>
      <c r="J21" s="840" t="s">
        <v>409</v>
      </c>
      <c r="K21" s="841"/>
      <c r="L21" s="848"/>
      <c r="M21" s="849"/>
      <c r="N21" s="850"/>
      <c r="O21" s="336"/>
      <c r="P21" s="337"/>
      <c r="Q21" s="759"/>
    </row>
    <row r="22" spans="2:17" ht="20.149999999999999" customHeight="1">
      <c r="B22" s="840" t="s">
        <v>413</v>
      </c>
      <c r="C22" s="841"/>
      <c r="D22" s="857"/>
      <c r="E22" s="858"/>
      <c r="F22" s="859"/>
      <c r="G22" s="145" t="s">
        <v>233</v>
      </c>
      <c r="H22" s="146">
        <f>IF(H20=0,0,SUM(G26:G35)/(H20*D22))</f>
        <v>0</v>
      </c>
      <c r="I22" s="135"/>
      <c r="J22" s="840" t="s">
        <v>413</v>
      </c>
      <c r="K22" s="841"/>
      <c r="L22" s="857"/>
      <c r="M22" s="858"/>
      <c r="N22" s="859"/>
      <c r="O22" s="145" t="s">
        <v>233</v>
      </c>
      <c r="P22" s="146">
        <f>IF(P20=0,0,SUM(O26:O35)/(P20*L22))</f>
        <v>0</v>
      </c>
      <c r="Q22" s="759"/>
    </row>
    <row r="23" spans="2:17" ht="20.149999999999999" customHeight="1">
      <c r="B23" s="840" t="s">
        <v>234</v>
      </c>
      <c r="C23" s="841"/>
      <c r="D23" s="860">
        <f>SUM(H26:H35)</f>
        <v>0</v>
      </c>
      <c r="E23" s="861"/>
      <c r="F23" s="861"/>
      <c r="G23" s="861"/>
      <c r="H23" s="862"/>
      <c r="I23" s="135"/>
      <c r="J23" s="840" t="s">
        <v>234</v>
      </c>
      <c r="K23" s="841"/>
      <c r="L23" s="860">
        <f>SUM(P26:P35)</f>
        <v>0</v>
      </c>
      <c r="M23" s="861"/>
      <c r="N23" s="861"/>
      <c r="O23" s="861"/>
      <c r="P23" s="862"/>
      <c r="Q23" s="759"/>
    </row>
    <row r="24" spans="2:17" ht="20.149999999999999" customHeight="1">
      <c r="B24" s="845" t="s">
        <v>438</v>
      </c>
      <c r="C24" s="846"/>
      <c r="D24" s="846"/>
      <c r="E24" s="846"/>
      <c r="F24" s="846"/>
      <c r="G24" s="846"/>
      <c r="H24" s="847"/>
      <c r="I24" s="135"/>
      <c r="J24" s="845" t="s">
        <v>438</v>
      </c>
      <c r="K24" s="846"/>
      <c r="L24" s="846"/>
      <c r="M24" s="846"/>
      <c r="N24" s="846"/>
      <c r="O24" s="846"/>
      <c r="P24" s="847"/>
      <c r="Q24" s="759"/>
    </row>
    <row r="25" spans="2:17" ht="20.149999999999999" customHeight="1">
      <c r="B25" s="851" t="s">
        <v>239</v>
      </c>
      <c r="C25" s="852"/>
      <c r="D25" s="853"/>
      <c r="E25" s="147" t="s">
        <v>69</v>
      </c>
      <c r="F25" s="147" t="s">
        <v>102</v>
      </c>
      <c r="G25" s="147" t="s">
        <v>103</v>
      </c>
      <c r="H25" s="148" t="s">
        <v>104</v>
      </c>
      <c r="I25" s="135"/>
      <c r="J25" s="851" t="s">
        <v>239</v>
      </c>
      <c r="K25" s="852"/>
      <c r="L25" s="853"/>
      <c r="M25" s="147" t="s">
        <v>69</v>
      </c>
      <c r="N25" s="147" t="s">
        <v>102</v>
      </c>
      <c r="O25" s="147" t="s">
        <v>268</v>
      </c>
      <c r="P25" s="148" t="s">
        <v>104</v>
      </c>
      <c r="Q25" s="759"/>
    </row>
    <row r="26" spans="2:17" ht="26.25" customHeight="1">
      <c r="B26" s="854"/>
      <c r="C26" s="855"/>
      <c r="D26" s="856"/>
      <c r="E26" s="126"/>
      <c r="F26" s="127" t="s">
        <v>102</v>
      </c>
      <c r="G26" s="128"/>
      <c r="H26" s="129">
        <f>E26*G26</f>
        <v>0</v>
      </c>
      <c r="I26" s="135"/>
      <c r="J26" s="854"/>
      <c r="K26" s="855"/>
      <c r="L26" s="856"/>
      <c r="M26" s="126"/>
      <c r="N26" s="127" t="s">
        <v>102</v>
      </c>
      <c r="O26" s="128"/>
      <c r="P26" s="129">
        <f>M26*O26</f>
        <v>0</v>
      </c>
      <c r="Q26" s="759"/>
    </row>
    <row r="27" spans="2:17" ht="26.25" customHeight="1">
      <c r="B27" s="854"/>
      <c r="C27" s="855"/>
      <c r="D27" s="856"/>
      <c r="E27" s="126"/>
      <c r="F27" s="127" t="s">
        <v>102</v>
      </c>
      <c r="G27" s="128"/>
      <c r="H27" s="129">
        <f t="shared" ref="H27:H35" si="1">E27*G27</f>
        <v>0</v>
      </c>
      <c r="I27" s="135"/>
      <c r="J27" s="854"/>
      <c r="K27" s="855"/>
      <c r="L27" s="856"/>
      <c r="M27" s="126"/>
      <c r="N27" s="127" t="s">
        <v>102</v>
      </c>
      <c r="O27" s="126"/>
      <c r="P27" s="129">
        <f t="shared" ref="P27:P35" si="2">M27*O27</f>
        <v>0</v>
      </c>
      <c r="Q27" s="759"/>
    </row>
    <row r="28" spans="2:17" ht="26.25" customHeight="1">
      <c r="B28" s="854"/>
      <c r="C28" s="855"/>
      <c r="D28" s="856"/>
      <c r="E28" s="126"/>
      <c r="F28" s="127" t="s">
        <v>102</v>
      </c>
      <c r="G28" s="128"/>
      <c r="H28" s="129">
        <f t="shared" si="1"/>
        <v>0</v>
      </c>
      <c r="I28" s="135"/>
      <c r="J28" s="854"/>
      <c r="K28" s="855"/>
      <c r="L28" s="856"/>
      <c r="M28" s="126"/>
      <c r="N28" s="127" t="s">
        <v>102</v>
      </c>
      <c r="O28" s="126"/>
      <c r="P28" s="129">
        <f t="shared" si="2"/>
        <v>0</v>
      </c>
      <c r="Q28" s="759"/>
    </row>
    <row r="29" spans="2:17" ht="26.25" customHeight="1">
      <c r="B29" s="854"/>
      <c r="C29" s="855"/>
      <c r="D29" s="856"/>
      <c r="E29" s="126"/>
      <c r="F29" s="127" t="s">
        <v>102</v>
      </c>
      <c r="G29" s="128"/>
      <c r="H29" s="129">
        <f t="shared" si="1"/>
        <v>0</v>
      </c>
      <c r="I29" s="135"/>
      <c r="J29" s="854"/>
      <c r="K29" s="855"/>
      <c r="L29" s="856"/>
      <c r="M29" s="126"/>
      <c r="N29" s="127" t="s">
        <v>102</v>
      </c>
      <c r="O29" s="126"/>
      <c r="P29" s="129">
        <f t="shared" si="2"/>
        <v>0</v>
      </c>
      <c r="Q29" s="759"/>
    </row>
    <row r="30" spans="2:17" ht="26.25" customHeight="1">
      <c r="B30" s="854"/>
      <c r="C30" s="855"/>
      <c r="D30" s="856"/>
      <c r="E30" s="126"/>
      <c r="F30" s="127" t="s">
        <v>102</v>
      </c>
      <c r="G30" s="128"/>
      <c r="H30" s="129">
        <f t="shared" si="1"/>
        <v>0</v>
      </c>
      <c r="I30" s="135"/>
      <c r="J30" s="854"/>
      <c r="K30" s="855"/>
      <c r="L30" s="856"/>
      <c r="M30" s="126"/>
      <c r="N30" s="127" t="s">
        <v>102</v>
      </c>
      <c r="O30" s="126"/>
      <c r="P30" s="129">
        <f t="shared" si="2"/>
        <v>0</v>
      </c>
      <c r="Q30" s="759"/>
    </row>
    <row r="31" spans="2:17" ht="26.25" customHeight="1">
      <c r="B31" s="854"/>
      <c r="C31" s="855"/>
      <c r="D31" s="856"/>
      <c r="E31" s="126"/>
      <c r="F31" s="127" t="s">
        <v>102</v>
      </c>
      <c r="G31" s="128"/>
      <c r="H31" s="129">
        <f t="shared" si="1"/>
        <v>0</v>
      </c>
      <c r="I31" s="135"/>
      <c r="J31" s="854"/>
      <c r="K31" s="855"/>
      <c r="L31" s="856"/>
      <c r="M31" s="126"/>
      <c r="N31" s="127" t="s">
        <v>102</v>
      </c>
      <c r="O31" s="126"/>
      <c r="P31" s="129">
        <f t="shared" si="2"/>
        <v>0</v>
      </c>
      <c r="Q31" s="759"/>
    </row>
    <row r="32" spans="2:17" ht="26.25" customHeight="1">
      <c r="B32" s="854"/>
      <c r="C32" s="855"/>
      <c r="D32" s="856"/>
      <c r="E32" s="126"/>
      <c r="F32" s="127" t="s">
        <v>102</v>
      </c>
      <c r="G32" s="128"/>
      <c r="H32" s="129">
        <f t="shared" si="1"/>
        <v>0</v>
      </c>
      <c r="I32" s="135"/>
      <c r="J32" s="854"/>
      <c r="K32" s="855"/>
      <c r="L32" s="856"/>
      <c r="M32" s="126"/>
      <c r="N32" s="127" t="s">
        <v>102</v>
      </c>
      <c r="O32" s="126"/>
      <c r="P32" s="129">
        <f t="shared" si="2"/>
        <v>0</v>
      </c>
      <c r="Q32" s="759"/>
    </row>
    <row r="33" spans="2:17" ht="26.25" customHeight="1">
      <c r="B33" s="854"/>
      <c r="C33" s="855"/>
      <c r="D33" s="856"/>
      <c r="E33" s="126"/>
      <c r="F33" s="127" t="s">
        <v>102</v>
      </c>
      <c r="G33" s="128"/>
      <c r="H33" s="129">
        <f t="shared" si="1"/>
        <v>0</v>
      </c>
      <c r="I33" s="135"/>
      <c r="J33" s="854"/>
      <c r="K33" s="855"/>
      <c r="L33" s="856"/>
      <c r="M33" s="126"/>
      <c r="N33" s="127" t="s">
        <v>102</v>
      </c>
      <c r="O33" s="126"/>
      <c r="P33" s="129">
        <f t="shared" si="2"/>
        <v>0</v>
      </c>
      <c r="Q33" s="759"/>
    </row>
    <row r="34" spans="2:17" ht="26.25" customHeight="1">
      <c r="B34" s="854"/>
      <c r="C34" s="855"/>
      <c r="D34" s="856"/>
      <c r="E34" s="126"/>
      <c r="F34" s="127" t="s">
        <v>102</v>
      </c>
      <c r="G34" s="128"/>
      <c r="H34" s="129">
        <f t="shared" si="1"/>
        <v>0</v>
      </c>
      <c r="I34" s="135"/>
      <c r="J34" s="854"/>
      <c r="K34" s="855"/>
      <c r="L34" s="856"/>
      <c r="M34" s="126"/>
      <c r="N34" s="127" t="s">
        <v>102</v>
      </c>
      <c r="O34" s="126"/>
      <c r="P34" s="129">
        <f t="shared" si="2"/>
        <v>0</v>
      </c>
      <c r="Q34" s="759"/>
    </row>
    <row r="35" spans="2:17" ht="26.25" customHeight="1">
      <c r="B35" s="854"/>
      <c r="C35" s="855"/>
      <c r="D35" s="856"/>
      <c r="E35" s="126"/>
      <c r="F35" s="127" t="s">
        <v>102</v>
      </c>
      <c r="G35" s="128"/>
      <c r="H35" s="129">
        <f t="shared" si="1"/>
        <v>0</v>
      </c>
      <c r="I35" s="135"/>
      <c r="J35" s="854"/>
      <c r="K35" s="855"/>
      <c r="L35" s="856"/>
      <c r="M35" s="126"/>
      <c r="N35" s="127" t="s">
        <v>102</v>
      </c>
      <c r="O35" s="126"/>
      <c r="P35" s="129">
        <f t="shared" si="2"/>
        <v>0</v>
      </c>
      <c r="Q35" s="759"/>
    </row>
    <row r="36" spans="2:17" ht="26.25" customHeight="1" thickBot="1">
      <c r="B36" s="863" t="s">
        <v>411</v>
      </c>
      <c r="C36" s="864"/>
      <c r="D36" s="865"/>
      <c r="E36" s="130">
        <v>0</v>
      </c>
      <c r="F36" s="131" t="s">
        <v>102</v>
      </c>
      <c r="G36" s="132"/>
      <c r="H36" s="133">
        <f>E36*G36</f>
        <v>0</v>
      </c>
      <c r="I36" s="135"/>
      <c r="J36" s="863" t="s">
        <v>105</v>
      </c>
      <c r="K36" s="864"/>
      <c r="L36" s="865"/>
      <c r="M36" s="130">
        <v>0</v>
      </c>
      <c r="N36" s="131" t="s">
        <v>102</v>
      </c>
      <c r="O36" s="132"/>
      <c r="P36" s="133">
        <f>M36*O36</f>
        <v>0</v>
      </c>
      <c r="Q36" s="759"/>
    </row>
    <row r="37" spans="2:17" ht="23.15" customHeight="1" thickBot="1">
      <c r="B37" s="140"/>
      <c r="C37" s="140"/>
      <c r="D37" s="140"/>
      <c r="E37" s="140"/>
      <c r="F37" s="140"/>
      <c r="G37" s="141"/>
      <c r="H37" s="142">
        <v>3</v>
      </c>
      <c r="I37" s="142"/>
      <c r="J37" s="140"/>
      <c r="K37" s="140"/>
      <c r="L37" s="140"/>
      <c r="M37" s="140"/>
      <c r="N37" s="140"/>
      <c r="O37" s="141"/>
      <c r="P37" s="142">
        <v>4</v>
      </c>
      <c r="Q37" s="759"/>
    </row>
    <row r="38" spans="2:17" ht="20.149999999999999" customHeight="1">
      <c r="B38" s="812" t="s">
        <v>237</v>
      </c>
      <c r="C38" s="813"/>
      <c r="D38" s="814" t="str">
        <f>IF(総表!C34="","",(TEXT(総表!C34,"yyyy/m/d")&amp;"　～　"&amp;TEXT(総表!E34,"yyyy/m/d")))</f>
        <v/>
      </c>
      <c r="E38" s="815"/>
      <c r="F38" s="815"/>
      <c r="G38" s="815"/>
      <c r="H38" s="816"/>
      <c r="I38" s="135"/>
      <c r="J38" s="812" t="s">
        <v>237</v>
      </c>
      <c r="K38" s="813"/>
      <c r="L38" s="814" t="str">
        <f>IF(総表!C35="","",(TEXT(総表!C35,"yyyy/m/d")&amp;"　～　"&amp;TEXT(総表!E35,"yyyy/m/d")))</f>
        <v/>
      </c>
      <c r="M38" s="815"/>
      <c r="N38" s="815"/>
      <c r="O38" s="815"/>
      <c r="P38" s="816"/>
      <c r="Q38" s="759"/>
    </row>
    <row r="39" spans="2:17" ht="20.149999999999999" customHeight="1">
      <c r="B39" s="832" t="s">
        <v>101</v>
      </c>
      <c r="C39" s="833"/>
      <c r="D39" s="834">
        <f>総表!F34</f>
        <v>0</v>
      </c>
      <c r="E39" s="835"/>
      <c r="F39" s="835"/>
      <c r="G39" s="835"/>
      <c r="H39" s="836"/>
      <c r="I39" s="135"/>
      <c r="J39" s="832" t="s">
        <v>101</v>
      </c>
      <c r="K39" s="833"/>
      <c r="L39" s="834">
        <f>総表!F35</f>
        <v>0</v>
      </c>
      <c r="M39" s="835"/>
      <c r="N39" s="835"/>
      <c r="O39" s="835"/>
      <c r="P39" s="836"/>
      <c r="Q39" s="759"/>
    </row>
    <row r="40" spans="2:17" ht="20.149999999999999" customHeight="1">
      <c r="B40" s="840" t="s">
        <v>238</v>
      </c>
      <c r="C40" s="841"/>
      <c r="D40" s="842"/>
      <c r="E40" s="843"/>
      <c r="F40" s="844"/>
      <c r="G40" s="143" t="s">
        <v>232</v>
      </c>
      <c r="H40" s="144">
        <f>D40-D41</f>
        <v>0</v>
      </c>
      <c r="I40" s="135"/>
      <c r="J40" s="840" t="s">
        <v>238</v>
      </c>
      <c r="K40" s="841"/>
      <c r="L40" s="842"/>
      <c r="M40" s="843"/>
      <c r="N40" s="844"/>
      <c r="O40" s="143" t="s">
        <v>232</v>
      </c>
      <c r="P40" s="144">
        <f>L40-L41</f>
        <v>0</v>
      </c>
      <c r="Q40" s="759"/>
    </row>
    <row r="41" spans="2:17" ht="20.149999999999999" customHeight="1">
      <c r="B41" s="840" t="s">
        <v>409</v>
      </c>
      <c r="C41" s="841"/>
      <c r="D41" s="848"/>
      <c r="E41" s="849"/>
      <c r="F41" s="850"/>
      <c r="G41" s="336"/>
      <c r="H41" s="337"/>
      <c r="I41" s="135"/>
      <c r="J41" s="840" t="s">
        <v>409</v>
      </c>
      <c r="K41" s="841"/>
      <c r="L41" s="848"/>
      <c r="M41" s="849"/>
      <c r="N41" s="850"/>
      <c r="O41" s="336"/>
      <c r="P41" s="337"/>
      <c r="Q41" s="259"/>
    </row>
    <row r="42" spans="2:17" ht="20.149999999999999" customHeight="1">
      <c r="B42" s="840" t="s">
        <v>413</v>
      </c>
      <c r="C42" s="841"/>
      <c r="D42" s="857"/>
      <c r="E42" s="858"/>
      <c r="F42" s="859"/>
      <c r="G42" s="145" t="s">
        <v>233</v>
      </c>
      <c r="H42" s="146">
        <f>IF(H40=0,0,SUM(G46:G55)/(H40*D42))</f>
        <v>0</v>
      </c>
      <c r="I42" s="135"/>
      <c r="J42" s="840" t="s">
        <v>413</v>
      </c>
      <c r="K42" s="841"/>
      <c r="L42" s="857"/>
      <c r="M42" s="858"/>
      <c r="N42" s="859"/>
      <c r="O42" s="145" t="s">
        <v>233</v>
      </c>
      <c r="P42" s="146">
        <f>IF(P40=0,0,SUM(O46:O55)/(P40*L42))</f>
        <v>0</v>
      </c>
      <c r="Q42" s="259"/>
    </row>
    <row r="43" spans="2:17" ht="20.149999999999999" customHeight="1">
      <c r="B43" s="840" t="s">
        <v>234</v>
      </c>
      <c r="C43" s="841"/>
      <c r="D43" s="860">
        <f>SUM(H46:H55)</f>
        <v>0</v>
      </c>
      <c r="E43" s="861"/>
      <c r="F43" s="861"/>
      <c r="G43" s="861"/>
      <c r="H43" s="862"/>
      <c r="I43" s="135"/>
      <c r="J43" s="840" t="s">
        <v>234</v>
      </c>
      <c r="K43" s="841"/>
      <c r="L43" s="860">
        <f>SUM(P46:P55)</f>
        <v>0</v>
      </c>
      <c r="M43" s="861"/>
      <c r="N43" s="861"/>
      <c r="O43" s="861"/>
      <c r="P43" s="862"/>
      <c r="Q43" s="259"/>
    </row>
    <row r="44" spans="2:17" ht="20.149999999999999" customHeight="1">
      <c r="B44" s="845" t="s">
        <v>438</v>
      </c>
      <c r="C44" s="846"/>
      <c r="D44" s="846"/>
      <c r="E44" s="846"/>
      <c r="F44" s="846"/>
      <c r="G44" s="846"/>
      <c r="H44" s="847"/>
      <c r="I44" s="135"/>
      <c r="J44" s="845" t="s">
        <v>438</v>
      </c>
      <c r="K44" s="846"/>
      <c r="L44" s="846"/>
      <c r="M44" s="846"/>
      <c r="N44" s="846"/>
      <c r="O44" s="846"/>
      <c r="P44" s="847"/>
      <c r="Q44" s="259"/>
    </row>
    <row r="45" spans="2:17" ht="20.149999999999999" customHeight="1">
      <c r="B45" s="851" t="s">
        <v>239</v>
      </c>
      <c r="C45" s="852"/>
      <c r="D45" s="853"/>
      <c r="E45" s="147" t="s">
        <v>69</v>
      </c>
      <c r="F45" s="147" t="s">
        <v>102</v>
      </c>
      <c r="G45" s="147" t="s">
        <v>103</v>
      </c>
      <c r="H45" s="148" t="s">
        <v>104</v>
      </c>
      <c r="I45" s="135"/>
      <c r="J45" s="851" t="s">
        <v>239</v>
      </c>
      <c r="K45" s="852"/>
      <c r="L45" s="853"/>
      <c r="M45" s="147" t="s">
        <v>69</v>
      </c>
      <c r="N45" s="147" t="s">
        <v>102</v>
      </c>
      <c r="O45" s="147" t="s">
        <v>103</v>
      </c>
      <c r="P45" s="148" t="s">
        <v>104</v>
      </c>
      <c r="Q45" s="259"/>
    </row>
    <row r="46" spans="2:17" ht="26.25" customHeight="1">
      <c r="B46" s="854"/>
      <c r="C46" s="855"/>
      <c r="D46" s="856"/>
      <c r="E46" s="126"/>
      <c r="F46" s="127" t="s">
        <v>102</v>
      </c>
      <c r="G46" s="128"/>
      <c r="H46" s="129">
        <f>E46*G46</f>
        <v>0</v>
      </c>
      <c r="I46" s="135"/>
      <c r="J46" s="854"/>
      <c r="K46" s="855"/>
      <c r="L46" s="856"/>
      <c r="M46" s="126"/>
      <c r="N46" s="127" t="s">
        <v>102</v>
      </c>
      <c r="O46" s="128"/>
      <c r="P46" s="129">
        <f>M46*O46</f>
        <v>0</v>
      </c>
      <c r="Q46" s="259"/>
    </row>
    <row r="47" spans="2:17" ht="26.25" customHeight="1">
      <c r="B47" s="854"/>
      <c r="C47" s="855"/>
      <c r="D47" s="856"/>
      <c r="E47" s="126"/>
      <c r="F47" s="127" t="s">
        <v>102</v>
      </c>
      <c r="G47" s="126"/>
      <c r="H47" s="129">
        <f t="shared" ref="H47:H55" si="3">E47*G47</f>
        <v>0</v>
      </c>
      <c r="I47" s="135"/>
      <c r="J47" s="854"/>
      <c r="K47" s="855"/>
      <c r="L47" s="856"/>
      <c r="M47" s="126"/>
      <c r="N47" s="127" t="s">
        <v>102</v>
      </c>
      <c r="O47" s="128"/>
      <c r="P47" s="129">
        <f t="shared" ref="P47:P55" si="4">M47*O47</f>
        <v>0</v>
      </c>
      <c r="Q47" s="259"/>
    </row>
    <row r="48" spans="2:17" ht="26.25" customHeight="1">
      <c r="B48" s="854"/>
      <c r="C48" s="855"/>
      <c r="D48" s="856"/>
      <c r="E48" s="126"/>
      <c r="F48" s="127" t="s">
        <v>102</v>
      </c>
      <c r="G48" s="126"/>
      <c r="H48" s="129">
        <f t="shared" si="3"/>
        <v>0</v>
      </c>
      <c r="I48" s="135"/>
      <c r="J48" s="854"/>
      <c r="K48" s="855"/>
      <c r="L48" s="856"/>
      <c r="M48" s="126"/>
      <c r="N48" s="127" t="s">
        <v>102</v>
      </c>
      <c r="O48" s="128"/>
      <c r="P48" s="129">
        <f t="shared" si="4"/>
        <v>0</v>
      </c>
      <c r="Q48" s="259"/>
    </row>
    <row r="49" spans="2:17" ht="26.25" customHeight="1">
      <c r="B49" s="854"/>
      <c r="C49" s="855"/>
      <c r="D49" s="856"/>
      <c r="E49" s="126"/>
      <c r="F49" s="127" t="s">
        <v>102</v>
      </c>
      <c r="G49" s="126"/>
      <c r="H49" s="129">
        <f t="shared" si="3"/>
        <v>0</v>
      </c>
      <c r="I49" s="135"/>
      <c r="J49" s="854"/>
      <c r="K49" s="855"/>
      <c r="L49" s="856"/>
      <c r="M49" s="126"/>
      <c r="N49" s="127" t="s">
        <v>102</v>
      </c>
      <c r="O49" s="128"/>
      <c r="P49" s="129">
        <f t="shared" si="4"/>
        <v>0</v>
      </c>
      <c r="Q49" s="259"/>
    </row>
    <row r="50" spans="2:17" ht="26.25" customHeight="1">
      <c r="B50" s="854"/>
      <c r="C50" s="855"/>
      <c r="D50" s="856"/>
      <c r="E50" s="126"/>
      <c r="F50" s="127" t="s">
        <v>102</v>
      </c>
      <c r="G50" s="126"/>
      <c r="H50" s="129">
        <f t="shared" si="3"/>
        <v>0</v>
      </c>
      <c r="I50" s="135"/>
      <c r="J50" s="854"/>
      <c r="K50" s="855"/>
      <c r="L50" s="856"/>
      <c r="M50" s="126"/>
      <c r="N50" s="127" t="s">
        <v>102</v>
      </c>
      <c r="O50" s="128"/>
      <c r="P50" s="129">
        <f t="shared" si="4"/>
        <v>0</v>
      </c>
      <c r="Q50" s="259"/>
    </row>
    <row r="51" spans="2:17" ht="26.25" customHeight="1">
      <c r="B51" s="854"/>
      <c r="C51" s="855"/>
      <c r="D51" s="856"/>
      <c r="E51" s="126"/>
      <c r="F51" s="127" t="s">
        <v>102</v>
      </c>
      <c r="G51" s="126"/>
      <c r="H51" s="129">
        <f t="shared" si="3"/>
        <v>0</v>
      </c>
      <c r="I51" s="135"/>
      <c r="J51" s="854"/>
      <c r="K51" s="855"/>
      <c r="L51" s="856"/>
      <c r="M51" s="126"/>
      <c r="N51" s="127" t="s">
        <v>102</v>
      </c>
      <c r="O51" s="128"/>
      <c r="P51" s="129">
        <f t="shared" si="4"/>
        <v>0</v>
      </c>
      <c r="Q51" s="259"/>
    </row>
    <row r="52" spans="2:17" ht="26.25" customHeight="1">
      <c r="B52" s="854"/>
      <c r="C52" s="855"/>
      <c r="D52" s="856"/>
      <c r="E52" s="126"/>
      <c r="F52" s="127" t="s">
        <v>102</v>
      </c>
      <c r="G52" s="126"/>
      <c r="H52" s="129">
        <f t="shared" si="3"/>
        <v>0</v>
      </c>
      <c r="I52" s="135"/>
      <c r="J52" s="854"/>
      <c r="K52" s="855"/>
      <c r="L52" s="856"/>
      <c r="M52" s="126"/>
      <c r="N52" s="127" t="s">
        <v>102</v>
      </c>
      <c r="O52" s="128"/>
      <c r="P52" s="129">
        <f t="shared" si="4"/>
        <v>0</v>
      </c>
      <c r="Q52" s="259"/>
    </row>
    <row r="53" spans="2:17" ht="26.25" customHeight="1">
      <c r="B53" s="854"/>
      <c r="C53" s="855"/>
      <c r="D53" s="856"/>
      <c r="E53" s="126"/>
      <c r="F53" s="127" t="s">
        <v>102</v>
      </c>
      <c r="G53" s="126"/>
      <c r="H53" s="129">
        <f t="shared" si="3"/>
        <v>0</v>
      </c>
      <c r="I53" s="135"/>
      <c r="J53" s="854"/>
      <c r="K53" s="855"/>
      <c r="L53" s="856"/>
      <c r="M53" s="126"/>
      <c r="N53" s="127" t="s">
        <v>102</v>
      </c>
      <c r="O53" s="128"/>
      <c r="P53" s="129">
        <f t="shared" si="4"/>
        <v>0</v>
      </c>
      <c r="Q53" s="259"/>
    </row>
    <row r="54" spans="2:17" ht="26.25" customHeight="1">
      <c r="B54" s="854"/>
      <c r="C54" s="855"/>
      <c r="D54" s="856"/>
      <c r="E54" s="126"/>
      <c r="F54" s="127" t="s">
        <v>102</v>
      </c>
      <c r="G54" s="126"/>
      <c r="H54" s="129">
        <f t="shared" si="3"/>
        <v>0</v>
      </c>
      <c r="I54" s="135"/>
      <c r="J54" s="854"/>
      <c r="K54" s="855"/>
      <c r="L54" s="856"/>
      <c r="M54" s="126"/>
      <c r="N54" s="127" t="s">
        <v>102</v>
      </c>
      <c r="O54" s="128"/>
      <c r="P54" s="129">
        <f t="shared" si="4"/>
        <v>0</v>
      </c>
      <c r="Q54" s="259"/>
    </row>
    <row r="55" spans="2:17" ht="26.25" customHeight="1">
      <c r="B55" s="854"/>
      <c r="C55" s="855"/>
      <c r="D55" s="856"/>
      <c r="E55" s="126"/>
      <c r="F55" s="127" t="s">
        <v>102</v>
      </c>
      <c r="G55" s="126"/>
      <c r="H55" s="129">
        <f t="shared" si="3"/>
        <v>0</v>
      </c>
      <c r="I55" s="135"/>
      <c r="J55" s="854"/>
      <c r="K55" s="855"/>
      <c r="L55" s="856"/>
      <c r="M55" s="126"/>
      <c r="N55" s="127" t="s">
        <v>102</v>
      </c>
      <c r="O55" s="128"/>
      <c r="P55" s="129">
        <f t="shared" si="4"/>
        <v>0</v>
      </c>
      <c r="Q55" s="259"/>
    </row>
    <row r="56" spans="2:17" ht="26.25" customHeight="1" thickBot="1">
      <c r="B56" s="863" t="s">
        <v>105</v>
      </c>
      <c r="C56" s="864"/>
      <c r="D56" s="865"/>
      <c r="E56" s="130">
        <v>0</v>
      </c>
      <c r="F56" s="131" t="s">
        <v>102</v>
      </c>
      <c r="G56" s="132"/>
      <c r="H56" s="133">
        <f>E56*G56</f>
        <v>0</v>
      </c>
      <c r="I56" s="135"/>
      <c r="J56" s="863" t="s">
        <v>105</v>
      </c>
      <c r="K56" s="864"/>
      <c r="L56" s="865"/>
      <c r="M56" s="130">
        <v>0</v>
      </c>
      <c r="N56" s="131" t="s">
        <v>102</v>
      </c>
      <c r="O56" s="132"/>
      <c r="P56" s="133">
        <f>M56*O56</f>
        <v>0</v>
      </c>
      <c r="Q56" s="264"/>
    </row>
    <row r="57" spans="2:17" ht="23.15" customHeight="1" thickBot="1">
      <c r="B57" s="149"/>
      <c r="C57" s="140"/>
      <c r="D57" s="140"/>
      <c r="E57" s="140"/>
      <c r="F57" s="140"/>
      <c r="G57" s="141"/>
      <c r="H57" s="142">
        <v>5</v>
      </c>
      <c r="I57" s="142"/>
      <c r="J57" s="140"/>
      <c r="K57" s="140"/>
      <c r="L57" s="140"/>
      <c r="M57" s="140"/>
      <c r="N57" s="140"/>
      <c r="O57" s="141"/>
      <c r="P57" s="142">
        <v>6</v>
      </c>
      <c r="Q57" s="265"/>
    </row>
    <row r="58" spans="2:17" ht="20.149999999999999" customHeight="1">
      <c r="B58" s="812" t="s">
        <v>237</v>
      </c>
      <c r="C58" s="813"/>
      <c r="D58" s="814" t="str">
        <f>IF(総表!C36="","",(TEXT(総表!C36,"yyyy/m/d")&amp;"　～　"&amp;TEXT(総表!E36,"yyyy/m/d")))</f>
        <v/>
      </c>
      <c r="E58" s="815"/>
      <c r="F58" s="815"/>
      <c r="G58" s="815"/>
      <c r="H58" s="816"/>
      <c r="I58" s="135"/>
      <c r="J58" s="812" t="s">
        <v>237</v>
      </c>
      <c r="K58" s="813"/>
      <c r="L58" s="814" t="str">
        <f>IF(総表!C37="","",(TEXT(総表!C37,"yyyy/m/d")&amp;"　～　"&amp;TEXT(総表!E37,"yyyy/m/d")))</f>
        <v/>
      </c>
      <c r="M58" s="815"/>
      <c r="N58" s="815"/>
      <c r="O58" s="815"/>
      <c r="P58" s="816"/>
      <c r="Q58" s="264"/>
    </row>
    <row r="59" spans="2:17" ht="20.149999999999999" customHeight="1">
      <c r="B59" s="832" t="s">
        <v>101</v>
      </c>
      <c r="C59" s="833"/>
      <c r="D59" s="834">
        <f>総表!F36</f>
        <v>0</v>
      </c>
      <c r="E59" s="835"/>
      <c r="F59" s="835"/>
      <c r="G59" s="835"/>
      <c r="H59" s="836"/>
      <c r="I59" s="135"/>
      <c r="J59" s="832" t="s">
        <v>101</v>
      </c>
      <c r="K59" s="833"/>
      <c r="L59" s="834">
        <f>総表!F37</f>
        <v>0</v>
      </c>
      <c r="M59" s="835"/>
      <c r="N59" s="835"/>
      <c r="O59" s="835"/>
      <c r="P59" s="836"/>
      <c r="Q59" s="264"/>
    </row>
    <row r="60" spans="2:17" ht="20.149999999999999" customHeight="1">
      <c r="B60" s="840" t="s">
        <v>238</v>
      </c>
      <c r="C60" s="841"/>
      <c r="D60" s="842"/>
      <c r="E60" s="843"/>
      <c r="F60" s="844"/>
      <c r="G60" s="143" t="s">
        <v>232</v>
      </c>
      <c r="H60" s="144">
        <f>D60-D61</f>
        <v>0</v>
      </c>
      <c r="I60" s="135"/>
      <c r="J60" s="840" t="s">
        <v>238</v>
      </c>
      <c r="K60" s="841"/>
      <c r="L60" s="842"/>
      <c r="M60" s="843"/>
      <c r="N60" s="844"/>
      <c r="O60" s="143" t="s">
        <v>232</v>
      </c>
      <c r="P60" s="144">
        <f>L60-L61</f>
        <v>0</v>
      </c>
      <c r="Q60" s="264"/>
    </row>
    <row r="61" spans="2:17" ht="20.149999999999999" customHeight="1">
      <c r="B61" s="840" t="s">
        <v>409</v>
      </c>
      <c r="C61" s="841"/>
      <c r="D61" s="848"/>
      <c r="E61" s="849"/>
      <c r="F61" s="850"/>
      <c r="G61" s="336"/>
      <c r="H61" s="337"/>
      <c r="I61" s="135"/>
      <c r="J61" s="840" t="s">
        <v>409</v>
      </c>
      <c r="K61" s="841"/>
      <c r="L61" s="848"/>
      <c r="M61" s="849"/>
      <c r="N61" s="850"/>
      <c r="O61" s="336"/>
      <c r="P61" s="337"/>
      <c r="Q61" s="264"/>
    </row>
    <row r="62" spans="2:17" ht="20.149999999999999" customHeight="1">
      <c r="B62" s="840" t="s">
        <v>413</v>
      </c>
      <c r="C62" s="841"/>
      <c r="D62" s="857"/>
      <c r="E62" s="858"/>
      <c r="F62" s="859"/>
      <c r="G62" s="145" t="s">
        <v>233</v>
      </c>
      <c r="H62" s="146">
        <f>IF(H60=0,0,SUM(G66:G75)/(H60*D62))</f>
        <v>0</v>
      </c>
      <c r="I62" s="135"/>
      <c r="J62" s="840" t="s">
        <v>413</v>
      </c>
      <c r="K62" s="841"/>
      <c r="L62" s="857"/>
      <c r="M62" s="858"/>
      <c r="N62" s="859"/>
      <c r="O62" s="145" t="s">
        <v>233</v>
      </c>
      <c r="P62" s="146">
        <f>IF(P60=0,0,SUM(O66:O75)/(P60*L62))</f>
        <v>0</v>
      </c>
      <c r="Q62" s="264"/>
    </row>
    <row r="63" spans="2:17" ht="20.149999999999999" customHeight="1">
      <c r="B63" s="840" t="s">
        <v>234</v>
      </c>
      <c r="C63" s="841"/>
      <c r="D63" s="860">
        <f>SUM(H66:H75)</f>
        <v>0</v>
      </c>
      <c r="E63" s="861"/>
      <c r="F63" s="861"/>
      <c r="G63" s="861"/>
      <c r="H63" s="862"/>
      <c r="I63" s="135"/>
      <c r="J63" s="840" t="s">
        <v>234</v>
      </c>
      <c r="K63" s="841"/>
      <c r="L63" s="860">
        <f>SUM(P66:P75)</f>
        <v>0</v>
      </c>
      <c r="M63" s="861"/>
      <c r="N63" s="861"/>
      <c r="O63" s="861"/>
      <c r="P63" s="862"/>
      <c r="Q63" s="264"/>
    </row>
    <row r="64" spans="2:17" ht="20.149999999999999" customHeight="1">
      <c r="B64" s="845" t="s">
        <v>438</v>
      </c>
      <c r="C64" s="846"/>
      <c r="D64" s="846"/>
      <c r="E64" s="846"/>
      <c r="F64" s="846"/>
      <c r="G64" s="846"/>
      <c r="H64" s="847"/>
      <c r="I64" s="135"/>
      <c r="J64" s="845" t="s">
        <v>438</v>
      </c>
      <c r="K64" s="846"/>
      <c r="L64" s="846"/>
      <c r="M64" s="846"/>
      <c r="N64" s="846"/>
      <c r="O64" s="846"/>
      <c r="P64" s="847"/>
      <c r="Q64" s="264"/>
    </row>
    <row r="65" spans="2:17" ht="20.149999999999999" customHeight="1">
      <c r="B65" s="851" t="s">
        <v>239</v>
      </c>
      <c r="C65" s="852"/>
      <c r="D65" s="853"/>
      <c r="E65" s="147" t="s">
        <v>69</v>
      </c>
      <c r="F65" s="147" t="s">
        <v>102</v>
      </c>
      <c r="G65" s="147" t="s">
        <v>103</v>
      </c>
      <c r="H65" s="148" t="s">
        <v>104</v>
      </c>
      <c r="I65" s="135"/>
      <c r="J65" s="851" t="s">
        <v>239</v>
      </c>
      <c r="K65" s="852"/>
      <c r="L65" s="853"/>
      <c r="M65" s="147" t="s">
        <v>69</v>
      </c>
      <c r="N65" s="147" t="s">
        <v>102</v>
      </c>
      <c r="O65" s="147" t="s">
        <v>103</v>
      </c>
      <c r="P65" s="148" t="s">
        <v>104</v>
      </c>
      <c r="Q65" s="264"/>
    </row>
    <row r="66" spans="2:17" ht="26.25" customHeight="1">
      <c r="B66" s="854"/>
      <c r="C66" s="855"/>
      <c r="D66" s="856"/>
      <c r="E66" s="126"/>
      <c r="F66" s="127" t="s">
        <v>102</v>
      </c>
      <c r="G66" s="128"/>
      <c r="H66" s="129">
        <f>E66*G66</f>
        <v>0</v>
      </c>
      <c r="I66" s="135"/>
      <c r="J66" s="854"/>
      <c r="K66" s="855"/>
      <c r="L66" s="856"/>
      <c r="M66" s="126"/>
      <c r="N66" s="127" t="s">
        <v>102</v>
      </c>
      <c r="O66" s="128"/>
      <c r="P66" s="129">
        <f>M66*O66</f>
        <v>0</v>
      </c>
      <c r="Q66" s="264"/>
    </row>
    <row r="67" spans="2:17" ht="26.25" customHeight="1">
      <c r="B67" s="854"/>
      <c r="C67" s="855"/>
      <c r="D67" s="856"/>
      <c r="E67" s="126"/>
      <c r="F67" s="127" t="s">
        <v>102</v>
      </c>
      <c r="G67" s="128"/>
      <c r="H67" s="129">
        <f t="shared" ref="H67:H75" si="5">E67*G67</f>
        <v>0</v>
      </c>
      <c r="I67" s="135"/>
      <c r="J67" s="854"/>
      <c r="K67" s="855"/>
      <c r="L67" s="856"/>
      <c r="M67" s="126"/>
      <c r="N67" s="127" t="s">
        <v>102</v>
      </c>
      <c r="O67" s="128"/>
      <c r="P67" s="129">
        <f t="shared" ref="P67:P75" si="6">M67*O67</f>
        <v>0</v>
      </c>
      <c r="Q67" s="264"/>
    </row>
    <row r="68" spans="2:17" ht="26.25" customHeight="1">
      <c r="B68" s="854"/>
      <c r="C68" s="855"/>
      <c r="D68" s="856"/>
      <c r="E68" s="126"/>
      <c r="F68" s="127" t="s">
        <v>102</v>
      </c>
      <c r="G68" s="128"/>
      <c r="H68" s="129">
        <f t="shared" si="5"/>
        <v>0</v>
      </c>
      <c r="I68" s="135"/>
      <c r="J68" s="854"/>
      <c r="K68" s="855"/>
      <c r="L68" s="856"/>
      <c r="M68" s="126"/>
      <c r="N68" s="127" t="s">
        <v>102</v>
      </c>
      <c r="O68" s="128"/>
      <c r="P68" s="129">
        <f t="shared" si="6"/>
        <v>0</v>
      </c>
      <c r="Q68" s="264"/>
    </row>
    <row r="69" spans="2:17" ht="26.25" customHeight="1">
      <c r="B69" s="854"/>
      <c r="C69" s="855"/>
      <c r="D69" s="856"/>
      <c r="E69" s="126"/>
      <c r="F69" s="127" t="s">
        <v>102</v>
      </c>
      <c r="G69" s="128"/>
      <c r="H69" s="129">
        <f t="shared" si="5"/>
        <v>0</v>
      </c>
      <c r="I69" s="135"/>
      <c r="J69" s="854"/>
      <c r="K69" s="855"/>
      <c r="L69" s="856"/>
      <c r="M69" s="126"/>
      <c r="N69" s="127" t="s">
        <v>102</v>
      </c>
      <c r="O69" s="128"/>
      <c r="P69" s="129">
        <f t="shared" si="6"/>
        <v>0</v>
      </c>
      <c r="Q69" s="264"/>
    </row>
    <row r="70" spans="2:17" ht="26.25" customHeight="1">
      <c r="B70" s="854"/>
      <c r="C70" s="855"/>
      <c r="D70" s="856"/>
      <c r="E70" s="126"/>
      <c r="F70" s="127" t="s">
        <v>102</v>
      </c>
      <c r="G70" s="128"/>
      <c r="H70" s="129">
        <f t="shared" si="5"/>
        <v>0</v>
      </c>
      <c r="I70" s="135"/>
      <c r="J70" s="854"/>
      <c r="K70" s="855"/>
      <c r="L70" s="856"/>
      <c r="M70" s="126"/>
      <c r="N70" s="127" t="s">
        <v>102</v>
      </c>
      <c r="O70" s="128"/>
      <c r="P70" s="129">
        <f t="shared" si="6"/>
        <v>0</v>
      </c>
      <c r="Q70" s="264"/>
    </row>
    <row r="71" spans="2:17" ht="26.25" customHeight="1">
      <c r="B71" s="854"/>
      <c r="C71" s="855"/>
      <c r="D71" s="856"/>
      <c r="E71" s="126"/>
      <c r="F71" s="127" t="s">
        <v>102</v>
      </c>
      <c r="G71" s="128"/>
      <c r="H71" s="129">
        <f t="shared" si="5"/>
        <v>0</v>
      </c>
      <c r="I71" s="135"/>
      <c r="J71" s="854"/>
      <c r="K71" s="855"/>
      <c r="L71" s="856"/>
      <c r="M71" s="126"/>
      <c r="N71" s="127" t="s">
        <v>102</v>
      </c>
      <c r="O71" s="128"/>
      <c r="P71" s="129">
        <f t="shared" si="6"/>
        <v>0</v>
      </c>
      <c r="Q71" s="264"/>
    </row>
    <row r="72" spans="2:17" ht="26.25" customHeight="1">
      <c r="B72" s="854"/>
      <c r="C72" s="855"/>
      <c r="D72" s="856"/>
      <c r="E72" s="126"/>
      <c r="F72" s="127" t="s">
        <v>102</v>
      </c>
      <c r="G72" s="128"/>
      <c r="H72" s="129">
        <f t="shared" si="5"/>
        <v>0</v>
      </c>
      <c r="I72" s="135"/>
      <c r="J72" s="854"/>
      <c r="K72" s="855"/>
      <c r="L72" s="856"/>
      <c r="M72" s="126"/>
      <c r="N72" s="127" t="s">
        <v>102</v>
      </c>
      <c r="O72" s="128"/>
      <c r="P72" s="129">
        <f t="shared" si="6"/>
        <v>0</v>
      </c>
      <c r="Q72" s="264"/>
    </row>
    <row r="73" spans="2:17" ht="26.25" customHeight="1">
      <c r="B73" s="854"/>
      <c r="C73" s="855"/>
      <c r="D73" s="856"/>
      <c r="E73" s="126"/>
      <c r="F73" s="127" t="s">
        <v>102</v>
      </c>
      <c r="G73" s="128"/>
      <c r="H73" s="129">
        <f t="shared" si="5"/>
        <v>0</v>
      </c>
      <c r="I73" s="135"/>
      <c r="J73" s="854"/>
      <c r="K73" s="855"/>
      <c r="L73" s="856"/>
      <c r="M73" s="126"/>
      <c r="N73" s="127" t="s">
        <v>102</v>
      </c>
      <c r="O73" s="128"/>
      <c r="P73" s="129">
        <f t="shared" si="6"/>
        <v>0</v>
      </c>
      <c r="Q73" s="264"/>
    </row>
    <row r="74" spans="2:17" ht="26.25" customHeight="1">
      <c r="B74" s="854"/>
      <c r="C74" s="855"/>
      <c r="D74" s="856"/>
      <c r="E74" s="126"/>
      <c r="F74" s="127" t="s">
        <v>102</v>
      </c>
      <c r="G74" s="128"/>
      <c r="H74" s="129">
        <f t="shared" si="5"/>
        <v>0</v>
      </c>
      <c r="I74" s="135"/>
      <c r="J74" s="854"/>
      <c r="K74" s="855"/>
      <c r="L74" s="856"/>
      <c r="M74" s="126"/>
      <c r="N74" s="127" t="s">
        <v>102</v>
      </c>
      <c r="O74" s="128"/>
      <c r="P74" s="129">
        <f t="shared" si="6"/>
        <v>0</v>
      </c>
      <c r="Q74" s="264"/>
    </row>
    <row r="75" spans="2:17" ht="26.25" customHeight="1">
      <c r="B75" s="854"/>
      <c r="C75" s="855"/>
      <c r="D75" s="856"/>
      <c r="E75" s="126"/>
      <c r="F75" s="127" t="s">
        <v>102</v>
      </c>
      <c r="G75" s="128"/>
      <c r="H75" s="129">
        <f t="shared" si="5"/>
        <v>0</v>
      </c>
      <c r="I75" s="135"/>
      <c r="J75" s="854"/>
      <c r="K75" s="855"/>
      <c r="L75" s="856"/>
      <c r="M75" s="126"/>
      <c r="N75" s="127" t="s">
        <v>102</v>
      </c>
      <c r="O75" s="128"/>
      <c r="P75" s="129">
        <f t="shared" si="6"/>
        <v>0</v>
      </c>
      <c r="Q75" s="264"/>
    </row>
    <row r="76" spans="2:17" ht="26.25" customHeight="1" thickBot="1">
      <c r="B76" s="863" t="s">
        <v>105</v>
      </c>
      <c r="C76" s="864"/>
      <c r="D76" s="865"/>
      <c r="E76" s="130">
        <v>0</v>
      </c>
      <c r="F76" s="131" t="s">
        <v>102</v>
      </c>
      <c r="G76" s="132"/>
      <c r="H76" s="133">
        <f>E76*G76</f>
        <v>0</v>
      </c>
      <c r="I76" s="135"/>
      <c r="J76" s="863" t="s">
        <v>105</v>
      </c>
      <c r="K76" s="864"/>
      <c r="L76" s="865"/>
      <c r="M76" s="130">
        <v>0</v>
      </c>
      <c r="N76" s="131" t="s">
        <v>102</v>
      </c>
      <c r="O76" s="132"/>
      <c r="P76" s="133">
        <f>M76*O76</f>
        <v>0</v>
      </c>
      <c r="Q76" s="264"/>
    </row>
    <row r="77" spans="2:17" ht="23.15" customHeight="1" thickBot="1">
      <c r="B77" s="140"/>
      <c r="C77" s="140"/>
      <c r="D77" s="140"/>
      <c r="E77" s="140"/>
      <c r="F77" s="140"/>
      <c r="G77" s="141"/>
      <c r="H77" s="142">
        <v>7</v>
      </c>
      <c r="I77" s="150"/>
      <c r="J77" s="140"/>
      <c r="K77" s="140"/>
      <c r="L77" s="140"/>
      <c r="M77" s="140"/>
      <c r="N77" s="140"/>
      <c r="O77" s="151"/>
      <c r="P77" s="152">
        <v>8</v>
      </c>
      <c r="Q77" s="265"/>
    </row>
    <row r="78" spans="2:17" ht="20.149999999999999" customHeight="1">
      <c r="B78" s="812" t="s">
        <v>237</v>
      </c>
      <c r="C78" s="813"/>
      <c r="D78" s="814" t="str">
        <f>IF(総表!C38="","",(TEXT(総表!C38,"yyyy/m/d")&amp;"　～　"&amp;TEXT(総表!E38,"yyyy/m/d")))</f>
        <v/>
      </c>
      <c r="E78" s="815"/>
      <c r="F78" s="815"/>
      <c r="G78" s="815"/>
      <c r="H78" s="816"/>
      <c r="I78" s="135"/>
      <c r="J78" s="812" t="s">
        <v>237</v>
      </c>
      <c r="K78" s="813"/>
      <c r="L78" s="814" t="str">
        <f>IF(総表!C39="","",(TEXT(総表!C39,"yyyy/m/d")&amp;"　～　"&amp;TEXT(総表!E39,"yyyy/m/d")))</f>
        <v/>
      </c>
      <c r="M78" s="815"/>
      <c r="N78" s="815"/>
      <c r="O78" s="815"/>
      <c r="P78" s="816"/>
      <c r="Q78" s="264"/>
    </row>
    <row r="79" spans="2:17" ht="20.149999999999999" customHeight="1">
      <c r="B79" s="832" t="s">
        <v>101</v>
      </c>
      <c r="C79" s="833"/>
      <c r="D79" s="834">
        <f>総表!F38</f>
        <v>0</v>
      </c>
      <c r="E79" s="835"/>
      <c r="F79" s="835"/>
      <c r="G79" s="835"/>
      <c r="H79" s="836"/>
      <c r="I79" s="135"/>
      <c r="J79" s="832" t="s">
        <v>101</v>
      </c>
      <c r="K79" s="833"/>
      <c r="L79" s="834">
        <f>総表!F39</f>
        <v>0</v>
      </c>
      <c r="M79" s="835"/>
      <c r="N79" s="835"/>
      <c r="O79" s="835"/>
      <c r="P79" s="836"/>
      <c r="Q79" s="264"/>
    </row>
    <row r="80" spans="2:17" ht="20.149999999999999" customHeight="1">
      <c r="B80" s="840" t="s">
        <v>238</v>
      </c>
      <c r="C80" s="841"/>
      <c r="D80" s="842"/>
      <c r="E80" s="843"/>
      <c r="F80" s="844"/>
      <c r="G80" s="143" t="s">
        <v>232</v>
      </c>
      <c r="H80" s="144">
        <f>D80-D81</f>
        <v>0</v>
      </c>
      <c r="I80" s="135"/>
      <c r="J80" s="840" t="s">
        <v>238</v>
      </c>
      <c r="K80" s="841"/>
      <c r="L80" s="842"/>
      <c r="M80" s="843"/>
      <c r="N80" s="844"/>
      <c r="O80" s="143" t="s">
        <v>232</v>
      </c>
      <c r="P80" s="144">
        <f>L80-L81</f>
        <v>0</v>
      </c>
      <c r="Q80" s="264"/>
    </row>
    <row r="81" spans="2:17" ht="20.149999999999999" customHeight="1">
      <c r="B81" s="840" t="s">
        <v>409</v>
      </c>
      <c r="C81" s="841"/>
      <c r="D81" s="848"/>
      <c r="E81" s="849"/>
      <c r="F81" s="850"/>
      <c r="G81" s="336"/>
      <c r="H81" s="337"/>
      <c r="I81" s="135"/>
      <c r="J81" s="840" t="s">
        <v>409</v>
      </c>
      <c r="K81" s="841"/>
      <c r="L81" s="848"/>
      <c r="M81" s="849"/>
      <c r="N81" s="850"/>
      <c r="O81" s="336"/>
      <c r="P81" s="337"/>
      <c r="Q81" s="264"/>
    </row>
    <row r="82" spans="2:17" ht="20.149999999999999" customHeight="1">
      <c r="B82" s="840" t="s">
        <v>413</v>
      </c>
      <c r="C82" s="841"/>
      <c r="D82" s="857"/>
      <c r="E82" s="858"/>
      <c r="F82" s="859"/>
      <c r="G82" s="145" t="s">
        <v>233</v>
      </c>
      <c r="H82" s="146">
        <f>IF(H80=0,0,SUM(G86:G95)/(H80*D82))</f>
        <v>0</v>
      </c>
      <c r="I82" s="135"/>
      <c r="J82" s="840" t="s">
        <v>413</v>
      </c>
      <c r="K82" s="841"/>
      <c r="L82" s="857"/>
      <c r="M82" s="858"/>
      <c r="N82" s="859"/>
      <c r="O82" s="145" t="s">
        <v>233</v>
      </c>
      <c r="P82" s="146">
        <f>IF(P80=0,0,SUM(O86:O95)/(P80*L82))</f>
        <v>0</v>
      </c>
      <c r="Q82" s="264"/>
    </row>
    <row r="83" spans="2:17" ht="20.149999999999999" customHeight="1">
      <c r="B83" s="840" t="s">
        <v>234</v>
      </c>
      <c r="C83" s="841"/>
      <c r="D83" s="860">
        <f>SUM(H86:H95)</f>
        <v>0</v>
      </c>
      <c r="E83" s="861"/>
      <c r="F83" s="861"/>
      <c r="G83" s="861"/>
      <c r="H83" s="862"/>
      <c r="I83" s="135"/>
      <c r="J83" s="840" t="s">
        <v>234</v>
      </c>
      <c r="K83" s="841"/>
      <c r="L83" s="860">
        <f>SUM(P86:P95)</f>
        <v>0</v>
      </c>
      <c r="M83" s="861"/>
      <c r="N83" s="861"/>
      <c r="O83" s="861"/>
      <c r="P83" s="862"/>
      <c r="Q83" s="264"/>
    </row>
    <row r="84" spans="2:17" ht="20.149999999999999" customHeight="1">
      <c r="B84" s="845" t="s">
        <v>438</v>
      </c>
      <c r="C84" s="846"/>
      <c r="D84" s="846"/>
      <c r="E84" s="846"/>
      <c r="F84" s="846"/>
      <c r="G84" s="846"/>
      <c r="H84" s="847"/>
      <c r="I84" s="135"/>
      <c r="J84" s="845" t="s">
        <v>438</v>
      </c>
      <c r="K84" s="846"/>
      <c r="L84" s="846"/>
      <c r="M84" s="846"/>
      <c r="N84" s="846"/>
      <c r="O84" s="846"/>
      <c r="P84" s="847"/>
      <c r="Q84" s="264"/>
    </row>
    <row r="85" spans="2:17" ht="20.149999999999999" customHeight="1">
      <c r="B85" s="851" t="s">
        <v>239</v>
      </c>
      <c r="C85" s="852"/>
      <c r="D85" s="853"/>
      <c r="E85" s="147" t="s">
        <v>69</v>
      </c>
      <c r="F85" s="147" t="s">
        <v>102</v>
      </c>
      <c r="G85" s="147" t="s">
        <v>103</v>
      </c>
      <c r="H85" s="148" t="s">
        <v>104</v>
      </c>
      <c r="I85" s="135"/>
      <c r="J85" s="851" t="s">
        <v>239</v>
      </c>
      <c r="K85" s="852"/>
      <c r="L85" s="853"/>
      <c r="M85" s="147" t="s">
        <v>69</v>
      </c>
      <c r="N85" s="147" t="s">
        <v>102</v>
      </c>
      <c r="O85" s="147" t="s">
        <v>103</v>
      </c>
      <c r="P85" s="148" t="s">
        <v>104</v>
      </c>
      <c r="Q85" s="264"/>
    </row>
    <row r="86" spans="2:17" ht="26.25" customHeight="1">
      <c r="B86" s="854"/>
      <c r="C86" s="855"/>
      <c r="D86" s="856"/>
      <c r="E86" s="126"/>
      <c r="F86" s="127" t="s">
        <v>102</v>
      </c>
      <c r="G86" s="128"/>
      <c r="H86" s="129">
        <f>E86*G86</f>
        <v>0</v>
      </c>
      <c r="I86" s="135"/>
      <c r="J86" s="854"/>
      <c r="K86" s="855"/>
      <c r="L86" s="856"/>
      <c r="M86" s="126"/>
      <c r="N86" s="127" t="s">
        <v>102</v>
      </c>
      <c r="O86" s="128"/>
      <c r="P86" s="129">
        <f>M86*O86</f>
        <v>0</v>
      </c>
      <c r="Q86" s="264"/>
    </row>
    <row r="87" spans="2:17" ht="26.25" customHeight="1">
      <c r="B87" s="854"/>
      <c r="C87" s="855"/>
      <c r="D87" s="856"/>
      <c r="E87" s="126"/>
      <c r="F87" s="127" t="s">
        <v>102</v>
      </c>
      <c r="G87" s="126"/>
      <c r="H87" s="129">
        <f t="shared" ref="H87:H95" si="7">E87*G87</f>
        <v>0</v>
      </c>
      <c r="I87" s="135"/>
      <c r="J87" s="854"/>
      <c r="K87" s="855"/>
      <c r="L87" s="856"/>
      <c r="M87" s="126"/>
      <c r="N87" s="127" t="s">
        <v>102</v>
      </c>
      <c r="O87" s="126"/>
      <c r="P87" s="129">
        <f t="shared" ref="P87:P95" si="8">M87*O87</f>
        <v>0</v>
      </c>
      <c r="Q87" s="264"/>
    </row>
    <row r="88" spans="2:17" ht="26.25" customHeight="1">
      <c r="B88" s="854"/>
      <c r="C88" s="855"/>
      <c r="D88" s="856"/>
      <c r="E88" s="126"/>
      <c r="F88" s="127" t="s">
        <v>102</v>
      </c>
      <c r="G88" s="126"/>
      <c r="H88" s="129">
        <f t="shared" si="7"/>
        <v>0</v>
      </c>
      <c r="I88" s="135"/>
      <c r="J88" s="854"/>
      <c r="K88" s="855"/>
      <c r="L88" s="856"/>
      <c r="M88" s="126"/>
      <c r="N88" s="127" t="s">
        <v>102</v>
      </c>
      <c r="O88" s="126"/>
      <c r="P88" s="129">
        <f t="shared" si="8"/>
        <v>0</v>
      </c>
      <c r="Q88" s="264"/>
    </row>
    <row r="89" spans="2:17" ht="26.25" customHeight="1">
      <c r="B89" s="854"/>
      <c r="C89" s="855"/>
      <c r="D89" s="856"/>
      <c r="E89" s="126"/>
      <c r="F89" s="127" t="s">
        <v>102</v>
      </c>
      <c r="G89" s="126"/>
      <c r="H89" s="129">
        <f t="shared" si="7"/>
        <v>0</v>
      </c>
      <c r="I89" s="135"/>
      <c r="J89" s="854"/>
      <c r="K89" s="855"/>
      <c r="L89" s="856"/>
      <c r="M89" s="126"/>
      <c r="N89" s="127" t="s">
        <v>102</v>
      </c>
      <c r="O89" s="126"/>
      <c r="P89" s="129">
        <f t="shared" si="8"/>
        <v>0</v>
      </c>
      <c r="Q89" s="264"/>
    </row>
    <row r="90" spans="2:17" ht="26.25" customHeight="1">
      <c r="B90" s="854"/>
      <c r="C90" s="855"/>
      <c r="D90" s="856"/>
      <c r="E90" s="126"/>
      <c r="F90" s="127" t="s">
        <v>102</v>
      </c>
      <c r="G90" s="126"/>
      <c r="H90" s="129">
        <f t="shared" si="7"/>
        <v>0</v>
      </c>
      <c r="I90" s="135"/>
      <c r="J90" s="854"/>
      <c r="K90" s="855"/>
      <c r="L90" s="856"/>
      <c r="M90" s="126"/>
      <c r="N90" s="127" t="s">
        <v>102</v>
      </c>
      <c r="O90" s="126"/>
      <c r="P90" s="129">
        <f t="shared" si="8"/>
        <v>0</v>
      </c>
      <c r="Q90" s="264"/>
    </row>
    <row r="91" spans="2:17" ht="26.25" customHeight="1">
      <c r="B91" s="854"/>
      <c r="C91" s="855"/>
      <c r="D91" s="856"/>
      <c r="E91" s="126"/>
      <c r="F91" s="127" t="s">
        <v>102</v>
      </c>
      <c r="G91" s="126"/>
      <c r="H91" s="129">
        <f t="shared" si="7"/>
        <v>0</v>
      </c>
      <c r="I91" s="135"/>
      <c r="J91" s="854"/>
      <c r="K91" s="855"/>
      <c r="L91" s="856"/>
      <c r="M91" s="126"/>
      <c r="N91" s="127" t="s">
        <v>102</v>
      </c>
      <c r="O91" s="126"/>
      <c r="P91" s="129">
        <f t="shared" si="8"/>
        <v>0</v>
      </c>
      <c r="Q91" s="264"/>
    </row>
    <row r="92" spans="2:17" ht="26.25" customHeight="1">
      <c r="B92" s="854"/>
      <c r="C92" s="855"/>
      <c r="D92" s="856"/>
      <c r="E92" s="126"/>
      <c r="F92" s="127" t="s">
        <v>102</v>
      </c>
      <c r="G92" s="126"/>
      <c r="H92" s="129">
        <f t="shared" si="7"/>
        <v>0</v>
      </c>
      <c r="I92" s="135"/>
      <c r="J92" s="854"/>
      <c r="K92" s="855"/>
      <c r="L92" s="856"/>
      <c r="M92" s="126"/>
      <c r="N92" s="127" t="s">
        <v>102</v>
      </c>
      <c r="O92" s="126"/>
      <c r="P92" s="129">
        <f t="shared" si="8"/>
        <v>0</v>
      </c>
      <c r="Q92" s="264"/>
    </row>
    <row r="93" spans="2:17" ht="26.25" customHeight="1">
      <c r="B93" s="854"/>
      <c r="C93" s="855"/>
      <c r="D93" s="856"/>
      <c r="E93" s="126"/>
      <c r="F93" s="127" t="s">
        <v>102</v>
      </c>
      <c r="G93" s="126"/>
      <c r="H93" s="129">
        <f t="shared" si="7"/>
        <v>0</v>
      </c>
      <c r="I93" s="135"/>
      <c r="J93" s="854"/>
      <c r="K93" s="855"/>
      <c r="L93" s="856"/>
      <c r="M93" s="126"/>
      <c r="N93" s="127" t="s">
        <v>102</v>
      </c>
      <c r="O93" s="126"/>
      <c r="P93" s="129">
        <f t="shared" si="8"/>
        <v>0</v>
      </c>
      <c r="Q93" s="264"/>
    </row>
    <row r="94" spans="2:17" ht="26.25" customHeight="1">
      <c r="B94" s="854"/>
      <c r="C94" s="855"/>
      <c r="D94" s="856"/>
      <c r="E94" s="126"/>
      <c r="F94" s="127" t="s">
        <v>102</v>
      </c>
      <c r="G94" s="126"/>
      <c r="H94" s="129">
        <f t="shared" si="7"/>
        <v>0</v>
      </c>
      <c r="I94" s="135"/>
      <c r="J94" s="854"/>
      <c r="K94" s="855"/>
      <c r="L94" s="856"/>
      <c r="M94" s="126"/>
      <c r="N94" s="127" t="s">
        <v>102</v>
      </c>
      <c r="O94" s="126"/>
      <c r="P94" s="129">
        <f t="shared" si="8"/>
        <v>0</v>
      </c>
      <c r="Q94" s="264"/>
    </row>
    <row r="95" spans="2:17" ht="26.25" customHeight="1">
      <c r="B95" s="854"/>
      <c r="C95" s="855"/>
      <c r="D95" s="856"/>
      <c r="E95" s="126"/>
      <c r="F95" s="127" t="s">
        <v>102</v>
      </c>
      <c r="G95" s="126"/>
      <c r="H95" s="129">
        <f t="shared" si="7"/>
        <v>0</v>
      </c>
      <c r="I95" s="135"/>
      <c r="J95" s="854"/>
      <c r="K95" s="855"/>
      <c r="L95" s="856"/>
      <c r="M95" s="126"/>
      <c r="N95" s="127" t="s">
        <v>102</v>
      </c>
      <c r="O95" s="126"/>
      <c r="P95" s="129">
        <f t="shared" si="8"/>
        <v>0</v>
      </c>
      <c r="Q95" s="264"/>
    </row>
    <row r="96" spans="2:17" ht="26.25" customHeight="1" thickBot="1">
      <c r="B96" s="863" t="s">
        <v>105</v>
      </c>
      <c r="C96" s="864"/>
      <c r="D96" s="865"/>
      <c r="E96" s="130">
        <v>0</v>
      </c>
      <c r="F96" s="131" t="s">
        <v>102</v>
      </c>
      <c r="G96" s="132"/>
      <c r="H96" s="133">
        <f>E96*G96</f>
        <v>0</v>
      </c>
      <c r="I96" s="135"/>
      <c r="J96" s="863" t="s">
        <v>105</v>
      </c>
      <c r="K96" s="864"/>
      <c r="L96" s="865"/>
      <c r="M96" s="130">
        <v>0</v>
      </c>
      <c r="N96" s="131" t="s">
        <v>102</v>
      </c>
      <c r="O96" s="132"/>
      <c r="P96" s="133">
        <f>M96*O96</f>
        <v>0</v>
      </c>
      <c r="Q96" s="264"/>
    </row>
    <row r="97" spans="2:17" ht="23.15" customHeight="1" thickBot="1">
      <c r="B97" s="140"/>
      <c r="C97" s="140"/>
      <c r="D97" s="140"/>
      <c r="E97" s="140"/>
      <c r="F97" s="140"/>
      <c r="G97" s="151"/>
      <c r="H97" s="152">
        <v>9</v>
      </c>
      <c r="I97" s="142"/>
      <c r="J97" s="140"/>
      <c r="K97" s="140"/>
      <c r="L97" s="140"/>
      <c r="M97" s="140"/>
      <c r="N97" s="140"/>
      <c r="O97" s="151"/>
      <c r="P97" s="152">
        <v>10</v>
      </c>
      <c r="Q97" s="266"/>
    </row>
    <row r="98" spans="2:17" ht="20.149999999999999" customHeight="1">
      <c r="B98" s="812" t="s">
        <v>237</v>
      </c>
      <c r="C98" s="813"/>
      <c r="D98" s="814" t="str">
        <f>IF(総表!C40="","",(TEXT(総表!C40,"yyyy/m/d")&amp;"　～　"&amp;TEXT(総表!E40,"yyyy/m/d")))</f>
        <v/>
      </c>
      <c r="E98" s="815"/>
      <c r="F98" s="815"/>
      <c r="G98" s="815"/>
      <c r="H98" s="816"/>
      <c r="I98" s="135"/>
      <c r="J98" s="812" t="s">
        <v>237</v>
      </c>
      <c r="K98" s="813"/>
      <c r="L98" s="814" t="str">
        <f>IF(総表!C41="","",(TEXT(総表!C41,"yyyy/m/d")&amp;"　～　"&amp;TEXT(総表!E41,"yyyy/m/d")))</f>
        <v/>
      </c>
      <c r="M98" s="815"/>
      <c r="N98" s="815"/>
      <c r="O98" s="815"/>
      <c r="P98" s="816"/>
      <c r="Q98" s="264"/>
    </row>
    <row r="99" spans="2:17" ht="20.149999999999999" customHeight="1">
      <c r="B99" s="832" t="s">
        <v>101</v>
      </c>
      <c r="C99" s="833"/>
      <c r="D99" s="834">
        <f>総表!F40</f>
        <v>0</v>
      </c>
      <c r="E99" s="835"/>
      <c r="F99" s="835"/>
      <c r="G99" s="835"/>
      <c r="H99" s="836"/>
      <c r="I99" s="135"/>
      <c r="J99" s="832" t="s">
        <v>101</v>
      </c>
      <c r="K99" s="833"/>
      <c r="L99" s="834">
        <f>総表!F41</f>
        <v>0</v>
      </c>
      <c r="M99" s="835"/>
      <c r="N99" s="835"/>
      <c r="O99" s="835"/>
      <c r="P99" s="836"/>
      <c r="Q99" s="264"/>
    </row>
    <row r="100" spans="2:17" ht="20.149999999999999" customHeight="1">
      <c r="B100" s="840" t="s">
        <v>238</v>
      </c>
      <c r="C100" s="841"/>
      <c r="D100" s="842"/>
      <c r="E100" s="843"/>
      <c r="F100" s="844"/>
      <c r="G100" s="143" t="s">
        <v>232</v>
      </c>
      <c r="H100" s="144">
        <f>D100-D101</f>
        <v>0</v>
      </c>
      <c r="I100" s="135"/>
      <c r="J100" s="840" t="s">
        <v>238</v>
      </c>
      <c r="K100" s="841"/>
      <c r="L100" s="842"/>
      <c r="M100" s="843"/>
      <c r="N100" s="844"/>
      <c r="O100" s="143" t="s">
        <v>232</v>
      </c>
      <c r="P100" s="144">
        <f>L100-L101</f>
        <v>0</v>
      </c>
      <c r="Q100" s="264"/>
    </row>
    <row r="101" spans="2:17" ht="20.149999999999999" customHeight="1">
      <c r="B101" s="840" t="s">
        <v>409</v>
      </c>
      <c r="C101" s="841"/>
      <c r="D101" s="848"/>
      <c r="E101" s="849"/>
      <c r="F101" s="850"/>
      <c r="G101" s="336"/>
      <c r="H101" s="337"/>
      <c r="I101" s="135"/>
      <c r="J101" s="840" t="s">
        <v>409</v>
      </c>
      <c r="K101" s="841"/>
      <c r="L101" s="848"/>
      <c r="M101" s="849"/>
      <c r="N101" s="850"/>
      <c r="O101" s="336"/>
      <c r="P101" s="337"/>
      <c r="Q101" s="264"/>
    </row>
    <row r="102" spans="2:17" ht="20.149999999999999" customHeight="1">
      <c r="B102" s="840" t="s">
        <v>413</v>
      </c>
      <c r="C102" s="841"/>
      <c r="D102" s="857"/>
      <c r="E102" s="858"/>
      <c r="F102" s="859"/>
      <c r="G102" s="145" t="s">
        <v>233</v>
      </c>
      <c r="H102" s="146">
        <f>IF(H100=0,0,SUM(G106:G115)/(H100*D102))</f>
        <v>0</v>
      </c>
      <c r="I102" s="135"/>
      <c r="J102" s="840" t="s">
        <v>413</v>
      </c>
      <c r="K102" s="841"/>
      <c r="L102" s="857"/>
      <c r="M102" s="858"/>
      <c r="N102" s="859"/>
      <c r="O102" s="145" t="s">
        <v>233</v>
      </c>
      <c r="P102" s="146">
        <f>IF(P100=0,0,SUM(O106:O115)/(P100*L102))</f>
        <v>0</v>
      </c>
      <c r="Q102" s="264"/>
    </row>
    <row r="103" spans="2:17" ht="20.149999999999999" customHeight="1">
      <c r="B103" s="840" t="s">
        <v>234</v>
      </c>
      <c r="C103" s="841"/>
      <c r="D103" s="860">
        <f>SUM(H106:H115)</f>
        <v>0</v>
      </c>
      <c r="E103" s="861"/>
      <c r="F103" s="861"/>
      <c r="G103" s="861"/>
      <c r="H103" s="862"/>
      <c r="I103" s="135"/>
      <c r="J103" s="840" t="s">
        <v>234</v>
      </c>
      <c r="K103" s="841"/>
      <c r="L103" s="860">
        <f>SUM(P106:P115)</f>
        <v>0</v>
      </c>
      <c r="M103" s="861"/>
      <c r="N103" s="861"/>
      <c r="O103" s="861"/>
      <c r="P103" s="862"/>
      <c r="Q103" s="264"/>
    </row>
    <row r="104" spans="2:17" ht="20.149999999999999" customHeight="1">
      <c r="B104" s="845" t="s">
        <v>438</v>
      </c>
      <c r="C104" s="846"/>
      <c r="D104" s="846"/>
      <c r="E104" s="846"/>
      <c r="F104" s="846"/>
      <c r="G104" s="846"/>
      <c r="H104" s="847"/>
      <c r="I104" s="135"/>
      <c r="J104" s="845" t="s">
        <v>438</v>
      </c>
      <c r="K104" s="846"/>
      <c r="L104" s="846"/>
      <c r="M104" s="846"/>
      <c r="N104" s="846"/>
      <c r="O104" s="846"/>
      <c r="P104" s="847"/>
      <c r="Q104" s="264"/>
    </row>
    <row r="105" spans="2:17" ht="20.149999999999999" customHeight="1">
      <c r="B105" s="851" t="s">
        <v>239</v>
      </c>
      <c r="C105" s="852"/>
      <c r="D105" s="853"/>
      <c r="E105" s="147" t="s">
        <v>69</v>
      </c>
      <c r="F105" s="147" t="s">
        <v>102</v>
      </c>
      <c r="G105" s="147" t="s">
        <v>103</v>
      </c>
      <c r="H105" s="148" t="s">
        <v>104</v>
      </c>
      <c r="I105" s="135"/>
      <c r="J105" s="851" t="s">
        <v>239</v>
      </c>
      <c r="K105" s="852"/>
      <c r="L105" s="853"/>
      <c r="M105" s="147" t="s">
        <v>69</v>
      </c>
      <c r="N105" s="147" t="s">
        <v>102</v>
      </c>
      <c r="O105" s="147" t="s">
        <v>103</v>
      </c>
      <c r="P105" s="148" t="s">
        <v>104</v>
      </c>
      <c r="Q105" s="264"/>
    </row>
    <row r="106" spans="2:17" ht="26.25" customHeight="1">
      <c r="B106" s="854"/>
      <c r="C106" s="855"/>
      <c r="D106" s="856"/>
      <c r="E106" s="126"/>
      <c r="F106" s="127" t="s">
        <v>102</v>
      </c>
      <c r="G106" s="128"/>
      <c r="H106" s="129">
        <f>E106*G106</f>
        <v>0</v>
      </c>
      <c r="I106" s="135"/>
      <c r="J106" s="854"/>
      <c r="K106" s="855"/>
      <c r="L106" s="856"/>
      <c r="M106" s="126"/>
      <c r="N106" s="127" t="s">
        <v>102</v>
      </c>
      <c r="O106" s="128"/>
      <c r="P106" s="129">
        <f>M106*O106</f>
        <v>0</v>
      </c>
      <c r="Q106" s="264"/>
    </row>
    <row r="107" spans="2:17" ht="26.25" customHeight="1">
      <c r="B107" s="854"/>
      <c r="C107" s="855"/>
      <c r="D107" s="856"/>
      <c r="E107" s="126"/>
      <c r="F107" s="127" t="s">
        <v>102</v>
      </c>
      <c r="G107" s="126"/>
      <c r="H107" s="129">
        <f t="shared" ref="H107:H115" si="9">E107*G107</f>
        <v>0</v>
      </c>
      <c r="I107" s="135"/>
      <c r="J107" s="854"/>
      <c r="K107" s="855"/>
      <c r="L107" s="856"/>
      <c r="M107" s="126"/>
      <c r="N107" s="127" t="s">
        <v>102</v>
      </c>
      <c r="O107" s="126"/>
      <c r="P107" s="129">
        <f t="shared" ref="P107:P115" si="10">M107*O107</f>
        <v>0</v>
      </c>
      <c r="Q107" s="264"/>
    </row>
    <row r="108" spans="2:17" ht="26.25" customHeight="1">
      <c r="B108" s="854"/>
      <c r="C108" s="855"/>
      <c r="D108" s="856"/>
      <c r="E108" s="126"/>
      <c r="F108" s="127" t="s">
        <v>102</v>
      </c>
      <c r="G108" s="126"/>
      <c r="H108" s="129">
        <f t="shared" si="9"/>
        <v>0</v>
      </c>
      <c r="I108" s="135"/>
      <c r="J108" s="854"/>
      <c r="K108" s="855"/>
      <c r="L108" s="856"/>
      <c r="M108" s="126"/>
      <c r="N108" s="127" t="s">
        <v>102</v>
      </c>
      <c r="O108" s="126"/>
      <c r="P108" s="129">
        <f t="shared" si="10"/>
        <v>0</v>
      </c>
      <c r="Q108" s="264"/>
    </row>
    <row r="109" spans="2:17" ht="26.25" customHeight="1">
      <c r="B109" s="854"/>
      <c r="C109" s="855"/>
      <c r="D109" s="856"/>
      <c r="E109" s="126"/>
      <c r="F109" s="127" t="s">
        <v>102</v>
      </c>
      <c r="G109" s="126"/>
      <c r="H109" s="129">
        <f t="shared" si="9"/>
        <v>0</v>
      </c>
      <c r="I109" s="135"/>
      <c r="J109" s="854"/>
      <c r="K109" s="855"/>
      <c r="L109" s="856"/>
      <c r="M109" s="126"/>
      <c r="N109" s="127" t="s">
        <v>102</v>
      </c>
      <c r="O109" s="126"/>
      <c r="P109" s="129">
        <f t="shared" si="10"/>
        <v>0</v>
      </c>
      <c r="Q109" s="264"/>
    </row>
    <row r="110" spans="2:17" ht="26.25" customHeight="1">
      <c r="B110" s="854"/>
      <c r="C110" s="855"/>
      <c r="D110" s="856"/>
      <c r="E110" s="126"/>
      <c r="F110" s="127" t="s">
        <v>102</v>
      </c>
      <c r="G110" s="126"/>
      <c r="H110" s="129">
        <f t="shared" si="9"/>
        <v>0</v>
      </c>
      <c r="I110" s="135"/>
      <c r="J110" s="854"/>
      <c r="K110" s="855"/>
      <c r="L110" s="856"/>
      <c r="M110" s="126"/>
      <c r="N110" s="127" t="s">
        <v>102</v>
      </c>
      <c r="O110" s="126"/>
      <c r="P110" s="129">
        <f t="shared" si="10"/>
        <v>0</v>
      </c>
      <c r="Q110" s="264"/>
    </row>
    <row r="111" spans="2:17" ht="26.25" customHeight="1">
      <c r="B111" s="854"/>
      <c r="C111" s="855"/>
      <c r="D111" s="856"/>
      <c r="E111" s="126"/>
      <c r="F111" s="127" t="s">
        <v>102</v>
      </c>
      <c r="G111" s="126"/>
      <c r="H111" s="129">
        <f t="shared" si="9"/>
        <v>0</v>
      </c>
      <c r="I111" s="135"/>
      <c r="J111" s="854"/>
      <c r="K111" s="855"/>
      <c r="L111" s="856"/>
      <c r="M111" s="126"/>
      <c r="N111" s="127" t="s">
        <v>102</v>
      </c>
      <c r="O111" s="126"/>
      <c r="P111" s="129">
        <f t="shared" si="10"/>
        <v>0</v>
      </c>
      <c r="Q111" s="264"/>
    </row>
    <row r="112" spans="2:17" ht="26.25" customHeight="1">
      <c r="B112" s="854"/>
      <c r="C112" s="855"/>
      <c r="D112" s="856"/>
      <c r="E112" s="126"/>
      <c r="F112" s="127" t="s">
        <v>102</v>
      </c>
      <c r="G112" s="126"/>
      <c r="H112" s="129">
        <f t="shared" si="9"/>
        <v>0</v>
      </c>
      <c r="I112" s="135"/>
      <c r="J112" s="854"/>
      <c r="K112" s="855"/>
      <c r="L112" s="856"/>
      <c r="M112" s="126"/>
      <c r="N112" s="127" t="s">
        <v>102</v>
      </c>
      <c r="O112" s="126"/>
      <c r="P112" s="129">
        <f t="shared" si="10"/>
        <v>0</v>
      </c>
      <c r="Q112" s="264"/>
    </row>
    <row r="113" spans="2:17" ht="26.25" customHeight="1">
      <c r="B113" s="854"/>
      <c r="C113" s="855"/>
      <c r="D113" s="856"/>
      <c r="E113" s="126"/>
      <c r="F113" s="127" t="s">
        <v>102</v>
      </c>
      <c r="G113" s="126"/>
      <c r="H113" s="129">
        <f t="shared" si="9"/>
        <v>0</v>
      </c>
      <c r="I113" s="135"/>
      <c r="J113" s="854"/>
      <c r="K113" s="855"/>
      <c r="L113" s="856"/>
      <c r="M113" s="126"/>
      <c r="N113" s="127" t="s">
        <v>102</v>
      </c>
      <c r="O113" s="126"/>
      <c r="P113" s="129">
        <f t="shared" si="10"/>
        <v>0</v>
      </c>
      <c r="Q113" s="264"/>
    </row>
    <row r="114" spans="2:17" ht="26.25" customHeight="1">
      <c r="B114" s="854"/>
      <c r="C114" s="855"/>
      <c r="D114" s="856"/>
      <c r="E114" s="126"/>
      <c r="F114" s="127" t="s">
        <v>102</v>
      </c>
      <c r="G114" s="126"/>
      <c r="H114" s="129">
        <f t="shared" si="9"/>
        <v>0</v>
      </c>
      <c r="I114" s="135"/>
      <c r="J114" s="854"/>
      <c r="K114" s="855"/>
      <c r="L114" s="856"/>
      <c r="M114" s="126"/>
      <c r="N114" s="127" t="s">
        <v>102</v>
      </c>
      <c r="O114" s="126"/>
      <c r="P114" s="129">
        <f t="shared" si="10"/>
        <v>0</v>
      </c>
      <c r="Q114" s="264"/>
    </row>
    <row r="115" spans="2:17" ht="26.25" customHeight="1">
      <c r="B115" s="854"/>
      <c r="C115" s="855"/>
      <c r="D115" s="856"/>
      <c r="E115" s="126"/>
      <c r="F115" s="127" t="s">
        <v>102</v>
      </c>
      <c r="G115" s="126"/>
      <c r="H115" s="129">
        <f t="shared" si="9"/>
        <v>0</v>
      </c>
      <c r="I115" s="135"/>
      <c r="J115" s="854"/>
      <c r="K115" s="855"/>
      <c r="L115" s="856"/>
      <c r="M115" s="126"/>
      <c r="N115" s="127" t="s">
        <v>102</v>
      </c>
      <c r="O115" s="126"/>
      <c r="P115" s="129">
        <f t="shared" si="10"/>
        <v>0</v>
      </c>
      <c r="Q115" s="264"/>
    </row>
    <row r="116" spans="2:17" ht="26.25" customHeight="1" thickBot="1">
      <c r="B116" s="863" t="s">
        <v>105</v>
      </c>
      <c r="C116" s="864"/>
      <c r="D116" s="865"/>
      <c r="E116" s="130">
        <v>0</v>
      </c>
      <c r="F116" s="131" t="s">
        <v>102</v>
      </c>
      <c r="G116" s="132"/>
      <c r="H116" s="133">
        <f>E116*G116</f>
        <v>0</v>
      </c>
      <c r="I116" s="135"/>
      <c r="J116" s="863" t="s">
        <v>105</v>
      </c>
      <c r="K116" s="864"/>
      <c r="L116" s="865"/>
      <c r="M116" s="130">
        <v>0</v>
      </c>
      <c r="N116" s="131" t="s">
        <v>102</v>
      </c>
      <c r="O116" s="132"/>
      <c r="P116" s="133">
        <f>M116*O116</f>
        <v>0</v>
      </c>
      <c r="Q116" s="264"/>
    </row>
  </sheetData>
  <mergeCells count="301">
    <mergeCell ref="Q2:Q12"/>
    <mergeCell ref="Q18:Q40"/>
    <mergeCell ref="B116:D116"/>
    <mergeCell ref="J116:L116"/>
    <mergeCell ref="B113:D113"/>
    <mergeCell ref="J113:L113"/>
    <mergeCell ref="B114:D114"/>
    <mergeCell ref="J114:L114"/>
    <mergeCell ref="B115:D115"/>
    <mergeCell ref="J115:L115"/>
    <mergeCell ref="B110:D110"/>
    <mergeCell ref="J110:L110"/>
    <mergeCell ref="B111:D111"/>
    <mergeCell ref="J111:L111"/>
    <mergeCell ref="B112:D112"/>
    <mergeCell ref="J112:L112"/>
    <mergeCell ref="B107:D107"/>
    <mergeCell ref="J107:L107"/>
    <mergeCell ref="B108:D108"/>
    <mergeCell ref="J108:L108"/>
    <mergeCell ref="B109:D109"/>
    <mergeCell ref="J109:L109"/>
    <mergeCell ref="B104:H104"/>
    <mergeCell ref="J104:P104"/>
    <mergeCell ref="B105:D105"/>
    <mergeCell ref="J105:L105"/>
    <mergeCell ref="B106:D106"/>
    <mergeCell ref="J106:L106"/>
    <mergeCell ref="B102:C102"/>
    <mergeCell ref="D102:F102"/>
    <mergeCell ref="J102:K102"/>
    <mergeCell ref="L102:N102"/>
    <mergeCell ref="B103:C103"/>
    <mergeCell ref="D103:H103"/>
    <mergeCell ref="J103:K103"/>
    <mergeCell ref="L103:P103"/>
    <mergeCell ref="B101:C101"/>
    <mergeCell ref="D101:F101"/>
    <mergeCell ref="J101:K101"/>
    <mergeCell ref="L101:N101"/>
    <mergeCell ref="B94:D94"/>
    <mergeCell ref="J94:L94"/>
    <mergeCell ref="B95:D95"/>
    <mergeCell ref="J95:L95"/>
    <mergeCell ref="B96:D96"/>
    <mergeCell ref="J96:L96"/>
    <mergeCell ref="B100:C100"/>
    <mergeCell ref="D100:F100"/>
    <mergeCell ref="J100:K100"/>
    <mergeCell ref="L100:N100"/>
    <mergeCell ref="B98:C98"/>
    <mergeCell ref="D98:H98"/>
    <mergeCell ref="J98:K98"/>
    <mergeCell ref="L98:P98"/>
    <mergeCell ref="B99:C99"/>
    <mergeCell ref="D99:H99"/>
    <mergeCell ref="J99:K99"/>
    <mergeCell ref="L99:P99"/>
    <mergeCell ref="B91:D91"/>
    <mergeCell ref="J91:L91"/>
    <mergeCell ref="B92:D92"/>
    <mergeCell ref="J92:L92"/>
    <mergeCell ref="B93:D93"/>
    <mergeCell ref="J93:L93"/>
    <mergeCell ref="B88:D88"/>
    <mergeCell ref="J88:L88"/>
    <mergeCell ref="B89:D89"/>
    <mergeCell ref="J89:L89"/>
    <mergeCell ref="B90:D90"/>
    <mergeCell ref="J90:L90"/>
    <mergeCell ref="B85:D85"/>
    <mergeCell ref="J85:L85"/>
    <mergeCell ref="B86:D86"/>
    <mergeCell ref="J86:L86"/>
    <mergeCell ref="B87:D87"/>
    <mergeCell ref="J87:L87"/>
    <mergeCell ref="B83:C83"/>
    <mergeCell ref="D83:H83"/>
    <mergeCell ref="J83:K83"/>
    <mergeCell ref="L83:P83"/>
    <mergeCell ref="B84:H84"/>
    <mergeCell ref="J84:P84"/>
    <mergeCell ref="B82:C82"/>
    <mergeCell ref="D82:F82"/>
    <mergeCell ref="J82:K82"/>
    <mergeCell ref="L82:N82"/>
    <mergeCell ref="B81:C81"/>
    <mergeCell ref="D81:F81"/>
    <mergeCell ref="J81:K81"/>
    <mergeCell ref="L81:N81"/>
    <mergeCell ref="B79:C79"/>
    <mergeCell ref="D79:H79"/>
    <mergeCell ref="J79:K79"/>
    <mergeCell ref="L79:P79"/>
    <mergeCell ref="B80:C80"/>
    <mergeCell ref="D80:F80"/>
    <mergeCell ref="J80:K80"/>
    <mergeCell ref="L80:N80"/>
    <mergeCell ref="B76:D76"/>
    <mergeCell ref="J76:L76"/>
    <mergeCell ref="B78:C78"/>
    <mergeCell ref="D78:H78"/>
    <mergeCell ref="J78:K78"/>
    <mergeCell ref="L78:P78"/>
    <mergeCell ref="B73:D73"/>
    <mergeCell ref="J73:L73"/>
    <mergeCell ref="B74:D74"/>
    <mergeCell ref="J74:L74"/>
    <mergeCell ref="B75:D75"/>
    <mergeCell ref="J75:L75"/>
    <mergeCell ref="B70:D70"/>
    <mergeCell ref="J70:L70"/>
    <mergeCell ref="B71:D71"/>
    <mergeCell ref="J71:L71"/>
    <mergeCell ref="B72:D72"/>
    <mergeCell ref="J72:L72"/>
    <mergeCell ref="B67:D67"/>
    <mergeCell ref="J67:L67"/>
    <mergeCell ref="B68:D68"/>
    <mergeCell ref="J68:L68"/>
    <mergeCell ref="B69:D69"/>
    <mergeCell ref="J69:L69"/>
    <mergeCell ref="B64:H64"/>
    <mergeCell ref="J64:P64"/>
    <mergeCell ref="B65:D65"/>
    <mergeCell ref="J65:L65"/>
    <mergeCell ref="B66:D66"/>
    <mergeCell ref="J66:L66"/>
    <mergeCell ref="B62:C62"/>
    <mergeCell ref="D62:F62"/>
    <mergeCell ref="J62:K62"/>
    <mergeCell ref="L62:N62"/>
    <mergeCell ref="B63:C63"/>
    <mergeCell ref="D63:H63"/>
    <mergeCell ref="J63:K63"/>
    <mergeCell ref="L63:P63"/>
    <mergeCell ref="B60:C60"/>
    <mergeCell ref="D60:F60"/>
    <mergeCell ref="J60:K60"/>
    <mergeCell ref="L60:N60"/>
    <mergeCell ref="B61:C61"/>
    <mergeCell ref="D61:F61"/>
    <mergeCell ref="J61:K61"/>
    <mergeCell ref="L61:N61"/>
    <mergeCell ref="B58:C58"/>
    <mergeCell ref="D58:H58"/>
    <mergeCell ref="J58:K58"/>
    <mergeCell ref="L58:P58"/>
    <mergeCell ref="B59:C59"/>
    <mergeCell ref="D59:H59"/>
    <mergeCell ref="J59:K59"/>
    <mergeCell ref="L59:P59"/>
    <mergeCell ref="B54:D54"/>
    <mergeCell ref="J54:L54"/>
    <mergeCell ref="B55:D55"/>
    <mergeCell ref="J55:L55"/>
    <mergeCell ref="B56:D56"/>
    <mergeCell ref="J56:L56"/>
    <mergeCell ref="B51:D51"/>
    <mergeCell ref="J51:L51"/>
    <mergeCell ref="B52:D52"/>
    <mergeCell ref="J52:L52"/>
    <mergeCell ref="B53:D53"/>
    <mergeCell ref="J53:L53"/>
    <mergeCell ref="B48:D48"/>
    <mergeCell ref="J48:L48"/>
    <mergeCell ref="B49:D49"/>
    <mergeCell ref="J49:L49"/>
    <mergeCell ref="B50:D50"/>
    <mergeCell ref="J50:L50"/>
    <mergeCell ref="B45:D45"/>
    <mergeCell ref="J45:L45"/>
    <mergeCell ref="B46:D46"/>
    <mergeCell ref="J46:L46"/>
    <mergeCell ref="B47:D47"/>
    <mergeCell ref="J47:L47"/>
    <mergeCell ref="B43:C43"/>
    <mergeCell ref="D43:H43"/>
    <mergeCell ref="J43:K43"/>
    <mergeCell ref="L43:P43"/>
    <mergeCell ref="B44:H44"/>
    <mergeCell ref="J44:P44"/>
    <mergeCell ref="B42:C42"/>
    <mergeCell ref="D42:F42"/>
    <mergeCell ref="J42:K42"/>
    <mergeCell ref="L42:N42"/>
    <mergeCell ref="B39:C39"/>
    <mergeCell ref="D39:H39"/>
    <mergeCell ref="J39:K39"/>
    <mergeCell ref="L39:P39"/>
    <mergeCell ref="B40:C40"/>
    <mergeCell ref="D40:F40"/>
    <mergeCell ref="J40:K40"/>
    <mergeCell ref="L40:N40"/>
    <mergeCell ref="B41:C41"/>
    <mergeCell ref="D41:F41"/>
    <mergeCell ref="J41:K41"/>
    <mergeCell ref="L41:N41"/>
    <mergeCell ref="B36:D36"/>
    <mergeCell ref="J36:L36"/>
    <mergeCell ref="B38:C38"/>
    <mergeCell ref="D38:H38"/>
    <mergeCell ref="J38:K38"/>
    <mergeCell ref="L38:P38"/>
    <mergeCell ref="B33:D33"/>
    <mergeCell ref="J33:L33"/>
    <mergeCell ref="B34:D34"/>
    <mergeCell ref="J34:L34"/>
    <mergeCell ref="B35:D35"/>
    <mergeCell ref="J35:L35"/>
    <mergeCell ref="B30:D30"/>
    <mergeCell ref="J30:L30"/>
    <mergeCell ref="B31:D31"/>
    <mergeCell ref="J31:L31"/>
    <mergeCell ref="B32:D32"/>
    <mergeCell ref="J32:L32"/>
    <mergeCell ref="B27:D27"/>
    <mergeCell ref="J27:L27"/>
    <mergeCell ref="B28:D28"/>
    <mergeCell ref="J28:L28"/>
    <mergeCell ref="B29:D29"/>
    <mergeCell ref="J29:L29"/>
    <mergeCell ref="B25:D25"/>
    <mergeCell ref="J25:L25"/>
    <mergeCell ref="B26:D26"/>
    <mergeCell ref="J26:L26"/>
    <mergeCell ref="B22:C22"/>
    <mergeCell ref="D22:F22"/>
    <mergeCell ref="J22:K22"/>
    <mergeCell ref="L22:N22"/>
    <mergeCell ref="B23:C23"/>
    <mergeCell ref="D23:H23"/>
    <mergeCell ref="J23:K23"/>
    <mergeCell ref="L23:P23"/>
    <mergeCell ref="B19:C19"/>
    <mergeCell ref="D19:H19"/>
    <mergeCell ref="J19:K19"/>
    <mergeCell ref="L19:P19"/>
    <mergeCell ref="B20:C20"/>
    <mergeCell ref="D20:F20"/>
    <mergeCell ref="J20:K20"/>
    <mergeCell ref="L20:N20"/>
    <mergeCell ref="B24:H24"/>
    <mergeCell ref="J24:P24"/>
    <mergeCell ref="B21:C21"/>
    <mergeCell ref="D21:F21"/>
    <mergeCell ref="J21:K21"/>
    <mergeCell ref="L21:N21"/>
    <mergeCell ref="B12:F12"/>
    <mergeCell ref="M12:N12"/>
    <mergeCell ref="B13:F13"/>
    <mergeCell ref="M13:N13"/>
    <mergeCell ref="I12:J12"/>
    <mergeCell ref="I13:J13"/>
    <mergeCell ref="I14:J14"/>
    <mergeCell ref="I15:J15"/>
    <mergeCell ref="K15:L15"/>
    <mergeCell ref="K12:L12"/>
    <mergeCell ref="K13:L13"/>
    <mergeCell ref="K14:L14"/>
    <mergeCell ref="B18:C18"/>
    <mergeCell ref="D18:H18"/>
    <mergeCell ref="J18:K18"/>
    <mergeCell ref="L18:P18"/>
    <mergeCell ref="B10:F10"/>
    <mergeCell ref="M10:N10"/>
    <mergeCell ref="B11:F11"/>
    <mergeCell ref="M11:N11"/>
    <mergeCell ref="B8:F8"/>
    <mergeCell ref="M8:N8"/>
    <mergeCell ref="B9:F9"/>
    <mergeCell ref="M9:N9"/>
    <mergeCell ref="I8:J8"/>
    <mergeCell ref="I9:J9"/>
    <mergeCell ref="I10:J10"/>
    <mergeCell ref="I11:J11"/>
    <mergeCell ref="K8:L8"/>
    <mergeCell ref="K9:L9"/>
    <mergeCell ref="K10:L10"/>
    <mergeCell ref="K11:L11"/>
    <mergeCell ref="B14:F14"/>
    <mergeCell ref="M14:N14"/>
    <mergeCell ref="B15:F15"/>
    <mergeCell ref="M15:N15"/>
    <mergeCell ref="B1:E2"/>
    <mergeCell ref="B4:F4"/>
    <mergeCell ref="B6:F6"/>
    <mergeCell ref="M6:N6"/>
    <mergeCell ref="B7:F7"/>
    <mergeCell ref="M7:N7"/>
    <mergeCell ref="M4:N4"/>
    <mergeCell ref="B5:F5"/>
    <mergeCell ref="M5:N5"/>
    <mergeCell ref="I5:J5"/>
    <mergeCell ref="I6:J6"/>
    <mergeCell ref="I4:J4"/>
    <mergeCell ref="I7:J7"/>
    <mergeCell ref="K4:L4"/>
    <mergeCell ref="K5:L5"/>
    <mergeCell ref="K6:L6"/>
    <mergeCell ref="K7:L7"/>
  </mergeCells>
  <phoneticPr fontId="24"/>
  <conditionalFormatting sqref="A16:P116 A1:P3 A4:I15 K4:K15 M4:P15">
    <cfRule type="expression" dxfId="11" priority="14">
      <formula>$B$6=""</formula>
    </cfRule>
  </conditionalFormatting>
  <conditionalFormatting sqref="B46:C55">
    <cfRule type="expression" dxfId="10" priority="10" stopIfTrue="1">
      <formula>#REF!=TRUE</formula>
    </cfRule>
  </conditionalFormatting>
  <conditionalFormatting sqref="B66:C75">
    <cfRule type="expression" dxfId="9" priority="8" stopIfTrue="1">
      <formula>#REF!=TRUE</formula>
    </cfRule>
  </conditionalFormatting>
  <conditionalFormatting sqref="B86:C95">
    <cfRule type="expression" dxfId="8" priority="6" stopIfTrue="1">
      <formula>#REF!=TRUE</formula>
    </cfRule>
  </conditionalFormatting>
  <conditionalFormatting sqref="B106:C115">
    <cfRule type="expression" dxfId="7" priority="4" stopIfTrue="1">
      <formula>#REF!=TRUE</formula>
    </cfRule>
  </conditionalFormatting>
  <conditionalFormatting sqref="G21:H21 O21:P21 O26 B26:C35 G26:G35 G41:H41 O41:P41 G46 O46:O55 G61:H61 O61:P61 G66:G75 O66:O75 G81:H81 O81:P81 G86 O86 G101:H101 O101:P101 G106 O106">
    <cfRule type="expression" dxfId="6" priority="12" stopIfTrue="1">
      <formula>#REF!=TRUE</formula>
    </cfRule>
  </conditionalFormatting>
  <conditionalFormatting sqref="J26:K35">
    <cfRule type="expression" dxfId="5" priority="11" stopIfTrue="1">
      <formula>#REF!=TRUE</formula>
    </cfRule>
  </conditionalFormatting>
  <conditionalFormatting sqref="J46:K55">
    <cfRule type="expression" dxfId="4" priority="9" stopIfTrue="1">
      <formula>#REF!=TRUE</formula>
    </cfRule>
  </conditionalFormatting>
  <conditionalFormatting sqref="J66:K75">
    <cfRule type="expression" dxfId="3" priority="7" stopIfTrue="1">
      <formula>#REF!=TRUE</formula>
    </cfRule>
  </conditionalFormatting>
  <conditionalFormatting sqref="J86:K95">
    <cfRule type="expression" dxfId="2" priority="5" stopIfTrue="1">
      <formula>#REF!=TRUE</formula>
    </cfRule>
  </conditionalFormatting>
  <conditionalFormatting sqref="J106:K115">
    <cfRule type="expression" dxfId="1" priority="3" stopIfTrue="1">
      <formula>#REF!=TRUE</formula>
    </cfRule>
  </conditionalFormatting>
  <printOptions horizontalCentered="1"/>
  <pageMargins left="0.59055118110236227" right="0.39370078740157483" top="0.59055118110236227" bottom="0.39370078740157483" header="0" footer="0"/>
  <pageSetup paperSize="9" scale="52" fitToHeight="0" orientation="portrait" r:id="rId1"/>
  <rowBreaks count="1" manualBreakCount="1">
    <brk id="56" min="1" max="1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Z201"/>
  <sheetViews>
    <sheetView view="pageBreakPreview" zoomScale="60" zoomScaleNormal="85" zoomScalePageLayoutView="55" workbookViewId="0">
      <selection activeCell="D1" sqref="D1:G1"/>
    </sheetView>
  </sheetViews>
  <sheetFormatPr defaultColWidth="9" defaultRowHeight="18"/>
  <cols>
    <col min="1" max="1" width="3.33203125" customWidth="1"/>
    <col min="2" max="2" width="3.33203125" style="156" customWidth="1"/>
    <col min="3" max="3" width="4.08203125" customWidth="1"/>
    <col min="4" max="4" width="18.83203125" style="157" customWidth="1"/>
    <col min="5" max="5" width="20.58203125" style="157" customWidth="1"/>
    <col min="6" max="6" width="20.58203125" style="158" customWidth="1"/>
    <col min="7" max="7" width="10.08203125" customWidth="1"/>
    <col min="8" max="8" width="9.08203125" customWidth="1"/>
    <col min="9" max="9" width="4.75" style="227" customWidth="1"/>
    <col min="10" max="10" width="9.08203125" style="7" customWidth="1"/>
    <col min="11" max="11" width="4.75" style="227" customWidth="1"/>
    <col min="12" max="12" width="12.75" style="7" customWidth="1"/>
    <col min="13" max="13" width="13.08203125" style="332" customWidth="1"/>
    <col min="14" max="14" width="9" customWidth="1"/>
  </cols>
  <sheetData>
    <row r="1" spans="1:26" ht="19" customHeight="1">
      <c r="B1" s="771" t="s">
        <v>224</v>
      </c>
      <c r="C1" s="772"/>
      <c r="D1" s="773">
        <f>総表!C29</f>
        <v>0</v>
      </c>
      <c r="E1" s="774"/>
      <c r="F1" s="774"/>
      <c r="G1" s="775"/>
      <c r="H1" s="499" t="s">
        <v>219</v>
      </c>
      <c r="I1" s="891">
        <f>総表!C17</f>
        <v>0</v>
      </c>
      <c r="J1" s="892"/>
      <c r="K1" s="892"/>
      <c r="L1" s="892"/>
      <c r="M1" s="893"/>
      <c r="N1" s="886"/>
      <c r="O1" s="886"/>
      <c r="P1" s="886"/>
      <c r="Q1" s="886"/>
      <c r="R1" s="886"/>
      <c r="S1" s="886"/>
      <c r="T1" s="886"/>
      <c r="U1" s="886"/>
      <c r="V1" s="887"/>
      <c r="W1" s="887"/>
    </row>
    <row r="2" spans="1:26" ht="7.5" customHeight="1">
      <c r="B2" s="238"/>
      <c r="C2" s="238"/>
      <c r="D2" s="238"/>
      <c r="E2" s="238"/>
      <c r="F2" s="239"/>
      <c r="G2" s="894" t="s">
        <v>373</v>
      </c>
      <c r="H2" s="894"/>
      <c r="I2" s="240"/>
      <c r="J2" s="240"/>
      <c r="K2" s="240"/>
      <c r="L2" s="240"/>
      <c r="M2" s="240"/>
      <c r="N2" s="886"/>
      <c r="O2" s="886"/>
      <c r="P2" s="886"/>
      <c r="Q2" s="886"/>
      <c r="R2" s="886"/>
      <c r="S2" s="886"/>
      <c r="T2" s="886"/>
      <c r="U2" s="886"/>
      <c r="V2" s="887"/>
      <c r="W2" s="887"/>
    </row>
    <row r="3" spans="1:26" s="163" customFormat="1" ht="10.5" customHeight="1" thickBot="1">
      <c r="A3" s="159"/>
      <c r="B3" s="160"/>
      <c r="C3" s="161"/>
      <c r="D3" s="162"/>
      <c r="E3" s="162"/>
      <c r="F3" s="161"/>
      <c r="G3" s="895"/>
      <c r="H3" s="895"/>
      <c r="I3" s="220"/>
      <c r="J3" s="159"/>
      <c r="K3" s="228"/>
      <c r="L3" s="159"/>
      <c r="M3" s="324"/>
      <c r="N3" s="886"/>
      <c r="O3" s="886"/>
      <c r="P3" s="886"/>
      <c r="Q3" s="886"/>
      <c r="R3" s="886"/>
      <c r="S3" s="886"/>
      <c r="T3" s="886"/>
      <c r="U3" s="886"/>
      <c r="V3" s="887"/>
      <c r="W3" s="887"/>
      <c r="X3"/>
      <c r="Y3"/>
      <c r="Z3"/>
    </row>
    <row r="4" spans="1:26" ht="26.5">
      <c r="A4" s="73"/>
      <c r="B4" s="406" t="s">
        <v>325</v>
      </c>
      <c r="C4" s="164"/>
      <c r="D4" s="165"/>
      <c r="E4" s="165"/>
      <c r="F4" s="166"/>
      <c r="G4" s="889">
        <f>SUM(M12,M29,M46,M63,M80,M97,M114,M136,M158,M180)</f>
        <v>0</v>
      </c>
      <c r="H4" s="890"/>
      <c r="I4" s="221"/>
      <c r="J4"/>
      <c r="K4" s="206"/>
      <c r="L4"/>
      <c r="M4" s="157"/>
      <c r="N4" s="886"/>
      <c r="O4" s="886"/>
      <c r="P4" s="886"/>
      <c r="Q4" s="886"/>
      <c r="R4" s="886"/>
      <c r="S4" s="886"/>
      <c r="T4" s="886"/>
      <c r="U4" s="886"/>
      <c r="V4" s="887"/>
      <c r="W4" s="887"/>
      <c r="X4" s="163"/>
      <c r="Y4" s="163"/>
      <c r="Z4" s="163"/>
    </row>
    <row r="5" spans="1:26" ht="22.5">
      <c r="A5" s="73"/>
      <c r="B5" s="167"/>
      <c r="C5" s="168" t="s">
        <v>331</v>
      </c>
      <c r="D5" s="169"/>
      <c r="E5" s="169"/>
      <c r="F5" s="170"/>
      <c r="G5" s="876">
        <f>SUM(G7:H9)</f>
        <v>0</v>
      </c>
      <c r="H5" s="877"/>
      <c r="I5" s="221"/>
      <c r="J5"/>
      <c r="K5" s="206"/>
      <c r="L5"/>
      <c r="M5" s="157"/>
      <c r="O5" s="267"/>
      <c r="P5" s="268"/>
      <c r="Q5" s="268"/>
      <c r="R5" s="268"/>
      <c r="S5" s="268"/>
      <c r="T5" s="269"/>
    </row>
    <row r="6" spans="1:26" ht="22.5">
      <c r="A6" s="73"/>
      <c r="B6" s="171"/>
      <c r="C6" s="172"/>
      <c r="D6" s="173"/>
      <c r="E6" s="339"/>
      <c r="F6" s="174" t="s">
        <v>294</v>
      </c>
      <c r="G6" s="878" t="s">
        <v>295</v>
      </c>
      <c r="H6" s="879"/>
      <c r="I6" s="222"/>
      <c r="J6" s="176" t="str">
        <f>IF(COUNTIF($F$7:$F$9,$F$7)&gt;1,"同じ項目が選択されています。",IF(COUNTIF($F$7:$F$9,$F$8)&gt;1,"同じ項目が選択されています。",IF(COUNTIF($F$7:$F$9,$F$9)&gt;1,"同じ項目が選択されています。","")))</f>
        <v/>
      </c>
      <c r="K6" s="222"/>
      <c r="L6" s="175"/>
      <c r="M6" s="325"/>
      <c r="O6" s="268"/>
      <c r="P6" s="268"/>
      <c r="Q6" s="268"/>
      <c r="R6" s="268"/>
      <c r="S6" s="268"/>
      <c r="T6" s="269"/>
    </row>
    <row r="7" spans="1:26" ht="24" customHeight="1">
      <c r="A7" s="73"/>
      <c r="B7" s="177"/>
      <c r="C7" s="178"/>
      <c r="D7" s="896" t="s">
        <v>296</v>
      </c>
      <c r="E7" s="897"/>
      <c r="F7" s="278"/>
      <c r="G7" s="880" t="str">
        <f>IF(F7="作品借料",$M$12,IF(F7="出演費",$M$29,IF(F7="文芸費",$M$46,IF(F7="会場費",$M$63,IF(F7="上映費",$M$80,IF(F7="設営費",$M$97,IF(F7="謝金",$M$114,IF(F7="旅費",$M$136,IF(F7="宣伝・印刷費",$M$158,IF(F7="記録・配信費",$M$180,"0"))))))))))</f>
        <v>0</v>
      </c>
      <c r="H7" s="881"/>
      <c r="I7" s="223"/>
      <c r="J7" s="176" t="str">
        <f>IF(J6="","","項目の選択を確認してください。")</f>
        <v/>
      </c>
      <c r="K7" s="223"/>
      <c r="L7" s="179"/>
      <c r="M7" s="325"/>
      <c r="N7" s="888" t="s">
        <v>374</v>
      </c>
      <c r="O7" s="888"/>
      <c r="P7" s="888"/>
      <c r="Q7" s="888"/>
      <c r="R7" s="888"/>
      <c r="S7" s="888"/>
      <c r="T7" s="888"/>
      <c r="U7" s="888"/>
      <c r="V7" s="888"/>
      <c r="W7" s="888"/>
      <c r="X7" s="888"/>
      <c r="Y7" s="888"/>
    </row>
    <row r="8" spans="1:26" ht="22.5">
      <c r="A8" s="73"/>
      <c r="B8" s="177"/>
      <c r="C8" s="178"/>
      <c r="D8" s="898" t="s">
        <v>297</v>
      </c>
      <c r="E8" s="899"/>
      <c r="F8" s="404"/>
      <c r="G8" s="882" t="str">
        <f>IF(F8="作品借料",$M$12,IF(F8="出演費",$M$29,IF(F8="文芸費",$M$46,IF(F8="会場費",$M$63,IF(F8="上映費",$M$80,IF(F8="設営費",$M$97,IF(F8="謝金",$M$114,IF(F8="旅費",$M$136,IF(F8="宣伝・印刷費",$M$158,IF(F8="記録・配信費",$M$180,"0"))))))))))</f>
        <v>0</v>
      </c>
      <c r="H8" s="883"/>
      <c r="I8" s="223"/>
      <c r="J8" s="176"/>
      <c r="K8" s="223"/>
      <c r="L8" s="179"/>
      <c r="M8" s="325"/>
      <c r="N8" s="888"/>
      <c r="O8" s="888"/>
      <c r="P8" s="888"/>
      <c r="Q8" s="888"/>
      <c r="R8" s="888"/>
      <c r="S8" s="888"/>
      <c r="T8" s="888"/>
      <c r="U8" s="888"/>
      <c r="V8" s="888"/>
      <c r="W8" s="888"/>
      <c r="X8" s="888"/>
      <c r="Y8" s="888"/>
    </row>
    <row r="9" spans="1:26" ht="23" thickBot="1">
      <c r="A9" s="73"/>
      <c r="B9" s="180"/>
      <c r="C9" s="181"/>
      <c r="D9" s="900" t="s">
        <v>298</v>
      </c>
      <c r="E9" s="901"/>
      <c r="F9" s="405"/>
      <c r="G9" s="884" t="str">
        <f>IF(F9="作品借料",$M$12,IF(F9="出演費",$M$29,IF(F9="文芸費",$M$46,IF(F9="会場費",$M$63,IF(F9="上映費",$M$80,IF(F9="設営費",$M$97,IF(F9="謝金",$M$114,IF(F9="旅費",$M$136,IF(F9="宣伝・印刷費",$M$158,IF(F9="記録・配信費",$M$180,"0"))))))))))</f>
        <v>0</v>
      </c>
      <c r="H9" s="885"/>
      <c r="I9" s="224"/>
      <c r="J9" s="408" t="s">
        <v>426</v>
      </c>
      <c r="K9" s="229"/>
      <c r="L9" s="182"/>
      <c r="M9" s="326"/>
      <c r="N9" s="888"/>
      <c r="O9" s="888"/>
      <c r="P9" s="888"/>
      <c r="Q9" s="888"/>
      <c r="R9" s="888"/>
      <c r="S9" s="888"/>
      <c r="T9" s="888"/>
      <c r="U9" s="888"/>
      <c r="V9" s="888"/>
      <c r="W9" s="888"/>
      <c r="X9" s="888"/>
      <c r="Y9" s="888"/>
    </row>
    <row r="10" spans="1:26" ht="10.5" customHeight="1" thickBot="1">
      <c r="A10" s="3"/>
      <c r="B10" s="183"/>
      <c r="C10" s="3"/>
      <c r="D10" s="184"/>
      <c r="E10" s="184"/>
      <c r="F10" s="185"/>
      <c r="G10" s="186"/>
      <c r="H10" s="186"/>
      <c r="I10" s="225"/>
      <c r="J10" s="187"/>
      <c r="K10" s="230"/>
      <c r="L10" s="188"/>
      <c r="M10" s="327"/>
      <c r="N10" s="1"/>
      <c r="O10" s="1"/>
      <c r="P10" s="1"/>
      <c r="Q10" s="1"/>
      <c r="R10" s="1"/>
      <c r="S10" s="1"/>
      <c r="T10" s="1"/>
      <c r="U10" s="1"/>
      <c r="V10" s="1"/>
      <c r="W10" s="1"/>
    </row>
    <row r="11" spans="1:26" s="187" customFormat="1" ht="23" thickBot="1">
      <c r="A11" s="153" t="s">
        <v>299</v>
      </c>
      <c r="B11" s="189"/>
      <c r="C11" s="190" t="s">
        <v>300</v>
      </c>
      <c r="D11" s="191" t="s">
        <v>79</v>
      </c>
      <c r="E11" s="191" t="s">
        <v>417</v>
      </c>
      <c r="F11" s="192" t="s">
        <v>418</v>
      </c>
      <c r="G11" s="193" t="s">
        <v>430</v>
      </c>
      <c r="H11" s="194" t="s">
        <v>310</v>
      </c>
      <c r="I11" s="195" t="s">
        <v>428</v>
      </c>
      <c r="J11" s="196" t="s">
        <v>311</v>
      </c>
      <c r="K11" s="195" t="s">
        <v>429</v>
      </c>
      <c r="L11" s="197" t="s">
        <v>431</v>
      </c>
      <c r="M11" s="198" t="s">
        <v>432</v>
      </c>
      <c r="N11" s="1"/>
      <c r="O11" s="1"/>
      <c r="P11" s="1"/>
      <c r="Q11" s="1"/>
      <c r="R11" s="1"/>
      <c r="S11" s="1"/>
      <c r="T11" s="1"/>
      <c r="U11" s="1"/>
      <c r="V11" s="1"/>
      <c r="W11" s="1"/>
      <c r="X11"/>
      <c r="Y11"/>
      <c r="Z11"/>
    </row>
    <row r="12" spans="1:26" s="206" customFormat="1" ht="26.15" customHeight="1">
      <c r="A12"/>
      <c r="B12" s="199" t="str">
        <f>IF($F$7=C12,$D$7,IF($F$8=C12,$D$8,IF($F$9=C12,$D$9,"")))</f>
        <v/>
      </c>
      <c r="C12" s="340" t="s">
        <v>309</v>
      </c>
      <c r="D12" s="200"/>
      <c r="E12" s="200"/>
      <c r="F12" s="201"/>
      <c r="G12" s="202"/>
      <c r="H12" s="202"/>
      <c r="I12" s="226"/>
      <c r="J12" s="203"/>
      <c r="K12" s="226"/>
      <c r="L12" s="204" t="str">
        <f t="shared" ref="L12:L27" si="0">IF(ISNUMBER(G12),(PRODUCT(G12,H12,J12)),"")</f>
        <v/>
      </c>
      <c r="M12" s="328">
        <f>SUM(L13:L27)</f>
        <v>0</v>
      </c>
      <c r="N12" s="867" t="s">
        <v>443</v>
      </c>
      <c r="O12" s="868"/>
      <c r="P12" s="868"/>
      <c r="Q12" s="868"/>
      <c r="R12" s="868"/>
      <c r="S12" s="868"/>
      <c r="T12" s="868"/>
      <c r="U12" s="868"/>
      <c r="V12" s="868"/>
      <c r="W12" s="868"/>
      <c r="X12" s="868"/>
      <c r="Y12" s="868"/>
      <c r="Z12" s="187"/>
    </row>
    <row r="13" spans="1:26" ht="20">
      <c r="A13">
        <v>1</v>
      </c>
      <c r="B13" s="207"/>
      <c r="C13" s="208" t="str">
        <f>IF(D13="","",".")</f>
        <v/>
      </c>
      <c r="D13" s="341"/>
      <c r="E13" s="333"/>
      <c r="F13" s="333"/>
      <c r="G13" s="395"/>
      <c r="H13" s="395"/>
      <c r="I13" s="396"/>
      <c r="J13" s="395"/>
      <c r="K13" s="396"/>
      <c r="L13" s="397" t="str">
        <f t="shared" si="0"/>
        <v/>
      </c>
      <c r="M13" s="329"/>
      <c r="N13" s="867"/>
      <c r="O13" s="868"/>
      <c r="P13" s="868"/>
      <c r="Q13" s="868"/>
      <c r="R13" s="868"/>
      <c r="S13" s="868"/>
      <c r="T13" s="868"/>
      <c r="U13" s="868"/>
      <c r="V13" s="868"/>
      <c r="W13" s="868"/>
      <c r="X13" s="868"/>
      <c r="Y13" s="868"/>
      <c r="Z13" s="206"/>
    </row>
    <row r="14" spans="1:26" ht="24" customHeight="1">
      <c r="A14">
        <v>2</v>
      </c>
      <c r="B14" s="207"/>
      <c r="C14" s="208" t="str">
        <f>IF(D14="","",".")</f>
        <v/>
      </c>
      <c r="D14" s="342"/>
      <c r="E14" s="343"/>
      <c r="F14" s="343"/>
      <c r="G14" s="398"/>
      <c r="H14" s="398"/>
      <c r="I14" s="399"/>
      <c r="J14" s="398"/>
      <c r="K14" s="399"/>
      <c r="L14" s="400" t="str">
        <f t="shared" si="0"/>
        <v/>
      </c>
      <c r="M14" s="329"/>
      <c r="N14" s="869" t="s">
        <v>464</v>
      </c>
      <c r="O14" s="870"/>
      <c r="P14" s="870"/>
      <c r="Q14" s="870"/>
      <c r="R14" s="870"/>
      <c r="S14" s="870"/>
      <c r="T14" s="870"/>
      <c r="U14" s="870"/>
      <c r="V14" s="870"/>
      <c r="W14" s="870"/>
      <c r="X14" s="870"/>
      <c r="Y14" s="870"/>
      <c r="Z14" s="870"/>
    </row>
    <row r="15" spans="1:26" ht="20">
      <c r="A15">
        <v>3</v>
      </c>
      <c r="B15" s="207"/>
      <c r="C15" s="208" t="str">
        <f t="shared" ref="C15:C27" si="1">IF(D15="","",".")</f>
        <v/>
      </c>
      <c r="D15" s="342"/>
      <c r="E15" s="343"/>
      <c r="F15" s="343"/>
      <c r="G15" s="398"/>
      <c r="H15" s="398"/>
      <c r="I15" s="399"/>
      <c r="J15" s="398"/>
      <c r="K15" s="399"/>
      <c r="L15" s="400" t="str">
        <f t="shared" si="0"/>
        <v/>
      </c>
      <c r="M15" s="329"/>
      <c r="N15" s="869"/>
      <c r="O15" s="870"/>
      <c r="P15" s="870"/>
      <c r="Q15" s="870"/>
      <c r="R15" s="870"/>
      <c r="S15" s="870"/>
      <c r="T15" s="870"/>
      <c r="U15" s="870"/>
      <c r="V15" s="870"/>
      <c r="W15" s="870"/>
      <c r="X15" s="870"/>
      <c r="Y15" s="870"/>
      <c r="Z15" s="870"/>
    </row>
    <row r="16" spans="1:26" ht="20">
      <c r="A16">
        <v>4</v>
      </c>
      <c r="B16" s="207"/>
      <c r="C16" s="208" t="str">
        <f t="shared" si="1"/>
        <v/>
      </c>
      <c r="D16" s="342"/>
      <c r="E16" s="343"/>
      <c r="F16" s="343"/>
      <c r="G16" s="398"/>
      <c r="H16" s="398"/>
      <c r="I16" s="399"/>
      <c r="J16" s="398"/>
      <c r="K16" s="399"/>
      <c r="L16" s="400" t="str">
        <f t="shared" si="0"/>
        <v/>
      </c>
      <c r="M16" s="329"/>
      <c r="N16" s="869"/>
      <c r="O16" s="870"/>
      <c r="P16" s="870"/>
      <c r="Q16" s="870"/>
      <c r="R16" s="870"/>
      <c r="S16" s="870"/>
      <c r="T16" s="870"/>
      <c r="U16" s="870"/>
      <c r="V16" s="870"/>
      <c r="W16" s="870"/>
      <c r="X16" s="870"/>
      <c r="Y16" s="870"/>
      <c r="Z16" s="870"/>
    </row>
    <row r="17" spans="1:26" ht="20">
      <c r="A17">
        <v>5</v>
      </c>
      <c r="B17" s="207"/>
      <c r="C17" s="208" t="str">
        <f t="shared" si="1"/>
        <v/>
      </c>
      <c r="D17" s="342"/>
      <c r="E17" s="343"/>
      <c r="F17" s="343"/>
      <c r="G17" s="398"/>
      <c r="H17" s="398"/>
      <c r="I17" s="399"/>
      <c r="J17" s="398"/>
      <c r="K17" s="399"/>
      <c r="L17" s="400" t="str">
        <f t="shared" si="0"/>
        <v/>
      </c>
      <c r="M17" s="329"/>
      <c r="N17" s="869"/>
      <c r="O17" s="870"/>
      <c r="P17" s="870"/>
      <c r="Q17" s="870"/>
      <c r="R17" s="870"/>
      <c r="S17" s="870"/>
      <c r="T17" s="870"/>
      <c r="U17" s="870"/>
      <c r="V17" s="870"/>
      <c r="W17" s="870"/>
      <c r="X17" s="870"/>
      <c r="Y17" s="870"/>
      <c r="Z17" s="870"/>
    </row>
    <row r="18" spans="1:26" ht="20">
      <c r="A18">
        <v>6</v>
      </c>
      <c r="B18" s="207"/>
      <c r="C18" s="208" t="str">
        <f t="shared" si="1"/>
        <v/>
      </c>
      <c r="D18" s="342"/>
      <c r="E18" s="343"/>
      <c r="F18" s="343"/>
      <c r="G18" s="398"/>
      <c r="H18" s="398"/>
      <c r="I18" s="399"/>
      <c r="J18" s="398"/>
      <c r="K18" s="399"/>
      <c r="L18" s="400" t="str">
        <f t="shared" si="0"/>
        <v/>
      </c>
      <c r="M18" s="329"/>
      <c r="N18" s="869"/>
      <c r="O18" s="870"/>
      <c r="P18" s="870"/>
      <c r="Q18" s="870"/>
      <c r="R18" s="870"/>
      <c r="S18" s="870"/>
      <c r="T18" s="870"/>
      <c r="U18" s="870"/>
      <c r="V18" s="870"/>
      <c r="W18" s="870"/>
      <c r="X18" s="870"/>
      <c r="Y18" s="870"/>
      <c r="Z18" s="870"/>
    </row>
    <row r="19" spans="1:26" ht="20">
      <c r="A19">
        <v>7</v>
      </c>
      <c r="B19" s="207"/>
      <c r="C19" s="208" t="str">
        <f t="shared" si="1"/>
        <v/>
      </c>
      <c r="D19" s="342"/>
      <c r="E19" s="343"/>
      <c r="F19" s="343"/>
      <c r="G19" s="398"/>
      <c r="H19" s="398"/>
      <c r="I19" s="399"/>
      <c r="J19" s="398"/>
      <c r="K19" s="399"/>
      <c r="L19" s="400" t="str">
        <f t="shared" si="0"/>
        <v/>
      </c>
      <c r="M19" s="329"/>
      <c r="N19" s="869"/>
      <c r="O19" s="870"/>
      <c r="P19" s="870"/>
      <c r="Q19" s="870"/>
      <c r="R19" s="870"/>
      <c r="S19" s="870"/>
      <c r="T19" s="870"/>
      <c r="U19" s="870"/>
      <c r="V19" s="870"/>
      <c r="W19" s="870"/>
      <c r="X19" s="870"/>
      <c r="Y19" s="870"/>
      <c r="Z19" s="870"/>
    </row>
    <row r="20" spans="1:26" ht="20">
      <c r="A20">
        <v>8</v>
      </c>
      <c r="B20" s="207"/>
      <c r="C20" s="208" t="str">
        <f t="shared" si="1"/>
        <v/>
      </c>
      <c r="D20" s="342"/>
      <c r="E20" s="343"/>
      <c r="F20" s="343"/>
      <c r="G20" s="398"/>
      <c r="H20" s="398"/>
      <c r="I20" s="399"/>
      <c r="J20" s="398"/>
      <c r="K20" s="399"/>
      <c r="L20" s="400" t="str">
        <f t="shared" si="0"/>
        <v/>
      </c>
      <c r="M20" s="329"/>
      <c r="O20" s="205"/>
      <c r="P20" s="206"/>
    </row>
    <row r="21" spans="1:26" ht="20">
      <c r="A21">
        <v>9</v>
      </c>
      <c r="B21" s="207"/>
      <c r="C21" s="208" t="str">
        <f t="shared" si="1"/>
        <v/>
      </c>
      <c r="D21" s="342"/>
      <c r="E21" s="343"/>
      <c r="F21" s="343"/>
      <c r="G21" s="398"/>
      <c r="H21" s="398"/>
      <c r="I21" s="399"/>
      <c r="J21" s="398"/>
      <c r="K21" s="399"/>
      <c r="L21" s="400" t="str">
        <f t="shared" si="0"/>
        <v/>
      </c>
      <c r="M21" s="329"/>
    </row>
    <row r="22" spans="1:26" ht="20">
      <c r="A22">
        <v>10</v>
      </c>
      <c r="B22" s="207"/>
      <c r="C22" s="208" t="str">
        <f t="shared" si="1"/>
        <v/>
      </c>
      <c r="D22" s="342"/>
      <c r="E22" s="343"/>
      <c r="F22" s="343"/>
      <c r="G22" s="398"/>
      <c r="H22" s="398"/>
      <c r="I22" s="399"/>
      <c r="J22" s="398"/>
      <c r="K22" s="399"/>
      <c r="L22" s="400" t="str">
        <f t="shared" si="0"/>
        <v/>
      </c>
      <c r="M22" s="329"/>
    </row>
    <row r="23" spans="1:26" ht="20">
      <c r="A23">
        <v>11</v>
      </c>
      <c r="B23" s="207"/>
      <c r="C23" s="208" t="str">
        <f t="shared" si="1"/>
        <v/>
      </c>
      <c r="D23" s="342"/>
      <c r="E23" s="343"/>
      <c r="F23" s="343"/>
      <c r="G23" s="398"/>
      <c r="H23" s="398"/>
      <c r="I23" s="399"/>
      <c r="J23" s="398"/>
      <c r="K23" s="399"/>
      <c r="L23" s="400" t="str">
        <f t="shared" si="0"/>
        <v/>
      </c>
      <c r="M23" s="329"/>
    </row>
    <row r="24" spans="1:26" ht="20">
      <c r="A24">
        <v>12</v>
      </c>
      <c r="B24" s="207"/>
      <c r="C24" s="208" t="str">
        <f t="shared" si="1"/>
        <v/>
      </c>
      <c r="D24" s="342"/>
      <c r="E24" s="343"/>
      <c r="F24" s="343"/>
      <c r="G24" s="398"/>
      <c r="H24" s="398"/>
      <c r="I24" s="399"/>
      <c r="J24" s="398"/>
      <c r="K24" s="399"/>
      <c r="L24" s="400" t="str">
        <f t="shared" si="0"/>
        <v/>
      </c>
      <c r="M24" s="329"/>
    </row>
    <row r="25" spans="1:26" ht="20">
      <c r="A25">
        <v>13</v>
      </c>
      <c r="B25" s="207"/>
      <c r="C25" s="208" t="str">
        <f t="shared" si="1"/>
        <v/>
      </c>
      <c r="D25" s="342"/>
      <c r="E25" s="343"/>
      <c r="F25" s="343"/>
      <c r="G25" s="398"/>
      <c r="H25" s="398"/>
      <c r="I25" s="399"/>
      <c r="J25" s="398"/>
      <c r="K25" s="399"/>
      <c r="L25" s="400" t="str">
        <f t="shared" si="0"/>
        <v/>
      </c>
      <c r="M25" s="329"/>
    </row>
    <row r="26" spans="1:26" ht="20">
      <c r="A26">
        <v>14</v>
      </c>
      <c r="B26" s="207"/>
      <c r="C26" s="208" t="str">
        <f t="shared" si="1"/>
        <v/>
      </c>
      <c r="D26" s="342"/>
      <c r="E26" s="343"/>
      <c r="F26" s="343"/>
      <c r="G26" s="398"/>
      <c r="H26" s="398"/>
      <c r="I26" s="399"/>
      <c r="J26" s="398"/>
      <c r="K26" s="399"/>
      <c r="L26" s="400" t="str">
        <f t="shared" si="0"/>
        <v/>
      </c>
      <c r="M26" s="329"/>
    </row>
    <row r="27" spans="1:26" ht="20.5" thickBot="1">
      <c r="A27">
        <v>15</v>
      </c>
      <c r="B27" s="207"/>
      <c r="C27" s="208" t="str">
        <f t="shared" si="1"/>
        <v/>
      </c>
      <c r="D27" s="342"/>
      <c r="E27" s="343"/>
      <c r="F27" s="343"/>
      <c r="G27" s="398"/>
      <c r="H27" s="398"/>
      <c r="I27" s="399"/>
      <c r="J27" s="398"/>
      <c r="K27" s="399"/>
      <c r="L27" s="400" t="str">
        <f t="shared" si="0"/>
        <v/>
      </c>
      <c r="M27" s="329"/>
    </row>
    <row r="28" spans="1:26" ht="23" thickBot="1">
      <c r="A28" s="153"/>
      <c r="B28" s="210"/>
      <c r="C28" s="211" t="s">
        <v>301</v>
      </c>
      <c r="D28" s="212" t="s">
        <v>302</v>
      </c>
      <c r="E28" s="192" t="s">
        <v>417</v>
      </c>
      <c r="F28" s="192" t="s">
        <v>418</v>
      </c>
      <c r="G28" s="197" t="s">
        <v>430</v>
      </c>
      <c r="H28" s="196" t="s">
        <v>313</v>
      </c>
      <c r="I28" s="195" t="s">
        <v>428</v>
      </c>
      <c r="J28" s="196" t="s">
        <v>314</v>
      </c>
      <c r="K28" s="195" t="s">
        <v>429</v>
      </c>
      <c r="L28" s="197" t="s">
        <v>431</v>
      </c>
      <c r="M28" s="198" t="s">
        <v>432</v>
      </c>
    </row>
    <row r="29" spans="1:26" s="206" customFormat="1" ht="26.15" customHeight="1">
      <c r="A29"/>
      <c r="B29" s="199" t="str">
        <f>IF($F$7=C29,$D$7,IF($F$8=C29,$D$8,IF($F$9=C29,$D$9,"")))</f>
        <v/>
      </c>
      <c r="C29" s="213" t="s">
        <v>18</v>
      </c>
      <c r="D29" s="231"/>
      <c r="E29" s="231"/>
      <c r="F29" s="235"/>
      <c r="G29" s="232"/>
      <c r="H29" s="232"/>
      <c r="I29" s="233"/>
      <c r="J29" s="232"/>
      <c r="K29" s="233"/>
      <c r="L29" s="236"/>
      <c r="M29" s="328">
        <f>SUM(L30:L44)</f>
        <v>0</v>
      </c>
      <c r="N29"/>
      <c r="O29"/>
      <c r="P29"/>
      <c r="Q29"/>
      <c r="R29"/>
      <c r="S29"/>
      <c r="T29"/>
      <c r="U29"/>
      <c r="V29"/>
      <c r="W29"/>
      <c r="X29"/>
      <c r="Y29"/>
      <c r="Z29"/>
    </row>
    <row r="30" spans="1:26" ht="20">
      <c r="A30">
        <v>1</v>
      </c>
      <c r="B30" s="207"/>
      <c r="C30" s="208" t="str">
        <f>IF(D30="","",".")</f>
        <v/>
      </c>
      <c r="D30" s="341"/>
      <c r="E30" s="333"/>
      <c r="F30" s="333"/>
      <c r="G30" s="395"/>
      <c r="H30" s="395"/>
      <c r="I30" s="396"/>
      <c r="J30" s="395"/>
      <c r="K30" s="396"/>
      <c r="L30" s="397" t="str">
        <f t="shared" ref="L30:L61" si="2">IF(ISNUMBER(G30),(PRODUCT(G30,H30,J30)),"")</f>
        <v/>
      </c>
      <c r="M30" s="329"/>
    </row>
    <row r="31" spans="1:26" ht="20">
      <c r="A31">
        <v>2</v>
      </c>
      <c r="B31" s="207"/>
      <c r="C31" s="208" t="str">
        <f t="shared" ref="C31:C44" si="3">IF(D31="","",".")</f>
        <v/>
      </c>
      <c r="D31" s="342"/>
      <c r="E31" s="343"/>
      <c r="F31" s="343"/>
      <c r="G31" s="398"/>
      <c r="H31" s="398"/>
      <c r="I31" s="399"/>
      <c r="J31" s="398"/>
      <c r="K31" s="399"/>
      <c r="L31" s="400" t="str">
        <f t="shared" si="2"/>
        <v/>
      </c>
      <c r="M31" s="329"/>
    </row>
    <row r="32" spans="1:26" ht="20">
      <c r="A32">
        <v>3</v>
      </c>
      <c r="B32" s="207"/>
      <c r="C32" s="208" t="str">
        <f t="shared" si="3"/>
        <v/>
      </c>
      <c r="D32" s="342"/>
      <c r="E32" s="343"/>
      <c r="F32" s="343"/>
      <c r="G32" s="398"/>
      <c r="H32" s="398"/>
      <c r="I32" s="399"/>
      <c r="J32" s="398"/>
      <c r="K32" s="399"/>
      <c r="L32" s="400" t="str">
        <f t="shared" si="2"/>
        <v/>
      </c>
      <c r="M32" s="329"/>
    </row>
    <row r="33" spans="1:26" ht="20">
      <c r="A33">
        <v>4</v>
      </c>
      <c r="B33" s="207"/>
      <c r="C33" s="208" t="str">
        <f t="shared" si="3"/>
        <v/>
      </c>
      <c r="D33" s="342"/>
      <c r="E33" s="343"/>
      <c r="F33" s="343"/>
      <c r="G33" s="398"/>
      <c r="H33" s="398"/>
      <c r="I33" s="399"/>
      <c r="J33" s="398"/>
      <c r="K33" s="399"/>
      <c r="L33" s="400" t="str">
        <f t="shared" si="2"/>
        <v/>
      </c>
      <c r="M33" s="329"/>
    </row>
    <row r="34" spans="1:26" ht="20">
      <c r="A34">
        <v>5</v>
      </c>
      <c r="B34" s="207"/>
      <c r="C34" s="208" t="str">
        <f t="shared" si="3"/>
        <v/>
      </c>
      <c r="D34" s="342"/>
      <c r="E34" s="343"/>
      <c r="F34" s="343"/>
      <c r="G34" s="398"/>
      <c r="H34" s="398"/>
      <c r="I34" s="399"/>
      <c r="J34" s="398"/>
      <c r="K34" s="399"/>
      <c r="L34" s="400" t="str">
        <f t="shared" si="2"/>
        <v/>
      </c>
      <c r="M34" s="329"/>
    </row>
    <row r="35" spans="1:26" ht="20">
      <c r="A35">
        <v>6</v>
      </c>
      <c r="B35" s="207"/>
      <c r="C35" s="208" t="str">
        <f t="shared" si="3"/>
        <v/>
      </c>
      <c r="D35" s="342"/>
      <c r="E35" s="343"/>
      <c r="F35" s="343"/>
      <c r="G35" s="398"/>
      <c r="H35" s="398"/>
      <c r="I35" s="399"/>
      <c r="J35" s="398"/>
      <c r="K35" s="399"/>
      <c r="L35" s="400" t="str">
        <f t="shared" si="2"/>
        <v/>
      </c>
      <c r="M35" s="329"/>
      <c r="N35" s="206"/>
      <c r="O35" s="206"/>
      <c r="P35" s="206"/>
      <c r="Q35" s="206"/>
      <c r="R35" s="206"/>
      <c r="S35" s="206"/>
      <c r="T35" s="206"/>
      <c r="U35" s="206"/>
      <c r="V35" s="206"/>
      <c r="W35" s="206"/>
      <c r="X35" s="206"/>
      <c r="Y35" s="206"/>
      <c r="Z35" s="206"/>
    </row>
    <row r="36" spans="1:26" ht="20">
      <c r="A36">
        <v>7</v>
      </c>
      <c r="B36" s="207"/>
      <c r="C36" s="208" t="str">
        <f t="shared" si="3"/>
        <v/>
      </c>
      <c r="D36" s="342"/>
      <c r="E36" s="343"/>
      <c r="F36" s="343"/>
      <c r="G36" s="398"/>
      <c r="H36" s="398"/>
      <c r="I36" s="399"/>
      <c r="J36" s="398"/>
      <c r="K36" s="399"/>
      <c r="L36" s="400" t="str">
        <f t="shared" si="2"/>
        <v/>
      </c>
      <c r="M36" s="329"/>
    </row>
    <row r="37" spans="1:26" ht="20">
      <c r="A37">
        <v>8</v>
      </c>
      <c r="B37" s="207"/>
      <c r="C37" s="208" t="str">
        <f t="shared" si="3"/>
        <v/>
      </c>
      <c r="D37" s="342"/>
      <c r="E37" s="343"/>
      <c r="F37" s="343"/>
      <c r="G37" s="398"/>
      <c r="H37" s="398"/>
      <c r="I37" s="399"/>
      <c r="J37" s="398"/>
      <c r="K37" s="399"/>
      <c r="L37" s="400" t="str">
        <f t="shared" si="2"/>
        <v/>
      </c>
      <c r="M37" s="329"/>
    </row>
    <row r="38" spans="1:26" ht="20">
      <c r="A38">
        <v>9</v>
      </c>
      <c r="B38" s="207"/>
      <c r="C38" s="208" t="str">
        <f t="shared" si="3"/>
        <v/>
      </c>
      <c r="D38" s="342"/>
      <c r="E38" s="343"/>
      <c r="F38" s="343"/>
      <c r="G38" s="398"/>
      <c r="H38" s="398"/>
      <c r="I38" s="399"/>
      <c r="J38" s="398"/>
      <c r="K38" s="399"/>
      <c r="L38" s="400" t="str">
        <f t="shared" si="2"/>
        <v/>
      </c>
      <c r="M38" s="329"/>
    </row>
    <row r="39" spans="1:26" ht="20">
      <c r="A39">
        <v>10</v>
      </c>
      <c r="B39" s="207"/>
      <c r="C39" s="208" t="str">
        <f t="shared" si="3"/>
        <v/>
      </c>
      <c r="D39" s="342"/>
      <c r="E39" s="343"/>
      <c r="F39" s="343"/>
      <c r="G39" s="398"/>
      <c r="H39" s="398"/>
      <c r="I39" s="399"/>
      <c r="J39" s="398"/>
      <c r="K39" s="399"/>
      <c r="L39" s="400" t="str">
        <f t="shared" si="2"/>
        <v/>
      </c>
      <c r="M39" s="329"/>
    </row>
    <row r="40" spans="1:26" ht="20">
      <c r="A40">
        <v>11</v>
      </c>
      <c r="B40" s="207"/>
      <c r="C40" s="208" t="str">
        <f t="shared" si="3"/>
        <v/>
      </c>
      <c r="D40" s="342"/>
      <c r="E40" s="343"/>
      <c r="F40" s="343"/>
      <c r="G40" s="398"/>
      <c r="H40" s="398"/>
      <c r="I40" s="399"/>
      <c r="J40" s="398"/>
      <c r="K40" s="399"/>
      <c r="L40" s="400" t="str">
        <f t="shared" si="2"/>
        <v/>
      </c>
      <c r="M40" s="329"/>
    </row>
    <row r="41" spans="1:26" ht="20">
      <c r="A41">
        <v>12</v>
      </c>
      <c r="B41" s="207"/>
      <c r="C41" s="208" t="str">
        <f t="shared" si="3"/>
        <v/>
      </c>
      <c r="D41" s="342"/>
      <c r="E41" s="343"/>
      <c r="F41" s="343"/>
      <c r="G41" s="398"/>
      <c r="H41" s="398"/>
      <c r="I41" s="399"/>
      <c r="J41" s="398"/>
      <c r="K41" s="399"/>
      <c r="L41" s="400" t="str">
        <f t="shared" si="2"/>
        <v/>
      </c>
      <c r="M41" s="329"/>
    </row>
    <row r="42" spans="1:26" ht="20">
      <c r="A42">
        <v>13</v>
      </c>
      <c r="B42" s="207"/>
      <c r="C42" s="208" t="str">
        <f t="shared" si="3"/>
        <v/>
      </c>
      <c r="D42" s="342"/>
      <c r="E42" s="343"/>
      <c r="F42" s="343"/>
      <c r="G42" s="398"/>
      <c r="H42" s="398"/>
      <c r="I42" s="399"/>
      <c r="J42" s="398"/>
      <c r="K42" s="399"/>
      <c r="L42" s="400" t="str">
        <f t="shared" si="2"/>
        <v/>
      </c>
      <c r="M42" s="329"/>
    </row>
    <row r="43" spans="1:26" ht="20">
      <c r="A43">
        <v>14</v>
      </c>
      <c r="B43" s="207"/>
      <c r="C43" s="208" t="str">
        <f t="shared" si="3"/>
        <v/>
      </c>
      <c r="D43" s="342"/>
      <c r="E43" s="343"/>
      <c r="F43" s="343"/>
      <c r="G43" s="398"/>
      <c r="H43" s="398"/>
      <c r="I43" s="399"/>
      <c r="J43" s="398"/>
      <c r="K43" s="399"/>
      <c r="L43" s="400" t="str">
        <f t="shared" si="2"/>
        <v/>
      </c>
      <c r="M43" s="329"/>
    </row>
    <row r="44" spans="1:26" ht="20.5" thickBot="1">
      <c r="A44">
        <v>15</v>
      </c>
      <c r="B44" s="207"/>
      <c r="C44" s="208" t="str">
        <f t="shared" si="3"/>
        <v/>
      </c>
      <c r="D44" s="342"/>
      <c r="E44" s="343"/>
      <c r="F44" s="343"/>
      <c r="G44" s="398"/>
      <c r="H44" s="398"/>
      <c r="I44" s="399"/>
      <c r="J44" s="398"/>
      <c r="K44" s="399"/>
      <c r="L44" s="400" t="str">
        <f t="shared" si="2"/>
        <v/>
      </c>
      <c r="M44" s="329"/>
    </row>
    <row r="45" spans="1:26" ht="23" thickBot="1">
      <c r="A45" s="153"/>
      <c r="B45" s="210"/>
      <c r="C45" s="211" t="s">
        <v>301</v>
      </c>
      <c r="D45" s="212" t="s">
        <v>302</v>
      </c>
      <c r="E45" s="192" t="s">
        <v>417</v>
      </c>
      <c r="F45" s="192" t="s">
        <v>418</v>
      </c>
      <c r="G45" s="197" t="s">
        <v>430</v>
      </c>
      <c r="H45" s="196" t="s">
        <v>313</v>
      </c>
      <c r="I45" s="195" t="s">
        <v>428</v>
      </c>
      <c r="J45" s="196" t="s">
        <v>314</v>
      </c>
      <c r="K45" s="195" t="s">
        <v>429</v>
      </c>
      <c r="L45" s="197" t="s">
        <v>431</v>
      </c>
      <c r="M45" s="198" t="s">
        <v>432</v>
      </c>
    </row>
    <row r="46" spans="1:26" s="206" customFormat="1" ht="26.15" customHeight="1">
      <c r="A46"/>
      <c r="B46" s="199" t="str">
        <f t="shared" ref="B46" si="4">IF($F$7=C46,$D$7,IF($F$8=C46,$D$8,IF($F$9=C46,$D$9,"")))</f>
        <v/>
      </c>
      <c r="C46" s="214" t="s">
        <v>303</v>
      </c>
      <c r="D46" s="234"/>
      <c r="E46" s="231"/>
      <c r="F46" s="235"/>
      <c r="G46" s="232"/>
      <c r="H46" s="232"/>
      <c r="I46" s="233"/>
      <c r="J46" s="232"/>
      <c r="K46" s="233"/>
      <c r="L46" s="236"/>
      <c r="M46" s="328">
        <f>SUM(L47:L61)</f>
        <v>0</v>
      </c>
      <c r="N46"/>
      <c r="O46"/>
      <c r="P46"/>
      <c r="Q46"/>
      <c r="R46"/>
      <c r="S46"/>
      <c r="T46"/>
      <c r="U46"/>
      <c r="V46"/>
      <c r="W46"/>
      <c r="X46"/>
      <c r="Y46"/>
      <c r="Z46"/>
    </row>
    <row r="47" spans="1:26" ht="20">
      <c r="A47">
        <v>1</v>
      </c>
      <c r="B47" s="207"/>
      <c r="C47" s="208" t="str">
        <f>IF(D47="","",".")</f>
        <v/>
      </c>
      <c r="D47" s="341"/>
      <c r="E47" s="333"/>
      <c r="F47" s="333"/>
      <c r="G47" s="395"/>
      <c r="H47" s="395"/>
      <c r="I47" s="396"/>
      <c r="J47" s="395"/>
      <c r="K47" s="396"/>
      <c r="L47" s="397" t="str">
        <f t="shared" si="2"/>
        <v/>
      </c>
      <c r="M47" s="329"/>
    </row>
    <row r="48" spans="1:26" ht="20">
      <c r="A48">
        <v>2</v>
      </c>
      <c r="B48" s="207"/>
      <c r="C48" s="208" t="str">
        <f t="shared" ref="C48:C61" si="5">IF(D48="","",".")</f>
        <v/>
      </c>
      <c r="D48" s="342"/>
      <c r="E48" s="343"/>
      <c r="F48" s="343"/>
      <c r="G48" s="398"/>
      <c r="H48" s="398"/>
      <c r="I48" s="399"/>
      <c r="J48" s="398"/>
      <c r="K48" s="399"/>
      <c r="L48" s="400" t="str">
        <f t="shared" si="2"/>
        <v/>
      </c>
      <c r="M48" s="329"/>
    </row>
    <row r="49" spans="1:26" ht="20">
      <c r="A49">
        <v>3</v>
      </c>
      <c r="B49" s="207"/>
      <c r="C49" s="208" t="str">
        <f t="shared" si="5"/>
        <v/>
      </c>
      <c r="D49" s="342"/>
      <c r="E49" s="343"/>
      <c r="F49" s="343"/>
      <c r="G49" s="398"/>
      <c r="H49" s="398"/>
      <c r="I49" s="399"/>
      <c r="J49" s="398"/>
      <c r="K49" s="399"/>
      <c r="L49" s="400" t="str">
        <f t="shared" si="2"/>
        <v/>
      </c>
      <c r="M49" s="329"/>
    </row>
    <row r="50" spans="1:26" ht="20">
      <c r="A50">
        <v>4</v>
      </c>
      <c r="B50" s="207"/>
      <c r="C50" s="208" t="str">
        <f t="shared" si="5"/>
        <v/>
      </c>
      <c r="D50" s="342"/>
      <c r="E50" s="343"/>
      <c r="F50" s="343"/>
      <c r="G50" s="398"/>
      <c r="H50" s="398"/>
      <c r="I50" s="399"/>
      <c r="J50" s="398"/>
      <c r="K50" s="399"/>
      <c r="L50" s="400" t="str">
        <f t="shared" si="2"/>
        <v/>
      </c>
      <c r="M50" s="329"/>
    </row>
    <row r="51" spans="1:26" ht="20">
      <c r="A51">
        <v>5</v>
      </c>
      <c r="B51" s="207"/>
      <c r="C51" s="208" t="str">
        <f t="shared" si="5"/>
        <v/>
      </c>
      <c r="D51" s="342"/>
      <c r="E51" s="343"/>
      <c r="F51" s="343"/>
      <c r="G51" s="398"/>
      <c r="H51" s="398"/>
      <c r="I51" s="399"/>
      <c r="J51" s="398"/>
      <c r="K51" s="399"/>
      <c r="L51" s="400" t="str">
        <f t="shared" si="2"/>
        <v/>
      </c>
      <c r="M51" s="329"/>
    </row>
    <row r="52" spans="1:26" ht="20">
      <c r="A52">
        <v>6</v>
      </c>
      <c r="B52" s="207"/>
      <c r="C52" s="208" t="str">
        <f t="shared" si="5"/>
        <v/>
      </c>
      <c r="D52" s="342"/>
      <c r="E52" s="343"/>
      <c r="F52" s="343"/>
      <c r="G52" s="398"/>
      <c r="H52" s="398"/>
      <c r="I52" s="399"/>
      <c r="J52" s="398"/>
      <c r="K52" s="399"/>
      <c r="L52" s="400" t="str">
        <f t="shared" si="2"/>
        <v/>
      </c>
      <c r="M52" s="329"/>
    </row>
    <row r="53" spans="1:26" ht="20">
      <c r="A53">
        <v>7</v>
      </c>
      <c r="B53" s="207"/>
      <c r="C53" s="208" t="str">
        <f t="shared" si="5"/>
        <v/>
      </c>
      <c r="D53" s="342"/>
      <c r="E53" s="343"/>
      <c r="F53" s="343"/>
      <c r="G53" s="398"/>
      <c r="H53" s="398"/>
      <c r="I53" s="399"/>
      <c r="J53" s="398"/>
      <c r="K53" s="399"/>
      <c r="L53" s="400" t="str">
        <f t="shared" si="2"/>
        <v/>
      </c>
      <c r="M53" s="329"/>
    </row>
    <row r="54" spans="1:26" ht="20">
      <c r="A54">
        <v>8</v>
      </c>
      <c r="B54" s="207"/>
      <c r="C54" s="208" t="str">
        <f t="shared" si="5"/>
        <v/>
      </c>
      <c r="D54" s="342"/>
      <c r="E54" s="343"/>
      <c r="F54" s="343"/>
      <c r="G54" s="398"/>
      <c r="H54" s="398"/>
      <c r="I54" s="399"/>
      <c r="J54" s="398"/>
      <c r="K54" s="399"/>
      <c r="L54" s="400" t="str">
        <f t="shared" si="2"/>
        <v/>
      </c>
      <c r="M54" s="329"/>
    </row>
    <row r="55" spans="1:26" ht="20">
      <c r="A55">
        <v>9</v>
      </c>
      <c r="B55" s="207"/>
      <c r="C55" s="208" t="str">
        <f t="shared" si="5"/>
        <v/>
      </c>
      <c r="D55" s="342"/>
      <c r="E55" s="343"/>
      <c r="F55" s="343"/>
      <c r="G55" s="398"/>
      <c r="H55" s="398"/>
      <c r="I55" s="399"/>
      <c r="J55" s="398"/>
      <c r="K55" s="399"/>
      <c r="L55" s="400" t="str">
        <f t="shared" si="2"/>
        <v/>
      </c>
      <c r="M55" s="329"/>
    </row>
    <row r="56" spans="1:26" ht="20">
      <c r="A56">
        <v>10</v>
      </c>
      <c r="B56" s="207"/>
      <c r="C56" s="208" t="str">
        <f t="shared" si="5"/>
        <v/>
      </c>
      <c r="D56" s="342"/>
      <c r="E56" s="343"/>
      <c r="F56" s="343"/>
      <c r="G56" s="398"/>
      <c r="H56" s="398"/>
      <c r="I56" s="399"/>
      <c r="J56" s="398"/>
      <c r="K56" s="399"/>
      <c r="L56" s="400" t="str">
        <f t="shared" si="2"/>
        <v/>
      </c>
      <c r="M56" s="329"/>
    </row>
    <row r="57" spans="1:26" ht="20">
      <c r="A57">
        <v>11</v>
      </c>
      <c r="B57" s="207"/>
      <c r="C57" s="208" t="str">
        <f t="shared" si="5"/>
        <v/>
      </c>
      <c r="D57" s="342"/>
      <c r="E57" s="343"/>
      <c r="F57" s="343"/>
      <c r="G57" s="398"/>
      <c r="H57" s="398"/>
      <c r="I57" s="399"/>
      <c r="J57" s="398"/>
      <c r="K57" s="399"/>
      <c r="L57" s="400" t="str">
        <f t="shared" si="2"/>
        <v/>
      </c>
      <c r="M57" s="329"/>
      <c r="N57" s="206"/>
      <c r="O57" s="206"/>
      <c r="P57" s="206"/>
      <c r="Q57" s="206"/>
      <c r="R57" s="206"/>
      <c r="S57" s="206"/>
      <c r="T57" s="206"/>
      <c r="U57" s="206"/>
      <c r="V57" s="206"/>
      <c r="W57" s="206"/>
      <c r="X57" s="206"/>
      <c r="Y57" s="206"/>
      <c r="Z57" s="206"/>
    </row>
    <row r="58" spans="1:26" ht="20">
      <c r="A58">
        <v>12</v>
      </c>
      <c r="B58" s="207"/>
      <c r="C58" s="208" t="str">
        <f t="shared" si="5"/>
        <v/>
      </c>
      <c r="D58" s="342"/>
      <c r="E58" s="343"/>
      <c r="F58" s="343"/>
      <c r="G58" s="398"/>
      <c r="H58" s="398"/>
      <c r="I58" s="399"/>
      <c r="J58" s="398"/>
      <c r="K58" s="399"/>
      <c r="L58" s="400" t="str">
        <f t="shared" si="2"/>
        <v/>
      </c>
      <c r="M58" s="330"/>
    </row>
    <row r="59" spans="1:26" ht="20">
      <c r="A59">
        <v>13</v>
      </c>
      <c r="B59" s="207"/>
      <c r="C59" s="208" t="str">
        <f t="shared" si="5"/>
        <v/>
      </c>
      <c r="D59" s="342"/>
      <c r="E59" s="343"/>
      <c r="F59" s="343"/>
      <c r="G59" s="398"/>
      <c r="H59" s="398"/>
      <c r="I59" s="399"/>
      <c r="J59" s="398"/>
      <c r="K59" s="399"/>
      <c r="L59" s="400" t="str">
        <f t="shared" si="2"/>
        <v/>
      </c>
      <c r="M59" s="330"/>
    </row>
    <row r="60" spans="1:26" ht="20">
      <c r="A60">
        <v>14</v>
      </c>
      <c r="B60" s="207"/>
      <c r="C60" s="208" t="str">
        <f t="shared" si="5"/>
        <v/>
      </c>
      <c r="D60" s="342"/>
      <c r="E60" s="343"/>
      <c r="F60" s="343"/>
      <c r="G60" s="398"/>
      <c r="H60" s="398"/>
      <c r="I60" s="399"/>
      <c r="J60" s="398"/>
      <c r="K60" s="399"/>
      <c r="L60" s="400" t="str">
        <f t="shared" si="2"/>
        <v/>
      </c>
      <c r="M60" s="329"/>
    </row>
    <row r="61" spans="1:26" ht="20.5" thickBot="1">
      <c r="A61">
        <v>15</v>
      </c>
      <c r="B61" s="207"/>
      <c r="C61" s="208" t="str">
        <f t="shared" si="5"/>
        <v/>
      </c>
      <c r="D61" s="342"/>
      <c r="E61" s="343"/>
      <c r="F61" s="343"/>
      <c r="G61" s="398"/>
      <c r="H61" s="398"/>
      <c r="I61" s="399"/>
      <c r="J61" s="398"/>
      <c r="K61" s="399"/>
      <c r="L61" s="400" t="str">
        <f t="shared" si="2"/>
        <v/>
      </c>
      <c r="M61" s="329"/>
    </row>
    <row r="62" spans="1:26" ht="23" thickBot="1">
      <c r="A62" s="153"/>
      <c r="B62" s="210"/>
      <c r="C62" s="211" t="s">
        <v>301</v>
      </c>
      <c r="D62" s="212" t="s">
        <v>302</v>
      </c>
      <c r="E62" s="192" t="s">
        <v>417</v>
      </c>
      <c r="F62" s="192" t="s">
        <v>418</v>
      </c>
      <c r="G62" s="197" t="s">
        <v>430</v>
      </c>
      <c r="H62" s="196" t="s">
        <v>313</v>
      </c>
      <c r="I62" s="195" t="s">
        <v>428</v>
      </c>
      <c r="J62" s="196" t="s">
        <v>314</v>
      </c>
      <c r="K62" s="195" t="s">
        <v>429</v>
      </c>
      <c r="L62" s="197" t="s">
        <v>431</v>
      </c>
      <c r="M62" s="198" t="s">
        <v>432</v>
      </c>
    </row>
    <row r="63" spans="1:26" s="206" customFormat="1" ht="26.15" customHeight="1">
      <c r="A63"/>
      <c r="B63" s="199" t="str">
        <f t="shared" ref="B63" si="6">IF($F$7=C63,$D$7,IF($F$8=C63,$D$8,IF($F$9=C63,$D$9,"")))</f>
        <v/>
      </c>
      <c r="C63" s="213" t="s">
        <v>312</v>
      </c>
      <c r="D63" s="231"/>
      <c r="E63" s="231"/>
      <c r="F63" s="235"/>
      <c r="G63" s="232"/>
      <c r="H63" s="232"/>
      <c r="I63" s="233"/>
      <c r="J63" s="232"/>
      <c r="K63" s="233"/>
      <c r="L63" s="236"/>
      <c r="M63" s="328">
        <f>SUM(L64:L78)</f>
        <v>0</v>
      </c>
      <c r="N63"/>
      <c r="O63"/>
      <c r="P63"/>
      <c r="Q63"/>
      <c r="R63"/>
      <c r="S63"/>
      <c r="T63"/>
      <c r="U63"/>
      <c r="V63"/>
      <c r="W63"/>
      <c r="X63"/>
      <c r="Y63"/>
      <c r="Z63"/>
    </row>
    <row r="64" spans="1:26" ht="20">
      <c r="A64">
        <v>1</v>
      </c>
      <c r="B64" s="207"/>
      <c r="C64" s="208" t="str">
        <f>IF(D64="","",".")</f>
        <v/>
      </c>
      <c r="D64" s="341"/>
      <c r="E64" s="333"/>
      <c r="F64" s="333"/>
      <c r="G64" s="395"/>
      <c r="H64" s="395"/>
      <c r="I64" s="396"/>
      <c r="J64" s="395"/>
      <c r="K64" s="396"/>
      <c r="L64" s="397" t="str">
        <f t="shared" ref="L64:L78" si="7">IF(ISNUMBER(G64),(PRODUCT(G64,H64,J64)),"")</f>
        <v/>
      </c>
      <c r="M64" s="329"/>
    </row>
    <row r="65" spans="1:26" ht="20">
      <c r="A65">
        <v>2</v>
      </c>
      <c r="B65" s="207"/>
      <c r="C65" s="208" t="str">
        <f t="shared" ref="C65:C78" si="8">IF(D65="","",".")</f>
        <v/>
      </c>
      <c r="D65" s="342"/>
      <c r="E65" s="343"/>
      <c r="F65" s="343"/>
      <c r="G65" s="398"/>
      <c r="H65" s="398"/>
      <c r="I65" s="399"/>
      <c r="J65" s="398"/>
      <c r="K65" s="399"/>
      <c r="L65" s="400" t="str">
        <f t="shared" si="7"/>
        <v/>
      </c>
      <c r="M65" s="329"/>
    </row>
    <row r="66" spans="1:26" ht="20">
      <c r="A66">
        <v>3</v>
      </c>
      <c r="B66" s="207"/>
      <c r="C66" s="208" t="str">
        <f t="shared" si="8"/>
        <v/>
      </c>
      <c r="D66" s="342"/>
      <c r="E66" s="343"/>
      <c r="F66" s="343"/>
      <c r="G66" s="398"/>
      <c r="H66" s="398"/>
      <c r="I66" s="399"/>
      <c r="J66" s="398"/>
      <c r="K66" s="399"/>
      <c r="L66" s="400" t="str">
        <f t="shared" si="7"/>
        <v/>
      </c>
      <c r="M66" s="329"/>
    </row>
    <row r="67" spans="1:26" ht="20">
      <c r="A67">
        <v>4</v>
      </c>
      <c r="B67" s="207"/>
      <c r="C67" s="208" t="str">
        <f t="shared" si="8"/>
        <v/>
      </c>
      <c r="D67" s="342"/>
      <c r="E67" s="343"/>
      <c r="F67" s="343"/>
      <c r="G67" s="398"/>
      <c r="H67" s="398"/>
      <c r="I67" s="399"/>
      <c r="J67" s="398"/>
      <c r="K67" s="399"/>
      <c r="L67" s="400" t="str">
        <f t="shared" si="7"/>
        <v/>
      </c>
      <c r="M67" s="329"/>
    </row>
    <row r="68" spans="1:26" ht="20">
      <c r="A68">
        <v>5</v>
      </c>
      <c r="B68" s="207"/>
      <c r="C68" s="208" t="str">
        <f t="shared" si="8"/>
        <v/>
      </c>
      <c r="D68" s="342"/>
      <c r="E68" s="343"/>
      <c r="F68" s="343"/>
      <c r="G68" s="398"/>
      <c r="H68" s="398"/>
      <c r="I68" s="399"/>
      <c r="J68" s="398"/>
      <c r="K68" s="399"/>
      <c r="L68" s="400" t="str">
        <f t="shared" si="7"/>
        <v/>
      </c>
      <c r="M68" s="329"/>
    </row>
    <row r="69" spans="1:26" ht="20">
      <c r="A69">
        <v>6</v>
      </c>
      <c r="B69" s="207"/>
      <c r="C69" s="208" t="str">
        <f t="shared" ref="C69:C73" si="9">IF(D69="","",".")</f>
        <v/>
      </c>
      <c r="D69" s="342"/>
      <c r="E69" s="343"/>
      <c r="F69" s="343"/>
      <c r="G69" s="398"/>
      <c r="H69" s="398"/>
      <c r="I69" s="399"/>
      <c r="J69" s="398"/>
      <c r="K69" s="399"/>
      <c r="L69" s="400" t="str">
        <f t="shared" ref="L69:L73" si="10">IF(ISNUMBER(G69),(PRODUCT(G69,H69,J69)),"")</f>
        <v/>
      </c>
      <c r="M69" s="329"/>
    </row>
    <row r="70" spans="1:26" ht="20">
      <c r="A70">
        <v>7</v>
      </c>
      <c r="B70" s="207"/>
      <c r="C70" s="208" t="str">
        <f t="shared" si="9"/>
        <v/>
      </c>
      <c r="D70" s="342"/>
      <c r="E70" s="343"/>
      <c r="F70" s="343"/>
      <c r="G70" s="398"/>
      <c r="H70" s="398"/>
      <c r="I70" s="399"/>
      <c r="J70" s="398"/>
      <c r="K70" s="399"/>
      <c r="L70" s="400" t="str">
        <f t="shared" si="10"/>
        <v/>
      </c>
      <c r="M70" s="329"/>
    </row>
    <row r="71" spans="1:26" ht="20">
      <c r="A71">
        <v>8</v>
      </c>
      <c r="B71" s="207"/>
      <c r="C71" s="208" t="str">
        <f t="shared" si="9"/>
        <v/>
      </c>
      <c r="D71" s="342"/>
      <c r="E71" s="343"/>
      <c r="F71" s="343"/>
      <c r="G71" s="398"/>
      <c r="H71" s="398"/>
      <c r="I71" s="399"/>
      <c r="J71" s="398"/>
      <c r="K71" s="399"/>
      <c r="L71" s="400" t="str">
        <f t="shared" si="10"/>
        <v/>
      </c>
      <c r="M71" s="329"/>
    </row>
    <row r="72" spans="1:26" ht="20">
      <c r="A72">
        <v>9</v>
      </c>
      <c r="B72" s="207"/>
      <c r="C72" s="208" t="str">
        <f t="shared" si="9"/>
        <v/>
      </c>
      <c r="D72" s="342"/>
      <c r="E72" s="343"/>
      <c r="F72" s="343"/>
      <c r="G72" s="398"/>
      <c r="H72" s="398"/>
      <c r="I72" s="399"/>
      <c r="J72" s="398"/>
      <c r="K72" s="399"/>
      <c r="L72" s="400" t="str">
        <f t="shared" si="10"/>
        <v/>
      </c>
      <c r="M72" s="329"/>
    </row>
    <row r="73" spans="1:26" ht="20">
      <c r="A73">
        <v>10</v>
      </c>
      <c r="B73" s="207"/>
      <c r="C73" s="208" t="str">
        <f t="shared" si="9"/>
        <v/>
      </c>
      <c r="D73" s="342"/>
      <c r="E73" s="343"/>
      <c r="F73" s="343"/>
      <c r="G73" s="398"/>
      <c r="H73" s="398"/>
      <c r="I73" s="399"/>
      <c r="J73" s="398"/>
      <c r="K73" s="399"/>
      <c r="L73" s="400" t="str">
        <f t="shared" si="10"/>
        <v/>
      </c>
      <c r="M73" s="329"/>
    </row>
    <row r="74" spans="1:26" ht="20">
      <c r="A74">
        <v>11</v>
      </c>
      <c r="B74" s="207"/>
      <c r="C74" s="208" t="str">
        <f t="shared" si="8"/>
        <v/>
      </c>
      <c r="D74" s="342"/>
      <c r="E74" s="343"/>
      <c r="F74" s="343"/>
      <c r="G74" s="398"/>
      <c r="H74" s="398"/>
      <c r="I74" s="399"/>
      <c r="J74" s="398"/>
      <c r="K74" s="399"/>
      <c r="L74" s="400" t="str">
        <f t="shared" si="7"/>
        <v/>
      </c>
      <c r="M74" s="329"/>
    </row>
    <row r="75" spans="1:26" ht="20">
      <c r="A75">
        <v>12</v>
      </c>
      <c r="B75" s="207"/>
      <c r="C75" s="208" t="str">
        <f t="shared" si="8"/>
        <v/>
      </c>
      <c r="D75" s="342"/>
      <c r="E75" s="343"/>
      <c r="F75" s="343"/>
      <c r="G75" s="398"/>
      <c r="H75" s="398"/>
      <c r="I75" s="399"/>
      <c r="J75" s="398"/>
      <c r="K75" s="399"/>
      <c r="L75" s="400" t="str">
        <f t="shared" si="7"/>
        <v/>
      </c>
      <c r="M75" s="329"/>
    </row>
    <row r="76" spans="1:26" ht="20">
      <c r="A76">
        <v>13</v>
      </c>
      <c r="B76" s="207"/>
      <c r="C76" s="208" t="str">
        <f t="shared" si="8"/>
        <v/>
      </c>
      <c r="D76" s="342"/>
      <c r="E76" s="343"/>
      <c r="F76" s="343"/>
      <c r="G76" s="398"/>
      <c r="H76" s="398"/>
      <c r="I76" s="399"/>
      <c r="J76" s="398"/>
      <c r="K76" s="399"/>
      <c r="L76" s="400" t="str">
        <f t="shared" si="7"/>
        <v/>
      </c>
      <c r="M76" s="329"/>
    </row>
    <row r="77" spans="1:26" ht="20">
      <c r="A77">
        <v>14</v>
      </c>
      <c r="B77" s="207"/>
      <c r="C77" s="208" t="str">
        <f t="shared" si="8"/>
        <v/>
      </c>
      <c r="D77" s="342"/>
      <c r="E77" s="343"/>
      <c r="F77" s="343"/>
      <c r="G77" s="398"/>
      <c r="H77" s="398"/>
      <c r="I77" s="399"/>
      <c r="J77" s="398"/>
      <c r="K77" s="399"/>
      <c r="L77" s="400" t="str">
        <f t="shared" si="7"/>
        <v/>
      </c>
      <c r="M77" s="329"/>
    </row>
    <row r="78" spans="1:26" ht="20.5" thickBot="1">
      <c r="A78">
        <v>15</v>
      </c>
      <c r="B78" s="207"/>
      <c r="C78" s="208" t="str">
        <f t="shared" si="8"/>
        <v/>
      </c>
      <c r="D78" s="342"/>
      <c r="E78" s="343"/>
      <c r="F78" s="343"/>
      <c r="G78" s="398"/>
      <c r="H78" s="398"/>
      <c r="I78" s="399"/>
      <c r="J78" s="398"/>
      <c r="K78" s="399"/>
      <c r="L78" s="400" t="str">
        <f t="shared" si="7"/>
        <v/>
      </c>
      <c r="M78" s="329"/>
    </row>
    <row r="79" spans="1:26" ht="23" thickBot="1">
      <c r="A79" s="153"/>
      <c r="B79" s="210"/>
      <c r="C79" s="211" t="s">
        <v>301</v>
      </c>
      <c r="D79" s="212" t="s">
        <v>302</v>
      </c>
      <c r="E79" s="192" t="s">
        <v>417</v>
      </c>
      <c r="F79" s="192" t="s">
        <v>418</v>
      </c>
      <c r="G79" s="197" t="s">
        <v>430</v>
      </c>
      <c r="H79" s="196" t="s">
        <v>313</v>
      </c>
      <c r="I79" s="195" t="s">
        <v>428</v>
      </c>
      <c r="J79" s="196" t="s">
        <v>314</v>
      </c>
      <c r="K79" s="195" t="s">
        <v>429</v>
      </c>
      <c r="L79" s="197" t="s">
        <v>431</v>
      </c>
      <c r="M79" s="198" t="s">
        <v>432</v>
      </c>
      <c r="N79" s="206"/>
      <c r="O79" s="206"/>
      <c r="P79" s="206"/>
      <c r="Q79" s="206"/>
      <c r="R79" s="206"/>
      <c r="S79" s="206"/>
      <c r="T79" s="206"/>
      <c r="U79" s="206"/>
      <c r="V79" s="206"/>
      <c r="W79" s="206"/>
      <c r="X79" s="206"/>
      <c r="Y79" s="206"/>
      <c r="Z79" s="206"/>
    </row>
    <row r="80" spans="1:26" s="206" customFormat="1" ht="26.15" customHeight="1">
      <c r="A80"/>
      <c r="B80" s="199" t="str">
        <f t="shared" ref="B80" si="11">IF($F$7=C80,$D$7,IF($F$8=C80,$D$8,IF($F$9=C80,$D$9,"")))</f>
        <v/>
      </c>
      <c r="C80" s="214" t="s">
        <v>315</v>
      </c>
      <c r="D80" s="234"/>
      <c r="E80" s="231"/>
      <c r="F80" s="235"/>
      <c r="G80" s="232"/>
      <c r="H80" s="232"/>
      <c r="I80" s="233"/>
      <c r="J80" s="232"/>
      <c r="K80" s="233"/>
      <c r="L80" s="236"/>
      <c r="M80" s="328">
        <f>SUM(L81:L95)</f>
        <v>0</v>
      </c>
      <c r="N80"/>
      <c r="O80"/>
      <c r="P80"/>
      <c r="Q80"/>
      <c r="R80"/>
      <c r="S80"/>
      <c r="T80"/>
      <c r="U80"/>
      <c r="V80"/>
      <c r="W80"/>
      <c r="X80"/>
      <c r="Y80"/>
      <c r="Z80"/>
    </row>
    <row r="81" spans="1:13" ht="20">
      <c r="A81">
        <v>1</v>
      </c>
      <c r="B81" s="207"/>
      <c r="C81" s="208" t="str">
        <f>IF(D81="","",".")</f>
        <v/>
      </c>
      <c r="D81" s="341"/>
      <c r="E81" s="333"/>
      <c r="F81" s="333"/>
      <c r="G81" s="395"/>
      <c r="H81" s="395"/>
      <c r="I81" s="396"/>
      <c r="J81" s="395"/>
      <c r="K81" s="396"/>
      <c r="L81" s="397" t="str">
        <f t="shared" ref="L81:L95" si="12">IF(ISNUMBER(G81),(PRODUCT(G81,H81,J81)),"")</f>
        <v/>
      </c>
      <c r="M81" s="329"/>
    </row>
    <row r="82" spans="1:13" ht="20">
      <c r="A82">
        <v>2</v>
      </c>
      <c r="B82" s="207"/>
      <c r="C82" s="208" t="str">
        <f t="shared" ref="C82:C95" si="13">IF(D82="","",".")</f>
        <v/>
      </c>
      <c r="D82" s="342"/>
      <c r="E82" s="343"/>
      <c r="F82" s="343"/>
      <c r="G82" s="398"/>
      <c r="H82" s="398"/>
      <c r="I82" s="399"/>
      <c r="J82" s="398"/>
      <c r="K82" s="399"/>
      <c r="L82" s="400" t="str">
        <f t="shared" si="12"/>
        <v/>
      </c>
      <c r="M82" s="329"/>
    </row>
    <row r="83" spans="1:13" ht="20">
      <c r="A83">
        <v>3</v>
      </c>
      <c r="B83" s="207"/>
      <c r="C83" s="208" t="str">
        <f t="shared" si="13"/>
        <v/>
      </c>
      <c r="D83" s="342"/>
      <c r="E83" s="343"/>
      <c r="F83" s="343"/>
      <c r="G83" s="398"/>
      <c r="H83" s="398"/>
      <c r="I83" s="399"/>
      <c r="J83" s="398"/>
      <c r="K83" s="399"/>
      <c r="L83" s="400" t="str">
        <f t="shared" si="12"/>
        <v/>
      </c>
      <c r="M83" s="329"/>
    </row>
    <row r="84" spans="1:13" ht="20">
      <c r="A84">
        <v>4</v>
      </c>
      <c r="B84" s="207"/>
      <c r="C84" s="208" t="str">
        <f t="shared" si="13"/>
        <v/>
      </c>
      <c r="D84" s="342"/>
      <c r="E84" s="343"/>
      <c r="F84" s="343"/>
      <c r="G84" s="398"/>
      <c r="H84" s="398"/>
      <c r="I84" s="399"/>
      <c r="J84" s="398"/>
      <c r="K84" s="399"/>
      <c r="L84" s="400" t="str">
        <f t="shared" si="12"/>
        <v/>
      </c>
      <c r="M84" s="329"/>
    </row>
    <row r="85" spans="1:13" ht="20">
      <c r="A85">
        <v>5</v>
      </c>
      <c r="B85" s="207"/>
      <c r="C85" s="208" t="str">
        <f t="shared" si="13"/>
        <v/>
      </c>
      <c r="D85" s="342"/>
      <c r="E85" s="343"/>
      <c r="F85" s="343"/>
      <c r="G85" s="398"/>
      <c r="H85" s="398"/>
      <c r="I85" s="399"/>
      <c r="J85" s="398"/>
      <c r="K85" s="399"/>
      <c r="L85" s="400" t="str">
        <f t="shared" si="12"/>
        <v/>
      </c>
      <c r="M85" s="329"/>
    </row>
    <row r="86" spans="1:13" ht="20">
      <c r="A86">
        <v>6</v>
      </c>
      <c r="B86" s="207"/>
      <c r="C86" s="208" t="str">
        <f t="shared" si="13"/>
        <v/>
      </c>
      <c r="D86" s="342"/>
      <c r="E86" s="343"/>
      <c r="F86" s="343"/>
      <c r="G86" s="398"/>
      <c r="H86" s="398"/>
      <c r="I86" s="399"/>
      <c r="J86" s="398"/>
      <c r="K86" s="399"/>
      <c r="L86" s="400" t="str">
        <f t="shared" si="12"/>
        <v/>
      </c>
      <c r="M86" s="329"/>
    </row>
    <row r="87" spans="1:13" ht="20">
      <c r="A87">
        <v>7</v>
      </c>
      <c r="B87" s="207"/>
      <c r="C87" s="208" t="str">
        <f t="shared" si="13"/>
        <v/>
      </c>
      <c r="D87" s="342"/>
      <c r="E87" s="343"/>
      <c r="F87" s="343"/>
      <c r="G87" s="398"/>
      <c r="H87" s="398"/>
      <c r="I87" s="399"/>
      <c r="J87" s="398"/>
      <c r="K87" s="399"/>
      <c r="L87" s="400" t="str">
        <f t="shared" si="12"/>
        <v/>
      </c>
      <c r="M87" s="329"/>
    </row>
    <row r="88" spans="1:13" ht="20">
      <c r="A88">
        <v>8</v>
      </c>
      <c r="B88" s="207"/>
      <c r="C88" s="208" t="str">
        <f t="shared" si="13"/>
        <v/>
      </c>
      <c r="D88" s="342"/>
      <c r="E88" s="343"/>
      <c r="F88" s="343"/>
      <c r="G88" s="398"/>
      <c r="H88" s="398"/>
      <c r="I88" s="399"/>
      <c r="J88" s="398"/>
      <c r="K88" s="399"/>
      <c r="L88" s="400" t="str">
        <f t="shared" si="12"/>
        <v/>
      </c>
      <c r="M88" s="329"/>
    </row>
    <row r="89" spans="1:13" ht="20">
      <c r="A89">
        <v>9</v>
      </c>
      <c r="B89" s="207"/>
      <c r="C89" s="208" t="str">
        <f t="shared" si="13"/>
        <v/>
      </c>
      <c r="D89" s="342"/>
      <c r="E89" s="343"/>
      <c r="F89" s="343"/>
      <c r="G89" s="398"/>
      <c r="H89" s="398"/>
      <c r="I89" s="399"/>
      <c r="J89" s="398"/>
      <c r="K89" s="399"/>
      <c r="L89" s="400" t="str">
        <f t="shared" si="12"/>
        <v/>
      </c>
      <c r="M89" s="329"/>
    </row>
    <row r="90" spans="1:13" ht="20">
      <c r="A90">
        <v>10</v>
      </c>
      <c r="B90" s="207"/>
      <c r="C90" s="208" t="str">
        <f t="shared" si="13"/>
        <v/>
      </c>
      <c r="D90" s="342"/>
      <c r="E90" s="343"/>
      <c r="F90" s="343"/>
      <c r="G90" s="398"/>
      <c r="H90" s="398"/>
      <c r="I90" s="399"/>
      <c r="J90" s="398"/>
      <c r="K90" s="399"/>
      <c r="L90" s="400" t="str">
        <f t="shared" si="12"/>
        <v/>
      </c>
      <c r="M90" s="329"/>
    </row>
    <row r="91" spans="1:13" ht="20">
      <c r="A91">
        <v>11</v>
      </c>
      <c r="B91" s="207"/>
      <c r="C91" s="208" t="str">
        <f t="shared" si="13"/>
        <v/>
      </c>
      <c r="D91" s="342"/>
      <c r="E91" s="343"/>
      <c r="F91" s="343"/>
      <c r="G91" s="398"/>
      <c r="H91" s="398"/>
      <c r="I91" s="399"/>
      <c r="J91" s="398"/>
      <c r="K91" s="399"/>
      <c r="L91" s="400" t="str">
        <f t="shared" si="12"/>
        <v/>
      </c>
      <c r="M91" s="329"/>
    </row>
    <row r="92" spans="1:13" ht="20">
      <c r="A92">
        <v>12</v>
      </c>
      <c r="B92" s="207"/>
      <c r="C92" s="208" t="str">
        <f t="shared" si="13"/>
        <v/>
      </c>
      <c r="D92" s="342"/>
      <c r="E92" s="343"/>
      <c r="F92" s="343"/>
      <c r="G92" s="398"/>
      <c r="H92" s="398"/>
      <c r="I92" s="399"/>
      <c r="J92" s="398"/>
      <c r="K92" s="399"/>
      <c r="L92" s="400" t="str">
        <f t="shared" si="12"/>
        <v/>
      </c>
      <c r="M92" s="330"/>
    </row>
    <row r="93" spans="1:13" ht="20">
      <c r="A93">
        <v>13</v>
      </c>
      <c r="B93" s="207"/>
      <c r="C93" s="208" t="str">
        <f t="shared" si="13"/>
        <v/>
      </c>
      <c r="D93" s="342"/>
      <c r="E93" s="343"/>
      <c r="F93" s="343"/>
      <c r="G93" s="398"/>
      <c r="H93" s="398"/>
      <c r="I93" s="399"/>
      <c r="J93" s="398"/>
      <c r="K93" s="399"/>
      <c r="L93" s="400" t="str">
        <f t="shared" si="12"/>
        <v/>
      </c>
      <c r="M93" s="330"/>
    </row>
    <row r="94" spans="1:13" ht="20">
      <c r="A94">
        <v>14</v>
      </c>
      <c r="B94" s="207"/>
      <c r="C94" s="208" t="str">
        <f t="shared" si="13"/>
        <v/>
      </c>
      <c r="D94" s="342"/>
      <c r="E94" s="343"/>
      <c r="F94" s="343"/>
      <c r="G94" s="398"/>
      <c r="H94" s="398"/>
      <c r="I94" s="399"/>
      <c r="J94" s="398"/>
      <c r="K94" s="399"/>
      <c r="L94" s="400" t="str">
        <f t="shared" si="12"/>
        <v/>
      </c>
      <c r="M94" s="329"/>
    </row>
    <row r="95" spans="1:13" ht="20.5" thickBot="1">
      <c r="A95">
        <v>15</v>
      </c>
      <c r="B95" s="207"/>
      <c r="C95" s="208" t="str">
        <f t="shared" si="13"/>
        <v/>
      </c>
      <c r="D95" s="342"/>
      <c r="E95" s="343"/>
      <c r="F95" s="343"/>
      <c r="G95" s="398"/>
      <c r="H95" s="398"/>
      <c r="I95" s="399"/>
      <c r="J95" s="398"/>
      <c r="K95" s="399"/>
      <c r="L95" s="400" t="str">
        <f t="shared" si="12"/>
        <v/>
      </c>
      <c r="M95" s="329"/>
    </row>
    <row r="96" spans="1:13" ht="23" thickBot="1">
      <c r="A96" s="153"/>
      <c r="B96" s="210"/>
      <c r="C96" s="211" t="s">
        <v>301</v>
      </c>
      <c r="D96" s="212" t="s">
        <v>302</v>
      </c>
      <c r="E96" s="192" t="s">
        <v>417</v>
      </c>
      <c r="F96" s="192" t="s">
        <v>418</v>
      </c>
      <c r="G96" s="197" t="s">
        <v>430</v>
      </c>
      <c r="H96" s="196" t="s">
        <v>313</v>
      </c>
      <c r="I96" s="195" t="s">
        <v>428</v>
      </c>
      <c r="J96" s="196" t="s">
        <v>314</v>
      </c>
      <c r="K96" s="195" t="s">
        <v>429</v>
      </c>
      <c r="L96" s="197" t="s">
        <v>431</v>
      </c>
      <c r="M96" s="198" t="s">
        <v>432</v>
      </c>
    </row>
    <row r="97" spans="1:26" s="206" customFormat="1" ht="26.15" customHeight="1">
      <c r="A97"/>
      <c r="B97" s="199" t="str">
        <f t="shared" ref="B97" si="14">IF($F$7=C97,$D$7,IF($F$8=C97,$D$8,IF($F$9=C97,$D$9,"")))</f>
        <v/>
      </c>
      <c r="C97" s="214" t="s">
        <v>316</v>
      </c>
      <c r="D97" s="234"/>
      <c r="E97" s="231"/>
      <c r="F97" s="235"/>
      <c r="G97" s="232"/>
      <c r="H97" s="232"/>
      <c r="I97" s="233"/>
      <c r="J97" s="232"/>
      <c r="K97" s="233"/>
      <c r="L97" s="236"/>
      <c r="M97" s="328">
        <f>SUM(L98:L112)</f>
        <v>0</v>
      </c>
      <c r="N97"/>
      <c r="O97"/>
      <c r="P97"/>
      <c r="Q97"/>
      <c r="R97"/>
      <c r="S97"/>
      <c r="T97"/>
      <c r="U97"/>
      <c r="V97"/>
      <c r="W97"/>
      <c r="X97"/>
      <c r="Y97"/>
      <c r="Z97"/>
    </row>
    <row r="98" spans="1:26" ht="20">
      <c r="A98">
        <v>1</v>
      </c>
      <c r="B98" s="207"/>
      <c r="C98" s="208" t="str">
        <f>IF(D98="","",".")</f>
        <v/>
      </c>
      <c r="D98" s="341"/>
      <c r="E98" s="333"/>
      <c r="F98" s="333"/>
      <c r="G98" s="395"/>
      <c r="H98" s="395"/>
      <c r="I98" s="396"/>
      <c r="J98" s="395"/>
      <c r="K98" s="396"/>
      <c r="L98" s="397" t="str">
        <f t="shared" ref="L98:L112" si="15">IF(ISNUMBER(G98),(PRODUCT(G98,H98,J98)),"")</f>
        <v/>
      </c>
      <c r="M98" s="329"/>
    </row>
    <row r="99" spans="1:26" ht="20">
      <c r="A99">
        <v>2</v>
      </c>
      <c r="B99" s="207"/>
      <c r="C99" s="208" t="str">
        <f t="shared" ref="C99:C112" si="16">IF(D99="","",".")</f>
        <v/>
      </c>
      <c r="D99" s="342"/>
      <c r="E99" s="343"/>
      <c r="F99" s="343"/>
      <c r="G99" s="398"/>
      <c r="H99" s="398"/>
      <c r="I99" s="399"/>
      <c r="J99" s="398"/>
      <c r="K99" s="399"/>
      <c r="L99" s="400" t="str">
        <f t="shared" si="15"/>
        <v/>
      </c>
      <c r="M99" s="329"/>
    </row>
    <row r="100" spans="1:26" ht="20">
      <c r="A100">
        <v>3</v>
      </c>
      <c r="B100" s="207"/>
      <c r="C100" s="208" t="str">
        <f t="shared" si="16"/>
        <v/>
      </c>
      <c r="D100" s="342"/>
      <c r="E100" s="343"/>
      <c r="F100" s="343"/>
      <c r="G100" s="398"/>
      <c r="H100" s="398"/>
      <c r="I100" s="399"/>
      <c r="J100" s="398"/>
      <c r="K100" s="399"/>
      <c r="L100" s="400" t="str">
        <f t="shared" si="15"/>
        <v/>
      </c>
      <c r="M100" s="329"/>
    </row>
    <row r="101" spans="1:26" ht="20">
      <c r="A101">
        <v>4</v>
      </c>
      <c r="B101" s="207"/>
      <c r="C101" s="208" t="str">
        <f t="shared" si="16"/>
        <v/>
      </c>
      <c r="D101" s="342"/>
      <c r="E101" s="343"/>
      <c r="F101" s="343"/>
      <c r="G101" s="398"/>
      <c r="H101" s="398"/>
      <c r="I101" s="399"/>
      <c r="J101" s="398"/>
      <c r="K101" s="399"/>
      <c r="L101" s="400" t="str">
        <f t="shared" si="15"/>
        <v/>
      </c>
      <c r="M101" s="329"/>
      <c r="N101" s="206"/>
      <c r="O101" s="206"/>
      <c r="P101" s="206"/>
      <c r="Q101" s="206"/>
      <c r="R101" s="206"/>
      <c r="S101" s="206"/>
      <c r="T101" s="206"/>
      <c r="U101" s="206"/>
      <c r="V101" s="206"/>
      <c r="W101" s="206"/>
      <c r="X101" s="206"/>
      <c r="Y101" s="206"/>
      <c r="Z101" s="206"/>
    </row>
    <row r="102" spans="1:26" ht="20">
      <c r="A102">
        <v>5</v>
      </c>
      <c r="B102" s="207"/>
      <c r="C102" s="208" t="str">
        <f t="shared" si="16"/>
        <v/>
      </c>
      <c r="D102" s="342"/>
      <c r="E102" s="343"/>
      <c r="F102" s="343"/>
      <c r="G102" s="398"/>
      <c r="H102" s="398"/>
      <c r="I102" s="399"/>
      <c r="J102" s="398"/>
      <c r="K102" s="399"/>
      <c r="L102" s="400" t="str">
        <f t="shared" si="15"/>
        <v/>
      </c>
      <c r="M102" s="329"/>
    </row>
    <row r="103" spans="1:26" ht="20">
      <c r="A103">
        <v>6</v>
      </c>
      <c r="B103" s="207"/>
      <c r="C103" s="208" t="str">
        <f t="shared" si="16"/>
        <v/>
      </c>
      <c r="D103" s="342"/>
      <c r="E103" s="343"/>
      <c r="F103" s="343"/>
      <c r="G103" s="398"/>
      <c r="H103" s="398"/>
      <c r="I103" s="399"/>
      <c r="J103" s="398"/>
      <c r="K103" s="399"/>
      <c r="L103" s="400" t="str">
        <f t="shared" si="15"/>
        <v/>
      </c>
      <c r="M103" s="329"/>
    </row>
    <row r="104" spans="1:26" ht="20">
      <c r="A104">
        <v>7</v>
      </c>
      <c r="B104" s="207"/>
      <c r="C104" s="208" t="str">
        <f t="shared" si="16"/>
        <v/>
      </c>
      <c r="D104" s="342"/>
      <c r="E104" s="343"/>
      <c r="F104" s="343"/>
      <c r="G104" s="398"/>
      <c r="H104" s="398"/>
      <c r="I104" s="399"/>
      <c r="J104" s="398"/>
      <c r="K104" s="399"/>
      <c r="L104" s="400" t="str">
        <f t="shared" si="15"/>
        <v/>
      </c>
      <c r="M104" s="329"/>
    </row>
    <row r="105" spans="1:26" ht="20">
      <c r="A105">
        <v>8</v>
      </c>
      <c r="B105" s="207"/>
      <c r="C105" s="208" t="str">
        <f t="shared" ref="C105:C109" si="17">IF(D105="","",".")</f>
        <v/>
      </c>
      <c r="D105" s="342"/>
      <c r="E105" s="343"/>
      <c r="F105" s="343"/>
      <c r="G105" s="398"/>
      <c r="H105" s="398"/>
      <c r="I105" s="399"/>
      <c r="J105" s="398"/>
      <c r="K105" s="399"/>
      <c r="L105" s="400" t="str">
        <f t="shared" ref="L105:L109" si="18">IF(ISNUMBER(G105),(PRODUCT(G105,H105,J105)),"")</f>
        <v/>
      </c>
      <c r="M105" s="329"/>
    </row>
    <row r="106" spans="1:26" ht="20">
      <c r="A106">
        <v>9</v>
      </c>
      <c r="B106" s="207"/>
      <c r="C106" s="208" t="str">
        <f t="shared" si="17"/>
        <v/>
      </c>
      <c r="D106" s="342"/>
      <c r="E106" s="343"/>
      <c r="F106" s="343"/>
      <c r="G106" s="398"/>
      <c r="H106" s="398"/>
      <c r="I106" s="399"/>
      <c r="J106" s="398"/>
      <c r="K106" s="399"/>
      <c r="L106" s="400" t="str">
        <f t="shared" si="18"/>
        <v/>
      </c>
      <c r="M106" s="329"/>
    </row>
    <row r="107" spans="1:26" ht="20">
      <c r="A107">
        <v>10</v>
      </c>
      <c r="B107" s="207"/>
      <c r="C107" s="208" t="str">
        <f t="shared" si="17"/>
        <v/>
      </c>
      <c r="D107" s="342"/>
      <c r="E107" s="343"/>
      <c r="F107" s="343"/>
      <c r="G107" s="398"/>
      <c r="H107" s="398"/>
      <c r="I107" s="399"/>
      <c r="J107" s="398"/>
      <c r="K107" s="399"/>
      <c r="L107" s="400" t="str">
        <f t="shared" si="18"/>
        <v/>
      </c>
      <c r="M107" s="329"/>
    </row>
    <row r="108" spans="1:26" ht="20">
      <c r="A108">
        <v>11</v>
      </c>
      <c r="B108" s="207"/>
      <c r="C108" s="208" t="str">
        <f t="shared" si="17"/>
        <v/>
      </c>
      <c r="D108" s="342"/>
      <c r="E108" s="343"/>
      <c r="F108" s="343"/>
      <c r="G108" s="398"/>
      <c r="H108" s="398"/>
      <c r="I108" s="399"/>
      <c r="J108" s="398"/>
      <c r="K108" s="399"/>
      <c r="L108" s="400" t="str">
        <f t="shared" si="18"/>
        <v/>
      </c>
      <c r="M108" s="329"/>
    </row>
    <row r="109" spans="1:26" ht="20">
      <c r="A109">
        <v>12</v>
      </c>
      <c r="B109" s="207"/>
      <c r="C109" s="208" t="str">
        <f t="shared" si="17"/>
        <v/>
      </c>
      <c r="D109" s="342"/>
      <c r="E109" s="343"/>
      <c r="F109" s="343"/>
      <c r="G109" s="398"/>
      <c r="H109" s="398"/>
      <c r="I109" s="399"/>
      <c r="J109" s="398"/>
      <c r="K109" s="399"/>
      <c r="L109" s="400" t="str">
        <f t="shared" si="18"/>
        <v/>
      </c>
      <c r="M109" s="329"/>
    </row>
    <row r="110" spans="1:26" ht="20">
      <c r="A110">
        <v>13</v>
      </c>
      <c r="B110" s="207"/>
      <c r="C110" s="208" t="str">
        <f t="shared" si="16"/>
        <v/>
      </c>
      <c r="D110" s="342"/>
      <c r="E110" s="343"/>
      <c r="F110" s="343"/>
      <c r="G110" s="398"/>
      <c r="H110" s="398"/>
      <c r="I110" s="399"/>
      <c r="J110" s="398"/>
      <c r="K110" s="399"/>
      <c r="L110" s="400" t="str">
        <f t="shared" si="15"/>
        <v/>
      </c>
      <c r="M110" s="329"/>
    </row>
    <row r="111" spans="1:26" ht="20">
      <c r="A111">
        <v>14</v>
      </c>
      <c r="B111" s="207"/>
      <c r="C111" s="208" t="str">
        <f t="shared" si="16"/>
        <v/>
      </c>
      <c r="D111" s="342"/>
      <c r="E111" s="343"/>
      <c r="F111" s="343"/>
      <c r="G111" s="398"/>
      <c r="H111" s="398"/>
      <c r="I111" s="399"/>
      <c r="J111" s="398"/>
      <c r="K111" s="399"/>
      <c r="L111" s="400" t="str">
        <f t="shared" si="15"/>
        <v/>
      </c>
      <c r="M111" s="329"/>
    </row>
    <row r="112" spans="1:26" ht="20.5" thickBot="1">
      <c r="A112">
        <v>15</v>
      </c>
      <c r="B112" s="207"/>
      <c r="C112" s="208" t="str">
        <f t="shared" si="16"/>
        <v/>
      </c>
      <c r="D112" s="342"/>
      <c r="E112" s="343"/>
      <c r="F112" s="343"/>
      <c r="G112" s="398"/>
      <c r="H112" s="398"/>
      <c r="I112" s="399"/>
      <c r="J112" s="398"/>
      <c r="K112" s="399"/>
      <c r="L112" s="400" t="str">
        <f t="shared" si="15"/>
        <v/>
      </c>
      <c r="M112" s="329"/>
    </row>
    <row r="113" spans="1:26" ht="23" thickBot="1">
      <c r="A113" s="153"/>
      <c r="B113" s="210"/>
      <c r="C113" s="211" t="s">
        <v>301</v>
      </c>
      <c r="D113" s="212" t="s">
        <v>302</v>
      </c>
      <c r="E113" s="192" t="s">
        <v>417</v>
      </c>
      <c r="F113" s="192" t="s">
        <v>418</v>
      </c>
      <c r="G113" s="197" t="s">
        <v>430</v>
      </c>
      <c r="H113" s="196" t="s">
        <v>313</v>
      </c>
      <c r="I113" s="195" t="s">
        <v>428</v>
      </c>
      <c r="J113" s="196" t="s">
        <v>314</v>
      </c>
      <c r="K113" s="195" t="s">
        <v>429</v>
      </c>
      <c r="L113" s="197" t="s">
        <v>431</v>
      </c>
      <c r="M113" s="198" t="s">
        <v>432</v>
      </c>
    </row>
    <row r="114" spans="1:26" s="206" customFormat="1" ht="26.15" customHeight="1">
      <c r="A114"/>
      <c r="B114" s="199" t="str">
        <f t="shared" ref="B114" si="19">IF($F$7=C114,$D$7,IF($F$8=C114,$D$8,IF($F$9=C114,$D$9,"")))</f>
        <v/>
      </c>
      <c r="C114" s="213" t="s">
        <v>304</v>
      </c>
      <c r="D114" s="231"/>
      <c r="E114" s="231"/>
      <c r="F114" s="235"/>
      <c r="G114" s="232"/>
      <c r="H114" s="232"/>
      <c r="I114" s="233"/>
      <c r="J114" s="232"/>
      <c r="K114" s="233"/>
      <c r="L114" s="237"/>
      <c r="M114" s="328">
        <f>SUM(L115:L134)</f>
        <v>0</v>
      </c>
      <c r="N114"/>
      <c r="O114"/>
      <c r="P114"/>
      <c r="Q114"/>
      <c r="R114"/>
      <c r="S114"/>
      <c r="T114"/>
      <c r="U114"/>
      <c r="V114"/>
      <c r="W114"/>
      <c r="X114"/>
      <c r="Y114"/>
      <c r="Z114"/>
    </row>
    <row r="115" spans="1:26" ht="20">
      <c r="A115">
        <v>1</v>
      </c>
      <c r="B115" s="207"/>
      <c r="C115" s="215" t="str">
        <f>IF(D115="","",".")</f>
        <v/>
      </c>
      <c r="D115" s="341"/>
      <c r="E115" s="333"/>
      <c r="F115" s="333"/>
      <c r="G115" s="395"/>
      <c r="H115" s="395"/>
      <c r="I115" s="396"/>
      <c r="J115" s="395"/>
      <c r="K115" s="396"/>
      <c r="L115" s="397" t="str">
        <f t="shared" ref="L115:L178" si="20">IF(ISNUMBER(G115),(PRODUCT(G115,H115,J115)),"")</f>
        <v/>
      </c>
      <c r="M115" s="329"/>
    </row>
    <row r="116" spans="1:26" ht="20">
      <c r="A116">
        <v>2</v>
      </c>
      <c r="B116" s="207"/>
      <c r="C116" s="215" t="str">
        <f t="shared" ref="C116:C134" si="21">IF(D116="","",".")</f>
        <v/>
      </c>
      <c r="D116" s="342"/>
      <c r="E116" s="343"/>
      <c r="F116" s="343"/>
      <c r="G116" s="398"/>
      <c r="H116" s="398"/>
      <c r="I116" s="399"/>
      <c r="J116" s="398"/>
      <c r="K116" s="399"/>
      <c r="L116" s="400" t="str">
        <f t="shared" si="20"/>
        <v/>
      </c>
      <c r="M116" s="329"/>
    </row>
    <row r="117" spans="1:26" ht="20">
      <c r="A117">
        <v>3</v>
      </c>
      <c r="B117" s="207"/>
      <c r="C117" s="215" t="str">
        <f t="shared" si="21"/>
        <v/>
      </c>
      <c r="D117" s="342"/>
      <c r="E117" s="343"/>
      <c r="F117" s="343"/>
      <c r="G117" s="398"/>
      <c r="H117" s="398"/>
      <c r="I117" s="399"/>
      <c r="J117" s="398"/>
      <c r="K117" s="399"/>
      <c r="L117" s="400" t="str">
        <f t="shared" si="20"/>
        <v/>
      </c>
      <c r="M117" s="329"/>
    </row>
    <row r="118" spans="1:26" ht="20">
      <c r="A118">
        <v>4</v>
      </c>
      <c r="B118" s="207"/>
      <c r="C118" s="215" t="str">
        <f t="shared" si="21"/>
        <v/>
      </c>
      <c r="D118" s="342"/>
      <c r="E118" s="343"/>
      <c r="F118" s="343"/>
      <c r="G118" s="398"/>
      <c r="H118" s="398"/>
      <c r="I118" s="399"/>
      <c r="J118" s="398"/>
      <c r="K118" s="399"/>
      <c r="L118" s="400" t="str">
        <f t="shared" si="20"/>
        <v/>
      </c>
      <c r="M118" s="329"/>
    </row>
    <row r="119" spans="1:26" ht="20">
      <c r="A119">
        <v>5</v>
      </c>
      <c r="B119" s="207"/>
      <c r="C119" s="215" t="str">
        <f t="shared" si="21"/>
        <v/>
      </c>
      <c r="D119" s="342"/>
      <c r="E119" s="343"/>
      <c r="F119" s="343"/>
      <c r="G119" s="398"/>
      <c r="H119" s="398"/>
      <c r="I119" s="399"/>
      <c r="J119" s="398"/>
      <c r="K119" s="399"/>
      <c r="L119" s="400" t="str">
        <f t="shared" si="20"/>
        <v/>
      </c>
      <c r="M119" s="329"/>
    </row>
    <row r="120" spans="1:26" ht="20">
      <c r="A120">
        <v>6</v>
      </c>
      <c r="B120" s="207"/>
      <c r="C120" s="215" t="str">
        <f t="shared" si="21"/>
        <v/>
      </c>
      <c r="D120" s="342"/>
      <c r="E120" s="343"/>
      <c r="F120" s="343"/>
      <c r="G120" s="398"/>
      <c r="H120" s="398"/>
      <c r="I120" s="399"/>
      <c r="J120" s="398"/>
      <c r="K120" s="399"/>
      <c r="L120" s="400" t="str">
        <f t="shared" si="20"/>
        <v/>
      </c>
      <c r="M120" s="329"/>
    </row>
    <row r="121" spans="1:26" ht="20">
      <c r="A121">
        <v>7</v>
      </c>
      <c r="B121" s="207"/>
      <c r="C121" s="215" t="str">
        <f t="shared" si="21"/>
        <v/>
      </c>
      <c r="D121" s="342"/>
      <c r="E121" s="343"/>
      <c r="F121" s="343"/>
      <c r="G121" s="398"/>
      <c r="H121" s="398"/>
      <c r="I121" s="399"/>
      <c r="J121" s="398"/>
      <c r="K121" s="399"/>
      <c r="L121" s="400" t="str">
        <f t="shared" si="20"/>
        <v/>
      </c>
      <c r="M121" s="329"/>
    </row>
    <row r="122" spans="1:26" ht="20">
      <c r="A122">
        <v>8</v>
      </c>
      <c r="B122" s="207"/>
      <c r="C122" s="215" t="str">
        <f t="shared" si="21"/>
        <v/>
      </c>
      <c r="D122" s="342"/>
      <c r="E122" s="343"/>
      <c r="F122" s="343"/>
      <c r="G122" s="398"/>
      <c r="H122" s="398"/>
      <c r="I122" s="399"/>
      <c r="J122" s="398"/>
      <c r="K122" s="399"/>
      <c r="L122" s="400" t="str">
        <f t="shared" si="20"/>
        <v/>
      </c>
      <c r="M122" s="329"/>
    </row>
    <row r="123" spans="1:26" ht="20">
      <c r="A123">
        <v>9</v>
      </c>
      <c r="B123" s="207"/>
      <c r="C123" s="215" t="str">
        <f t="shared" si="21"/>
        <v/>
      </c>
      <c r="D123" s="342"/>
      <c r="E123" s="343"/>
      <c r="F123" s="343"/>
      <c r="G123" s="398"/>
      <c r="H123" s="398"/>
      <c r="I123" s="399"/>
      <c r="J123" s="398"/>
      <c r="K123" s="399"/>
      <c r="L123" s="400" t="str">
        <f t="shared" si="20"/>
        <v/>
      </c>
      <c r="M123" s="329"/>
      <c r="N123" s="206"/>
      <c r="O123" s="206"/>
      <c r="P123" s="206"/>
      <c r="Q123" s="206"/>
      <c r="R123" s="206"/>
      <c r="S123" s="206"/>
      <c r="T123" s="206"/>
      <c r="U123" s="206"/>
      <c r="V123" s="206"/>
      <c r="W123" s="206"/>
      <c r="X123" s="206"/>
      <c r="Y123" s="206"/>
      <c r="Z123" s="206"/>
    </row>
    <row r="124" spans="1:26" ht="20">
      <c r="A124">
        <v>10</v>
      </c>
      <c r="B124" s="207"/>
      <c r="C124" s="215" t="str">
        <f t="shared" si="21"/>
        <v/>
      </c>
      <c r="D124" s="342"/>
      <c r="E124" s="343"/>
      <c r="F124" s="343"/>
      <c r="G124" s="398"/>
      <c r="H124" s="398"/>
      <c r="I124" s="399"/>
      <c r="J124" s="398"/>
      <c r="K124" s="399"/>
      <c r="L124" s="400" t="str">
        <f t="shared" si="20"/>
        <v/>
      </c>
      <c r="M124" s="329"/>
    </row>
    <row r="125" spans="1:26" ht="20">
      <c r="A125">
        <v>11</v>
      </c>
      <c r="B125" s="207"/>
      <c r="C125" s="215" t="str">
        <f t="shared" si="21"/>
        <v/>
      </c>
      <c r="D125" s="342"/>
      <c r="E125" s="343"/>
      <c r="F125" s="343"/>
      <c r="G125" s="398"/>
      <c r="H125" s="398"/>
      <c r="I125" s="399"/>
      <c r="J125" s="398"/>
      <c r="K125" s="399"/>
      <c r="L125" s="400" t="str">
        <f t="shared" si="20"/>
        <v/>
      </c>
      <c r="M125" s="329"/>
    </row>
    <row r="126" spans="1:26" ht="20">
      <c r="A126">
        <v>12</v>
      </c>
      <c r="B126" s="207"/>
      <c r="C126" s="215" t="str">
        <f t="shared" si="21"/>
        <v/>
      </c>
      <c r="D126" s="342"/>
      <c r="E126" s="343"/>
      <c r="F126" s="343"/>
      <c r="G126" s="398"/>
      <c r="H126" s="398"/>
      <c r="I126" s="399"/>
      <c r="J126" s="398"/>
      <c r="K126" s="399"/>
      <c r="L126" s="400" t="str">
        <f t="shared" si="20"/>
        <v/>
      </c>
      <c r="M126" s="330"/>
    </row>
    <row r="127" spans="1:26" ht="20">
      <c r="A127">
        <v>13</v>
      </c>
      <c r="B127" s="207"/>
      <c r="C127" s="215" t="str">
        <f t="shared" si="21"/>
        <v/>
      </c>
      <c r="D127" s="342"/>
      <c r="E127" s="343"/>
      <c r="F127" s="343"/>
      <c r="G127" s="398"/>
      <c r="H127" s="398"/>
      <c r="I127" s="399"/>
      <c r="J127" s="398"/>
      <c r="K127" s="399"/>
      <c r="L127" s="400" t="str">
        <f t="shared" si="20"/>
        <v/>
      </c>
      <c r="M127" s="330"/>
    </row>
    <row r="128" spans="1:26" ht="20">
      <c r="A128">
        <v>14</v>
      </c>
      <c r="B128" s="207"/>
      <c r="C128" s="215" t="str">
        <f t="shared" si="21"/>
        <v/>
      </c>
      <c r="D128" s="342"/>
      <c r="E128" s="343"/>
      <c r="F128" s="343"/>
      <c r="G128" s="398"/>
      <c r="H128" s="398"/>
      <c r="I128" s="399"/>
      <c r="J128" s="398"/>
      <c r="K128" s="399"/>
      <c r="L128" s="400" t="str">
        <f t="shared" si="20"/>
        <v/>
      </c>
      <c r="M128" s="329"/>
    </row>
    <row r="129" spans="1:26" ht="20">
      <c r="A129">
        <v>15</v>
      </c>
      <c r="B129" s="207"/>
      <c r="C129" s="215" t="str">
        <f t="shared" si="21"/>
        <v/>
      </c>
      <c r="D129" s="342"/>
      <c r="E129" s="343"/>
      <c r="F129" s="343"/>
      <c r="G129" s="398"/>
      <c r="H129" s="398"/>
      <c r="I129" s="399"/>
      <c r="J129" s="398"/>
      <c r="K129" s="399"/>
      <c r="L129" s="400" t="str">
        <f t="shared" si="20"/>
        <v/>
      </c>
      <c r="M129" s="329"/>
    </row>
    <row r="130" spans="1:26" ht="20">
      <c r="A130">
        <v>16</v>
      </c>
      <c r="B130" s="207"/>
      <c r="C130" s="215" t="str">
        <f t="shared" si="21"/>
        <v/>
      </c>
      <c r="D130" s="342"/>
      <c r="E130" s="343"/>
      <c r="F130" s="343"/>
      <c r="G130" s="398"/>
      <c r="H130" s="398"/>
      <c r="I130" s="399"/>
      <c r="J130" s="398"/>
      <c r="K130" s="399"/>
      <c r="L130" s="400" t="str">
        <f t="shared" si="20"/>
        <v/>
      </c>
      <c r="M130" s="329"/>
    </row>
    <row r="131" spans="1:26" ht="20">
      <c r="A131">
        <v>17</v>
      </c>
      <c r="B131" s="207"/>
      <c r="C131" s="215" t="str">
        <f t="shared" si="21"/>
        <v/>
      </c>
      <c r="D131" s="342"/>
      <c r="E131" s="343"/>
      <c r="F131" s="343"/>
      <c r="G131" s="398"/>
      <c r="H131" s="398"/>
      <c r="I131" s="399"/>
      <c r="J131" s="398"/>
      <c r="K131" s="399"/>
      <c r="L131" s="400" t="str">
        <f t="shared" si="20"/>
        <v/>
      </c>
      <c r="M131" s="330"/>
    </row>
    <row r="132" spans="1:26" ht="20">
      <c r="A132">
        <v>18</v>
      </c>
      <c r="B132" s="207"/>
      <c r="C132" s="215" t="str">
        <f t="shared" si="21"/>
        <v/>
      </c>
      <c r="D132" s="342"/>
      <c r="E132" s="343"/>
      <c r="F132" s="343"/>
      <c r="G132" s="398"/>
      <c r="H132" s="398"/>
      <c r="I132" s="399"/>
      <c r="J132" s="398"/>
      <c r="K132" s="399"/>
      <c r="L132" s="400" t="str">
        <f t="shared" si="20"/>
        <v/>
      </c>
      <c r="M132" s="330"/>
    </row>
    <row r="133" spans="1:26" ht="20">
      <c r="A133">
        <v>19</v>
      </c>
      <c r="B133" s="207"/>
      <c r="C133" s="215" t="str">
        <f t="shared" si="21"/>
        <v/>
      </c>
      <c r="D133" s="342"/>
      <c r="E133" s="343"/>
      <c r="F133" s="343"/>
      <c r="G133" s="398"/>
      <c r="H133" s="398"/>
      <c r="I133" s="399"/>
      <c r="J133" s="398"/>
      <c r="K133" s="399"/>
      <c r="L133" s="400" t="str">
        <f t="shared" si="20"/>
        <v/>
      </c>
      <c r="M133" s="330"/>
    </row>
    <row r="134" spans="1:26" ht="20.5" thickBot="1">
      <c r="A134">
        <v>20</v>
      </c>
      <c r="B134" s="209"/>
      <c r="C134" s="216" t="str">
        <f t="shared" si="21"/>
        <v/>
      </c>
      <c r="D134" s="344"/>
      <c r="E134" s="345"/>
      <c r="F134" s="345"/>
      <c r="G134" s="401"/>
      <c r="H134" s="401"/>
      <c r="I134" s="402"/>
      <c r="J134" s="401"/>
      <c r="K134" s="402"/>
      <c r="L134" s="403" t="str">
        <f t="shared" si="20"/>
        <v/>
      </c>
      <c r="M134" s="331"/>
    </row>
    <row r="135" spans="1:26" ht="23" thickBot="1">
      <c r="A135" s="153"/>
      <c r="B135" s="210"/>
      <c r="C135" s="211" t="s">
        <v>301</v>
      </c>
      <c r="D135" s="212" t="s">
        <v>302</v>
      </c>
      <c r="E135" s="192" t="s">
        <v>417</v>
      </c>
      <c r="F135" s="192" t="s">
        <v>418</v>
      </c>
      <c r="G135" s="197" t="s">
        <v>430</v>
      </c>
      <c r="H135" s="196" t="s">
        <v>313</v>
      </c>
      <c r="I135" s="195" t="s">
        <v>428</v>
      </c>
      <c r="J135" s="196" t="s">
        <v>314</v>
      </c>
      <c r="K135" s="195" t="s">
        <v>429</v>
      </c>
      <c r="L135" s="197" t="s">
        <v>431</v>
      </c>
      <c r="M135" s="198" t="s">
        <v>432</v>
      </c>
    </row>
    <row r="136" spans="1:26" s="206" customFormat="1" ht="26.15" customHeight="1">
      <c r="A136"/>
      <c r="B136" s="199" t="str">
        <f t="shared" ref="B136" si="22">IF($F$7=C136,$D$7,IF($F$8=C136,$D$8,IF($F$9=C136,$D$9,"")))</f>
        <v/>
      </c>
      <c r="C136" s="213" t="s">
        <v>305</v>
      </c>
      <c r="D136" s="231"/>
      <c r="E136" s="231"/>
      <c r="F136" s="235"/>
      <c r="G136" s="232"/>
      <c r="H136" s="232"/>
      <c r="I136" s="233"/>
      <c r="J136" s="232"/>
      <c r="K136" s="233"/>
      <c r="L136" s="237"/>
      <c r="M136" s="328">
        <f>SUM(L137:L156)</f>
        <v>0</v>
      </c>
      <c r="N136"/>
      <c r="O136"/>
      <c r="P136"/>
      <c r="Q136"/>
      <c r="R136"/>
      <c r="S136"/>
      <c r="T136"/>
      <c r="U136"/>
      <c r="V136"/>
      <c r="W136"/>
      <c r="X136"/>
      <c r="Y136"/>
      <c r="Z136"/>
    </row>
    <row r="137" spans="1:26" ht="20">
      <c r="A137">
        <v>1</v>
      </c>
      <c r="B137" s="207"/>
      <c r="C137" s="215" t="str">
        <f>IF(D137="","",".")</f>
        <v/>
      </c>
      <c r="D137" s="341"/>
      <c r="E137" s="333"/>
      <c r="F137" s="333"/>
      <c r="G137" s="395"/>
      <c r="H137" s="395"/>
      <c r="I137" s="396"/>
      <c r="J137" s="395"/>
      <c r="K137" s="396"/>
      <c r="L137" s="397" t="str">
        <f t="shared" si="20"/>
        <v/>
      </c>
      <c r="M137" s="329"/>
    </row>
    <row r="138" spans="1:26" ht="20">
      <c r="A138">
        <v>2</v>
      </c>
      <c r="B138" s="207"/>
      <c r="C138" s="215" t="str">
        <f t="shared" ref="C138:C156" si="23">IF(D138="","",".")</f>
        <v/>
      </c>
      <c r="D138" s="342"/>
      <c r="E138" s="343"/>
      <c r="F138" s="343"/>
      <c r="G138" s="398"/>
      <c r="H138" s="398"/>
      <c r="I138" s="399"/>
      <c r="J138" s="398"/>
      <c r="K138" s="399"/>
      <c r="L138" s="400" t="str">
        <f t="shared" si="20"/>
        <v/>
      </c>
      <c r="M138" s="329"/>
    </row>
    <row r="139" spans="1:26" ht="20">
      <c r="A139">
        <v>3</v>
      </c>
      <c r="B139" s="207"/>
      <c r="C139" s="215" t="str">
        <f t="shared" si="23"/>
        <v/>
      </c>
      <c r="D139" s="342"/>
      <c r="E139" s="343"/>
      <c r="F139" s="343"/>
      <c r="G139" s="398"/>
      <c r="H139" s="398"/>
      <c r="I139" s="399"/>
      <c r="J139" s="398"/>
      <c r="K139" s="399"/>
      <c r="L139" s="400" t="str">
        <f t="shared" si="20"/>
        <v/>
      </c>
      <c r="M139" s="329"/>
    </row>
    <row r="140" spans="1:26" ht="20">
      <c r="A140">
        <v>4</v>
      </c>
      <c r="B140" s="207"/>
      <c r="C140" s="215" t="str">
        <f t="shared" si="23"/>
        <v/>
      </c>
      <c r="D140" s="342"/>
      <c r="E140" s="343"/>
      <c r="F140" s="343"/>
      <c r="G140" s="398"/>
      <c r="H140" s="398"/>
      <c r="I140" s="399"/>
      <c r="J140" s="398"/>
      <c r="K140" s="399"/>
      <c r="L140" s="400" t="str">
        <f t="shared" si="20"/>
        <v/>
      </c>
      <c r="M140" s="329"/>
    </row>
    <row r="141" spans="1:26" ht="20">
      <c r="A141">
        <v>5</v>
      </c>
      <c r="B141" s="207"/>
      <c r="C141" s="215" t="str">
        <f t="shared" si="23"/>
        <v/>
      </c>
      <c r="D141" s="342"/>
      <c r="E141" s="343"/>
      <c r="F141" s="343"/>
      <c r="G141" s="398"/>
      <c r="H141" s="398"/>
      <c r="I141" s="399"/>
      <c r="J141" s="398"/>
      <c r="K141" s="399"/>
      <c r="L141" s="400" t="str">
        <f t="shared" si="20"/>
        <v/>
      </c>
      <c r="M141" s="329"/>
    </row>
    <row r="142" spans="1:26" ht="20">
      <c r="A142">
        <v>6</v>
      </c>
      <c r="B142" s="207"/>
      <c r="C142" s="215" t="str">
        <f t="shared" si="23"/>
        <v/>
      </c>
      <c r="D142" s="342"/>
      <c r="E142" s="343"/>
      <c r="F142" s="343"/>
      <c r="G142" s="398"/>
      <c r="H142" s="398"/>
      <c r="I142" s="399"/>
      <c r="J142" s="398"/>
      <c r="K142" s="399"/>
      <c r="L142" s="400" t="str">
        <f t="shared" si="20"/>
        <v/>
      </c>
      <c r="M142" s="329"/>
    </row>
    <row r="143" spans="1:26" ht="20">
      <c r="A143">
        <v>7</v>
      </c>
      <c r="B143" s="207"/>
      <c r="C143" s="215" t="str">
        <f t="shared" si="23"/>
        <v/>
      </c>
      <c r="D143" s="342"/>
      <c r="E143" s="343"/>
      <c r="F143" s="343"/>
      <c r="G143" s="398"/>
      <c r="H143" s="398"/>
      <c r="I143" s="399"/>
      <c r="J143" s="398"/>
      <c r="K143" s="399"/>
      <c r="L143" s="400" t="str">
        <f t="shared" si="20"/>
        <v/>
      </c>
      <c r="M143" s="329"/>
    </row>
    <row r="144" spans="1:26" ht="20">
      <c r="A144">
        <v>8</v>
      </c>
      <c r="B144" s="207"/>
      <c r="C144" s="215" t="str">
        <f t="shared" si="23"/>
        <v/>
      </c>
      <c r="D144" s="342"/>
      <c r="E144" s="343"/>
      <c r="F144" s="343"/>
      <c r="G144" s="398"/>
      <c r="H144" s="398"/>
      <c r="I144" s="399"/>
      <c r="J144" s="398"/>
      <c r="K144" s="399"/>
      <c r="L144" s="400" t="str">
        <f t="shared" si="20"/>
        <v/>
      </c>
      <c r="M144" s="329"/>
    </row>
    <row r="145" spans="1:26" ht="20">
      <c r="A145">
        <v>9</v>
      </c>
      <c r="B145" s="207"/>
      <c r="C145" s="215" t="str">
        <f t="shared" si="23"/>
        <v/>
      </c>
      <c r="D145" s="342"/>
      <c r="E145" s="343"/>
      <c r="F145" s="343"/>
      <c r="G145" s="398"/>
      <c r="H145" s="398"/>
      <c r="I145" s="399"/>
      <c r="J145" s="398"/>
      <c r="K145" s="399"/>
      <c r="L145" s="400" t="str">
        <f t="shared" si="20"/>
        <v/>
      </c>
      <c r="M145" s="329"/>
      <c r="N145" s="206"/>
      <c r="O145" s="206"/>
      <c r="P145" s="206"/>
      <c r="Q145" s="206"/>
      <c r="R145" s="206"/>
      <c r="S145" s="206"/>
      <c r="T145" s="206"/>
      <c r="U145" s="206"/>
      <c r="V145" s="206"/>
      <c r="W145" s="206"/>
      <c r="X145" s="206"/>
      <c r="Y145" s="206"/>
      <c r="Z145" s="206"/>
    </row>
    <row r="146" spans="1:26" ht="20">
      <c r="A146">
        <v>10</v>
      </c>
      <c r="B146" s="207"/>
      <c r="C146" s="215" t="str">
        <f t="shared" si="23"/>
        <v/>
      </c>
      <c r="D146" s="342"/>
      <c r="E146" s="343"/>
      <c r="F146" s="343"/>
      <c r="G146" s="398"/>
      <c r="H146" s="398"/>
      <c r="I146" s="399"/>
      <c r="J146" s="398"/>
      <c r="K146" s="399"/>
      <c r="L146" s="400" t="str">
        <f t="shared" si="20"/>
        <v/>
      </c>
      <c r="M146" s="329"/>
    </row>
    <row r="147" spans="1:26" ht="20">
      <c r="A147">
        <v>11</v>
      </c>
      <c r="B147" s="207"/>
      <c r="C147" s="215" t="str">
        <f t="shared" si="23"/>
        <v/>
      </c>
      <c r="D147" s="342"/>
      <c r="E147" s="343"/>
      <c r="F147" s="343"/>
      <c r="G147" s="398"/>
      <c r="H147" s="398"/>
      <c r="I147" s="399"/>
      <c r="J147" s="398"/>
      <c r="K147" s="399"/>
      <c r="L147" s="400" t="str">
        <f t="shared" si="20"/>
        <v/>
      </c>
      <c r="M147" s="329"/>
    </row>
    <row r="148" spans="1:26" ht="20">
      <c r="A148">
        <v>12</v>
      </c>
      <c r="B148" s="207"/>
      <c r="C148" s="215" t="str">
        <f t="shared" si="23"/>
        <v/>
      </c>
      <c r="D148" s="342"/>
      <c r="E148" s="343"/>
      <c r="F148" s="343"/>
      <c r="G148" s="398"/>
      <c r="H148" s="398"/>
      <c r="I148" s="399"/>
      <c r="J148" s="398"/>
      <c r="K148" s="399"/>
      <c r="L148" s="400" t="str">
        <f t="shared" si="20"/>
        <v/>
      </c>
      <c r="M148" s="329"/>
    </row>
    <row r="149" spans="1:26" ht="20">
      <c r="A149">
        <v>13</v>
      </c>
      <c r="B149" s="207"/>
      <c r="C149" s="215" t="str">
        <f t="shared" si="23"/>
        <v/>
      </c>
      <c r="D149" s="342"/>
      <c r="E149" s="343"/>
      <c r="F149" s="343"/>
      <c r="G149" s="398"/>
      <c r="H149" s="398"/>
      <c r="I149" s="399"/>
      <c r="J149" s="398"/>
      <c r="K149" s="399"/>
      <c r="L149" s="400" t="str">
        <f t="shared" si="20"/>
        <v/>
      </c>
      <c r="M149" s="329"/>
    </row>
    <row r="150" spans="1:26" ht="20">
      <c r="A150">
        <v>14</v>
      </c>
      <c r="B150" s="207"/>
      <c r="C150" s="215" t="str">
        <f t="shared" si="23"/>
        <v/>
      </c>
      <c r="D150" s="342"/>
      <c r="E150" s="343"/>
      <c r="F150" s="343"/>
      <c r="G150" s="398"/>
      <c r="H150" s="398"/>
      <c r="I150" s="399"/>
      <c r="J150" s="398"/>
      <c r="K150" s="399"/>
      <c r="L150" s="400" t="str">
        <f t="shared" si="20"/>
        <v/>
      </c>
      <c r="M150" s="329"/>
    </row>
    <row r="151" spans="1:26" ht="20">
      <c r="A151">
        <v>15</v>
      </c>
      <c r="B151" s="207"/>
      <c r="C151" s="215" t="str">
        <f t="shared" si="23"/>
        <v/>
      </c>
      <c r="D151" s="342"/>
      <c r="E151" s="343"/>
      <c r="F151" s="343"/>
      <c r="G151" s="398"/>
      <c r="H151" s="398"/>
      <c r="I151" s="399"/>
      <c r="J151" s="398"/>
      <c r="K151" s="399"/>
      <c r="L151" s="400" t="str">
        <f t="shared" si="20"/>
        <v/>
      </c>
      <c r="M151" s="329"/>
    </row>
    <row r="152" spans="1:26" ht="20">
      <c r="A152">
        <v>16</v>
      </c>
      <c r="B152" s="207"/>
      <c r="C152" s="215" t="str">
        <f t="shared" si="23"/>
        <v/>
      </c>
      <c r="D152" s="342"/>
      <c r="E152" s="343"/>
      <c r="F152" s="343"/>
      <c r="G152" s="398"/>
      <c r="H152" s="398"/>
      <c r="I152" s="399"/>
      <c r="J152" s="398"/>
      <c r="K152" s="399"/>
      <c r="L152" s="400" t="str">
        <f t="shared" si="20"/>
        <v/>
      </c>
      <c r="M152" s="329"/>
    </row>
    <row r="153" spans="1:26" ht="20">
      <c r="A153">
        <v>17</v>
      </c>
      <c r="B153" s="207"/>
      <c r="C153" s="215" t="str">
        <f t="shared" si="23"/>
        <v/>
      </c>
      <c r="D153" s="342"/>
      <c r="E153" s="343"/>
      <c r="F153" s="343"/>
      <c r="G153" s="398"/>
      <c r="H153" s="398"/>
      <c r="I153" s="399"/>
      <c r="J153" s="398"/>
      <c r="K153" s="399"/>
      <c r="L153" s="400" t="str">
        <f t="shared" si="20"/>
        <v/>
      </c>
      <c r="M153" s="330"/>
    </row>
    <row r="154" spans="1:26" ht="20">
      <c r="A154">
        <v>18</v>
      </c>
      <c r="B154" s="207"/>
      <c r="C154" s="215" t="str">
        <f t="shared" si="23"/>
        <v/>
      </c>
      <c r="D154" s="342"/>
      <c r="E154" s="343"/>
      <c r="F154" s="343"/>
      <c r="G154" s="398"/>
      <c r="H154" s="398"/>
      <c r="I154" s="399"/>
      <c r="J154" s="398"/>
      <c r="K154" s="399"/>
      <c r="L154" s="400" t="str">
        <f t="shared" si="20"/>
        <v/>
      </c>
      <c r="M154" s="330"/>
    </row>
    <row r="155" spans="1:26" ht="20">
      <c r="A155">
        <v>19</v>
      </c>
      <c r="B155" s="207"/>
      <c r="C155" s="215" t="str">
        <f t="shared" si="23"/>
        <v/>
      </c>
      <c r="D155" s="342"/>
      <c r="E155" s="343"/>
      <c r="F155" s="343"/>
      <c r="G155" s="398"/>
      <c r="H155" s="398"/>
      <c r="I155" s="399"/>
      <c r="J155" s="398"/>
      <c r="K155" s="399"/>
      <c r="L155" s="400" t="str">
        <f t="shared" si="20"/>
        <v/>
      </c>
      <c r="M155" s="330"/>
    </row>
    <row r="156" spans="1:26" ht="20.5" thickBot="1">
      <c r="A156">
        <v>20</v>
      </c>
      <c r="B156" s="209"/>
      <c r="C156" s="216" t="str">
        <f t="shared" si="23"/>
        <v/>
      </c>
      <c r="D156" s="344"/>
      <c r="E156" s="345"/>
      <c r="F156" s="345"/>
      <c r="G156" s="401"/>
      <c r="H156" s="401"/>
      <c r="I156" s="402"/>
      <c r="J156" s="401"/>
      <c r="K156" s="402"/>
      <c r="L156" s="403" t="str">
        <f t="shared" si="20"/>
        <v/>
      </c>
      <c r="M156" s="331"/>
    </row>
    <row r="157" spans="1:26" ht="23" thickBot="1">
      <c r="A157" s="153"/>
      <c r="B157" s="210"/>
      <c r="C157" s="211" t="s">
        <v>301</v>
      </c>
      <c r="D157" s="212" t="s">
        <v>302</v>
      </c>
      <c r="E157" s="192" t="s">
        <v>417</v>
      </c>
      <c r="F157" s="192" t="s">
        <v>418</v>
      </c>
      <c r="G157" s="197" t="s">
        <v>430</v>
      </c>
      <c r="H157" s="196" t="s">
        <v>313</v>
      </c>
      <c r="I157" s="195" t="s">
        <v>428</v>
      </c>
      <c r="J157" s="196" t="s">
        <v>314</v>
      </c>
      <c r="K157" s="195" t="s">
        <v>429</v>
      </c>
      <c r="L157" s="197" t="s">
        <v>431</v>
      </c>
      <c r="M157" s="198" t="s">
        <v>432</v>
      </c>
    </row>
    <row r="158" spans="1:26" s="206" customFormat="1" ht="26.15" customHeight="1">
      <c r="A158"/>
      <c r="B158" s="199" t="str">
        <f t="shared" ref="B158" si="24">IF($F$7=C158,$D$7,IF($F$8=C158,$D$8,IF($F$9=C158,$D$9,"")))</f>
        <v/>
      </c>
      <c r="C158" s="217" t="s">
        <v>306</v>
      </c>
      <c r="D158" s="231"/>
      <c r="E158" s="231"/>
      <c r="F158" s="235"/>
      <c r="G158" s="232"/>
      <c r="H158" s="232"/>
      <c r="I158" s="233"/>
      <c r="J158" s="232"/>
      <c r="K158" s="233"/>
      <c r="L158" s="236"/>
      <c r="M158" s="328">
        <f>SUM(L159:L178)</f>
        <v>0</v>
      </c>
      <c r="N158"/>
      <c r="O158"/>
      <c r="P158"/>
      <c r="Q158"/>
      <c r="R158"/>
      <c r="S158"/>
      <c r="T158"/>
      <c r="U158"/>
      <c r="V158"/>
      <c r="W158"/>
      <c r="X158"/>
      <c r="Y158"/>
      <c r="Z158"/>
    </row>
    <row r="159" spans="1:26" ht="20">
      <c r="A159">
        <v>1</v>
      </c>
      <c r="B159" s="207"/>
      <c r="C159" s="218" t="str">
        <f>IF(D159="","",".")</f>
        <v/>
      </c>
      <c r="D159" s="341"/>
      <c r="E159" s="333"/>
      <c r="F159" s="333"/>
      <c r="G159" s="395"/>
      <c r="H159" s="395"/>
      <c r="I159" s="396"/>
      <c r="J159" s="395"/>
      <c r="K159" s="396"/>
      <c r="L159" s="397" t="str">
        <f t="shared" si="20"/>
        <v/>
      </c>
      <c r="M159" s="329"/>
    </row>
    <row r="160" spans="1:26" ht="20">
      <c r="A160">
        <v>2</v>
      </c>
      <c r="B160" s="207"/>
      <c r="C160" s="218" t="str">
        <f t="shared" ref="C160:C178" si="25">IF(D160="","",".")</f>
        <v/>
      </c>
      <c r="D160" s="342"/>
      <c r="E160" s="343"/>
      <c r="F160" s="343"/>
      <c r="G160" s="398"/>
      <c r="H160" s="398"/>
      <c r="I160" s="399"/>
      <c r="J160" s="398"/>
      <c r="K160" s="399"/>
      <c r="L160" s="400" t="str">
        <f t="shared" si="20"/>
        <v/>
      </c>
      <c r="M160" s="329"/>
    </row>
    <row r="161" spans="1:26" ht="20">
      <c r="A161">
        <v>3</v>
      </c>
      <c r="B161" s="207"/>
      <c r="C161" s="218" t="str">
        <f t="shared" si="25"/>
        <v/>
      </c>
      <c r="D161" s="342"/>
      <c r="E161" s="343"/>
      <c r="F161" s="343"/>
      <c r="G161" s="398"/>
      <c r="H161" s="398"/>
      <c r="I161" s="399"/>
      <c r="J161" s="398"/>
      <c r="K161" s="399"/>
      <c r="L161" s="400" t="str">
        <f t="shared" si="20"/>
        <v/>
      </c>
      <c r="M161" s="329"/>
    </row>
    <row r="162" spans="1:26" ht="20">
      <c r="A162">
        <v>4</v>
      </c>
      <c r="B162" s="207"/>
      <c r="C162" s="218" t="str">
        <f t="shared" si="25"/>
        <v/>
      </c>
      <c r="D162" s="342"/>
      <c r="E162" s="343"/>
      <c r="F162" s="343"/>
      <c r="G162" s="398"/>
      <c r="H162" s="398"/>
      <c r="I162" s="399"/>
      <c r="J162" s="398"/>
      <c r="K162" s="399"/>
      <c r="L162" s="400" t="str">
        <f t="shared" si="20"/>
        <v/>
      </c>
      <c r="M162" s="329"/>
    </row>
    <row r="163" spans="1:26" ht="20">
      <c r="A163">
        <v>5</v>
      </c>
      <c r="B163" s="207"/>
      <c r="C163" s="218" t="str">
        <f t="shared" si="25"/>
        <v/>
      </c>
      <c r="D163" s="342"/>
      <c r="E163" s="343"/>
      <c r="F163" s="343"/>
      <c r="G163" s="398"/>
      <c r="H163" s="398"/>
      <c r="I163" s="399"/>
      <c r="J163" s="398"/>
      <c r="K163" s="399"/>
      <c r="L163" s="400" t="str">
        <f t="shared" si="20"/>
        <v/>
      </c>
      <c r="M163" s="329"/>
    </row>
    <row r="164" spans="1:26" ht="20">
      <c r="A164">
        <v>6</v>
      </c>
      <c r="B164" s="207"/>
      <c r="C164" s="218" t="str">
        <f t="shared" si="25"/>
        <v/>
      </c>
      <c r="D164" s="342"/>
      <c r="E164" s="343"/>
      <c r="F164" s="343"/>
      <c r="G164" s="398"/>
      <c r="H164" s="398"/>
      <c r="I164" s="399"/>
      <c r="J164" s="398"/>
      <c r="K164" s="399"/>
      <c r="L164" s="400" t="str">
        <f t="shared" si="20"/>
        <v/>
      </c>
      <c r="M164" s="329"/>
    </row>
    <row r="165" spans="1:26" ht="20">
      <c r="A165">
        <v>7</v>
      </c>
      <c r="B165" s="207"/>
      <c r="C165" s="218" t="str">
        <f t="shared" si="25"/>
        <v/>
      </c>
      <c r="D165" s="342"/>
      <c r="E165" s="343"/>
      <c r="F165" s="343"/>
      <c r="G165" s="398"/>
      <c r="H165" s="398"/>
      <c r="I165" s="399"/>
      <c r="J165" s="398"/>
      <c r="K165" s="399"/>
      <c r="L165" s="400" t="str">
        <f t="shared" si="20"/>
        <v/>
      </c>
      <c r="M165" s="329"/>
    </row>
    <row r="166" spans="1:26" ht="20">
      <c r="A166">
        <v>8</v>
      </c>
      <c r="B166" s="207"/>
      <c r="C166" s="218" t="str">
        <f t="shared" si="25"/>
        <v/>
      </c>
      <c r="D166" s="342"/>
      <c r="E166" s="343"/>
      <c r="F166" s="343"/>
      <c r="G166" s="398"/>
      <c r="H166" s="398"/>
      <c r="I166" s="399"/>
      <c r="J166" s="398"/>
      <c r="K166" s="399"/>
      <c r="L166" s="400" t="str">
        <f t="shared" si="20"/>
        <v/>
      </c>
      <c r="M166" s="329"/>
    </row>
    <row r="167" spans="1:26" ht="20">
      <c r="A167">
        <v>9</v>
      </c>
      <c r="B167" s="207"/>
      <c r="C167" s="218" t="str">
        <f t="shared" si="25"/>
        <v/>
      </c>
      <c r="D167" s="342"/>
      <c r="E167" s="343"/>
      <c r="F167" s="343"/>
      <c r="G167" s="398"/>
      <c r="H167" s="398"/>
      <c r="I167" s="399"/>
      <c r="J167" s="398"/>
      <c r="K167" s="399"/>
      <c r="L167" s="400" t="str">
        <f t="shared" si="20"/>
        <v/>
      </c>
      <c r="M167" s="329"/>
      <c r="N167" s="206"/>
      <c r="O167" s="206"/>
      <c r="P167" s="206"/>
      <c r="Q167" s="206"/>
      <c r="R167" s="206"/>
      <c r="S167" s="206"/>
      <c r="T167" s="206"/>
      <c r="U167" s="206"/>
      <c r="V167" s="206"/>
      <c r="W167" s="206"/>
      <c r="X167" s="206"/>
      <c r="Y167" s="206"/>
      <c r="Z167" s="206"/>
    </row>
    <row r="168" spans="1:26" ht="20">
      <c r="A168">
        <v>10</v>
      </c>
      <c r="B168" s="207"/>
      <c r="C168" s="218" t="str">
        <f t="shared" si="25"/>
        <v/>
      </c>
      <c r="D168" s="342"/>
      <c r="E168" s="343"/>
      <c r="F168" s="343"/>
      <c r="G168" s="398"/>
      <c r="H168" s="398"/>
      <c r="I168" s="399"/>
      <c r="J168" s="398"/>
      <c r="K168" s="399"/>
      <c r="L168" s="400" t="str">
        <f t="shared" si="20"/>
        <v/>
      </c>
      <c r="M168" s="329"/>
    </row>
    <row r="169" spans="1:26" ht="20">
      <c r="A169">
        <v>11</v>
      </c>
      <c r="B169" s="207"/>
      <c r="C169" s="218" t="str">
        <f t="shared" si="25"/>
        <v/>
      </c>
      <c r="D169" s="342"/>
      <c r="E169" s="343"/>
      <c r="F169" s="343"/>
      <c r="G169" s="398"/>
      <c r="H169" s="398"/>
      <c r="I169" s="399"/>
      <c r="J169" s="398"/>
      <c r="K169" s="399"/>
      <c r="L169" s="400" t="str">
        <f t="shared" si="20"/>
        <v/>
      </c>
      <c r="M169" s="329"/>
    </row>
    <row r="170" spans="1:26" ht="20">
      <c r="A170">
        <v>12</v>
      </c>
      <c r="B170" s="207"/>
      <c r="C170" s="218" t="str">
        <f t="shared" si="25"/>
        <v/>
      </c>
      <c r="D170" s="342"/>
      <c r="E170" s="343"/>
      <c r="F170" s="343"/>
      <c r="G170" s="398"/>
      <c r="H170" s="398"/>
      <c r="I170" s="399"/>
      <c r="J170" s="398"/>
      <c r="K170" s="399"/>
      <c r="L170" s="400" t="str">
        <f t="shared" si="20"/>
        <v/>
      </c>
      <c r="M170" s="330"/>
    </row>
    <row r="171" spans="1:26" ht="20">
      <c r="A171">
        <v>13</v>
      </c>
      <c r="B171" s="207"/>
      <c r="C171" s="218" t="str">
        <f t="shared" si="25"/>
        <v/>
      </c>
      <c r="D171" s="342"/>
      <c r="E171" s="343"/>
      <c r="F171" s="343"/>
      <c r="G171" s="398"/>
      <c r="H171" s="398"/>
      <c r="I171" s="399"/>
      <c r="J171" s="398"/>
      <c r="K171" s="399"/>
      <c r="L171" s="400" t="str">
        <f t="shared" si="20"/>
        <v/>
      </c>
      <c r="M171" s="330"/>
    </row>
    <row r="172" spans="1:26" ht="20">
      <c r="A172">
        <v>14</v>
      </c>
      <c r="B172" s="207"/>
      <c r="C172" s="218" t="str">
        <f t="shared" si="25"/>
        <v/>
      </c>
      <c r="D172" s="342"/>
      <c r="E172" s="343"/>
      <c r="F172" s="343"/>
      <c r="G172" s="398"/>
      <c r="H172" s="398"/>
      <c r="I172" s="399"/>
      <c r="J172" s="398"/>
      <c r="K172" s="399"/>
      <c r="L172" s="400" t="str">
        <f t="shared" si="20"/>
        <v/>
      </c>
      <c r="M172" s="330"/>
    </row>
    <row r="173" spans="1:26" ht="20">
      <c r="A173">
        <v>15</v>
      </c>
      <c r="B173" s="207"/>
      <c r="C173" s="218" t="str">
        <f t="shared" si="25"/>
        <v/>
      </c>
      <c r="D173" s="342"/>
      <c r="E173" s="343"/>
      <c r="F173" s="343"/>
      <c r="G173" s="398"/>
      <c r="H173" s="398"/>
      <c r="I173" s="399"/>
      <c r="J173" s="398"/>
      <c r="K173" s="399"/>
      <c r="L173" s="400" t="str">
        <f t="shared" si="20"/>
        <v/>
      </c>
      <c r="M173" s="329"/>
    </row>
    <row r="174" spans="1:26" ht="20">
      <c r="A174">
        <v>16</v>
      </c>
      <c r="B174" s="207"/>
      <c r="C174" s="218" t="str">
        <f t="shared" si="25"/>
        <v/>
      </c>
      <c r="D174" s="342"/>
      <c r="E174" s="343"/>
      <c r="F174" s="343"/>
      <c r="G174" s="398"/>
      <c r="H174" s="398"/>
      <c r="I174" s="399"/>
      <c r="J174" s="398"/>
      <c r="K174" s="399"/>
      <c r="L174" s="400" t="str">
        <f t="shared" si="20"/>
        <v/>
      </c>
      <c r="M174" s="329"/>
    </row>
    <row r="175" spans="1:26" ht="20">
      <c r="A175">
        <v>17</v>
      </c>
      <c r="B175" s="207"/>
      <c r="C175" s="218" t="str">
        <f t="shared" si="25"/>
        <v/>
      </c>
      <c r="D175" s="342"/>
      <c r="E175" s="343"/>
      <c r="F175" s="343"/>
      <c r="G175" s="398"/>
      <c r="H175" s="398"/>
      <c r="I175" s="399"/>
      <c r="J175" s="398"/>
      <c r="K175" s="399"/>
      <c r="L175" s="400" t="str">
        <f t="shared" si="20"/>
        <v/>
      </c>
      <c r="M175" s="330"/>
    </row>
    <row r="176" spans="1:26" ht="20">
      <c r="A176">
        <v>18</v>
      </c>
      <c r="B176" s="207"/>
      <c r="C176" s="218" t="str">
        <f t="shared" si="25"/>
        <v/>
      </c>
      <c r="D176" s="342"/>
      <c r="E176" s="343"/>
      <c r="F176" s="343"/>
      <c r="G176" s="398"/>
      <c r="H176" s="398"/>
      <c r="I176" s="399"/>
      <c r="J176" s="398"/>
      <c r="K176" s="399"/>
      <c r="L176" s="400" t="str">
        <f t="shared" si="20"/>
        <v/>
      </c>
      <c r="M176" s="330"/>
    </row>
    <row r="177" spans="1:26" ht="20">
      <c r="A177">
        <v>19</v>
      </c>
      <c r="B177" s="207"/>
      <c r="C177" s="218" t="str">
        <f t="shared" si="25"/>
        <v/>
      </c>
      <c r="D177" s="342"/>
      <c r="E177" s="343"/>
      <c r="F177" s="343"/>
      <c r="G177" s="398"/>
      <c r="H177" s="398"/>
      <c r="I177" s="399"/>
      <c r="J177" s="398"/>
      <c r="K177" s="399"/>
      <c r="L177" s="400" t="str">
        <f t="shared" si="20"/>
        <v/>
      </c>
      <c r="M177" s="330"/>
    </row>
    <row r="178" spans="1:26" ht="20.5" thickBot="1">
      <c r="A178">
        <v>20</v>
      </c>
      <c r="B178" s="209"/>
      <c r="C178" s="219" t="str">
        <f t="shared" si="25"/>
        <v/>
      </c>
      <c r="D178" s="344"/>
      <c r="E178" s="345"/>
      <c r="F178" s="345"/>
      <c r="G178" s="401"/>
      <c r="H178" s="401"/>
      <c r="I178" s="402"/>
      <c r="J178" s="401"/>
      <c r="K178" s="402"/>
      <c r="L178" s="403" t="str">
        <f t="shared" si="20"/>
        <v/>
      </c>
      <c r="M178" s="331"/>
    </row>
    <row r="179" spans="1:26" ht="23" thickBot="1">
      <c r="A179" s="153"/>
      <c r="B179" s="210"/>
      <c r="C179" s="211" t="s">
        <v>301</v>
      </c>
      <c r="D179" s="212" t="s">
        <v>302</v>
      </c>
      <c r="E179" s="192" t="s">
        <v>417</v>
      </c>
      <c r="F179" s="192" t="s">
        <v>418</v>
      </c>
      <c r="G179" s="197" t="s">
        <v>430</v>
      </c>
      <c r="H179" s="196" t="s">
        <v>313</v>
      </c>
      <c r="I179" s="195" t="s">
        <v>428</v>
      </c>
      <c r="J179" s="196" t="s">
        <v>314</v>
      </c>
      <c r="K179" s="195" t="s">
        <v>429</v>
      </c>
      <c r="L179" s="197" t="s">
        <v>431</v>
      </c>
      <c r="M179" s="198" t="s">
        <v>432</v>
      </c>
    </row>
    <row r="180" spans="1:26" s="206" customFormat="1" ht="26.15" customHeight="1">
      <c r="A180"/>
      <c r="B180" s="199" t="str">
        <f t="shared" ref="B180" si="26">IF($F$7=C180,$D$7,IF($F$8=C180,$D$8,IF($F$9=C180,$D$9,"")))</f>
        <v/>
      </c>
      <c r="C180" s="217" t="s">
        <v>307</v>
      </c>
      <c r="D180" s="231"/>
      <c r="E180" s="231"/>
      <c r="F180" s="235"/>
      <c r="G180" s="232"/>
      <c r="H180" s="232"/>
      <c r="I180" s="233"/>
      <c r="J180" s="232"/>
      <c r="K180" s="233"/>
      <c r="L180" s="236"/>
      <c r="M180" s="328">
        <f>SUM(L181:L200)</f>
        <v>0</v>
      </c>
      <c r="N180"/>
      <c r="O180"/>
      <c r="P180"/>
      <c r="Q180"/>
      <c r="R180"/>
      <c r="S180"/>
      <c r="T180"/>
      <c r="U180"/>
      <c r="V180"/>
      <c r="W180"/>
      <c r="X180"/>
      <c r="Y180"/>
      <c r="Z180"/>
    </row>
    <row r="181" spans="1:26" ht="20">
      <c r="A181">
        <v>1</v>
      </c>
      <c r="B181" s="207"/>
      <c r="C181" s="218" t="str">
        <f>IF(D181="","",".")</f>
        <v/>
      </c>
      <c r="D181" s="341"/>
      <c r="E181" s="333"/>
      <c r="F181" s="333"/>
      <c r="G181" s="395"/>
      <c r="H181" s="395"/>
      <c r="I181" s="396"/>
      <c r="J181" s="395"/>
      <c r="K181" s="396"/>
      <c r="L181" s="397" t="str">
        <f t="shared" ref="L181:L200" si="27">IF(ISNUMBER(G181),(PRODUCT(G181,H181,J181)),"")</f>
        <v/>
      </c>
      <c r="M181" s="329"/>
    </row>
    <row r="182" spans="1:26" ht="20">
      <c r="A182">
        <v>2</v>
      </c>
      <c r="B182" s="207"/>
      <c r="C182" s="218" t="str">
        <f t="shared" ref="C182:C200" si="28">IF(D182="","",".")</f>
        <v/>
      </c>
      <c r="D182" s="342"/>
      <c r="E182" s="343"/>
      <c r="F182" s="343"/>
      <c r="G182" s="398"/>
      <c r="H182" s="398"/>
      <c r="I182" s="399"/>
      <c r="J182" s="398"/>
      <c r="K182" s="399"/>
      <c r="L182" s="400" t="str">
        <f t="shared" si="27"/>
        <v/>
      </c>
      <c r="M182" s="329"/>
    </row>
    <row r="183" spans="1:26" ht="20">
      <c r="A183">
        <v>3</v>
      </c>
      <c r="B183" s="207"/>
      <c r="C183" s="218" t="str">
        <f t="shared" si="28"/>
        <v/>
      </c>
      <c r="D183" s="342"/>
      <c r="E183" s="343"/>
      <c r="F183" s="343"/>
      <c r="G183" s="398"/>
      <c r="H183" s="398"/>
      <c r="I183" s="399"/>
      <c r="J183" s="398"/>
      <c r="K183" s="399"/>
      <c r="L183" s="400" t="str">
        <f t="shared" si="27"/>
        <v/>
      </c>
      <c r="M183" s="329"/>
    </row>
    <row r="184" spans="1:26" ht="20">
      <c r="A184">
        <v>4</v>
      </c>
      <c r="B184" s="207"/>
      <c r="C184" s="218" t="str">
        <f t="shared" si="28"/>
        <v/>
      </c>
      <c r="D184" s="342"/>
      <c r="E184" s="343"/>
      <c r="F184" s="343"/>
      <c r="G184" s="398"/>
      <c r="H184" s="398"/>
      <c r="I184" s="399"/>
      <c r="J184" s="398"/>
      <c r="K184" s="399"/>
      <c r="L184" s="400" t="str">
        <f t="shared" si="27"/>
        <v/>
      </c>
      <c r="M184" s="329"/>
    </row>
    <row r="185" spans="1:26" ht="20">
      <c r="A185">
        <v>5</v>
      </c>
      <c r="B185" s="207"/>
      <c r="C185" s="218" t="str">
        <f t="shared" si="28"/>
        <v/>
      </c>
      <c r="D185" s="342"/>
      <c r="E185" s="343"/>
      <c r="F185" s="343"/>
      <c r="G185" s="398"/>
      <c r="H185" s="398"/>
      <c r="I185" s="399"/>
      <c r="J185" s="398"/>
      <c r="K185" s="399"/>
      <c r="L185" s="400" t="str">
        <f t="shared" si="27"/>
        <v/>
      </c>
      <c r="M185" s="329"/>
    </row>
    <row r="186" spans="1:26" ht="20">
      <c r="A186">
        <v>6</v>
      </c>
      <c r="B186" s="207"/>
      <c r="C186" s="218" t="str">
        <f t="shared" si="28"/>
        <v/>
      </c>
      <c r="D186" s="342"/>
      <c r="E186" s="343"/>
      <c r="F186" s="343"/>
      <c r="G186" s="398"/>
      <c r="H186" s="398"/>
      <c r="I186" s="399"/>
      <c r="J186" s="398"/>
      <c r="K186" s="399"/>
      <c r="L186" s="400" t="str">
        <f t="shared" si="27"/>
        <v/>
      </c>
      <c r="M186" s="329"/>
    </row>
    <row r="187" spans="1:26" ht="20">
      <c r="A187">
        <v>7</v>
      </c>
      <c r="B187" s="207"/>
      <c r="C187" s="218" t="str">
        <f t="shared" si="28"/>
        <v/>
      </c>
      <c r="D187" s="342"/>
      <c r="E187" s="343"/>
      <c r="F187" s="343"/>
      <c r="G187" s="398"/>
      <c r="H187" s="398"/>
      <c r="I187" s="399"/>
      <c r="J187" s="398"/>
      <c r="K187" s="399"/>
      <c r="L187" s="400" t="str">
        <f t="shared" si="27"/>
        <v/>
      </c>
      <c r="M187" s="329"/>
    </row>
    <row r="188" spans="1:26" ht="20">
      <c r="A188">
        <v>8</v>
      </c>
      <c r="B188" s="207"/>
      <c r="C188" s="218" t="str">
        <f t="shared" si="28"/>
        <v/>
      </c>
      <c r="D188" s="342"/>
      <c r="E188" s="343"/>
      <c r="F188" s="343"/>
      <c r="G188" s="398"/>
      <c r="H188" s="398"/>
      <c r="I188" s="399"/>
      <c r="J188" s="398"/>
      <c r="K188" s="399"/>
      <c r="L188" s="400" t="str">
        <f t="shared" si="27"/>
        <v/>
      </c>
      <c r="M188" s="329"/>
    </row>
    <row r="189" spans="1:26" ht="20">
      <c r="A189">
        <v>9</v>
      </c>
      <c r="B189" s="207"/>
      <c r="C189" s="218" t="str">
        <f t="shared" si="28"/>
        <v/>
      </c>
      <c r="D189" s="342"/>
      <c r="E189" s="343"/>
      <c r="F189" s="343"/>
      <c r="G189" s="398"/>
      <c r="H189" s="398"/>
      <c r="I189" s="399"/>
      <c r="J189" s="398"/>
      <c r="K189" s="399"/>
      <c r="L189" s="400" t="str">
        <f t="shared" si="27"/>
        <v/>
      </c>
      <c r="M189" s="329"/>
      <c r="N189" s="206"/>
      <c r="O189" s="206"/>
      <c r="P189" s="206"/>
      <c r="Q189" s="206"/>
      <c r="R189" s="206"/>
      <c r="S189" s="206"/>
      <c r="T189" s="206"/>
      <c r="U189" s="206"/>
      <c r="V189" s="206"/>
      <c r="W189" s="206"/>
      <c r="X189" s="206"/>
      <c r="Y189" s="206"/>
      <c r="Z189" s="206"/>
    </row>
    <row r="190" spans="1:26" ht="20">
      <c r="A190">
        <v>10</v>
      </c>
      <c r="B190" s="207"/>
      <c r="C190" s="218" t="str">
        <f t="shared" si="28"/>
        <v/>
      </c>
      <c r="D190" s="342"/>
      <c r="E190" s="343"/>
      <c r="F190" s="343"/>
      <c r="G190" s="398"/>
      <c r="H190" s="398"/>
      <c r="I190" s="399"/>
      <c r="J190" s="398"/>
      <c r="K190" s="399"/>
      <c r="L190" s="400" t="str">
        <f t="shared" si="27"/>
        <v/>
      </c>
      <c r="M190" s="329"/>
    </row>
    <row r="191" spans="1:26" ht="20">
      <c r="A191">
        <v>11</v>
      </c>
      <c r="B191" s="207"/>
      <c r="C191" s="218" t="str">
        <f t="shared" si="28"/>
        <v/>
      </c>
      <c r="D191" s="342"/>
      <c r="E191" s="343"/>
      <c r="F191" s="343"/>
      <c r="G191" s="398"/>
      <c r="H191" s="398"/>
      <c r="I191" s="399"/>
      <c r="J191" s="398"/>
      <c r="K191" s="399"/>
      <c r="L191" s="400" t="str">
        <f t="shared" si="27"/>
        <v/>
      </c>
      <c r="M191" s="329"/>
    </row>
    <row r="192" spans="1:26" ht="20">
      <c r="A192">
        <v>12</v>
      </c>
      <c r="B192" s="207"/>
      <c r="C192" s="218" t="str">
        <f t="shared" si="28"/>
        <v/>
      </c>
      <c r="D192" s="342"/>
      <c r="E192" s="343"/>
      <c r="F192" s="343"/>
      <c r="G192" s="398"/>
      <c r="H192" s="398"/>
      <c r="I192" s="399"/>
      <c r="J192" s="398"/>
      <c r="K192" s="399"/>
      <c r="L192" s="400" t="str">
        <f t="shared" si="27"/>
        <v/>
      </c>
      <c r="M192" s="329"/>
    </row>
    <row r="193" spans="1:13" ht="20">
      <c r="A193">
        <v>13</v>
      </c>
      <c r="B193" s="207"/>
      <c r="C193" s="218" t="str">
        <f t="shared" si="28"/>
        <v/>
      </c>
      <c r="D193" s="342"/>
      <c r="E193" s="343"/>
      <c r="F193" s="343"/>
      <c r="G193" s="398"/>
      <c r="H193" s="398"/>
      <c r="I193" s="399"/>
      <c r="J193" s="398"/>
      <c r="K193" s="399"/>
      <c r="L193" s="400" t="str">
        <f t="shared" si="27"/>
        <v/>
      </c>
      <c r="M193" s="329"/>
    </row>
    <row r="194" spans="1:13" ht="20">
      <c r="A194">
        <v>14</v>
      </c>
      <c r="B194" s="207"/>
      <c r="C194" s="218" t="str">
        <f t="shared" si="28"/>
        <v/>
      </c>
      <c r="D194" s="342"/>
      <c r="E194" s="343"/>
      <c r="F194" s="343"/>
      <c r="G194" s="398"/>
      <c r="H194" s="398"/>
      <c r="I194" s="399"/>
      <c r="J194" s="398"/>
      <c r="K194" s="399"/>
      <c r="L194" s="400" t="str">
        <f t="shared" si="27"/>
        <v/>
      </c>
      <c r="M194" s="329"/>
    </row>
    <row r="195" spans="1:13" ht="20">
      <c r="A195">
        <v>15</v>
      </c>
      <c r="B195" s="207"/>
      <c r="C195" s="218" t="str">
        <f t="shared" si="28"/>
        <v/>
      </c>
      <c r="D195" s="342"/>
      <c r="E195" s="343"/>
      <c r="F195" s="343"/>
      <c r="G195" s="398"/>
      <c r="H195" s="398"/>
      <c r="I195" s="399"/>
      <c r="J195" s="398"/>
      <c r="K195" s="399"/>
      <c r="L195" s="400" t="str">
        <f t="shared" si="27"/>
        <v/>
      </c>
      <c r="M195" s="329"/>
    </row>
    <row r="196" spans="1:13" ht="20">
      <c r="A196">
        <v>16</v>
      </c>
      <c r="B196" s="207"/>
      <c r="C196" s="218" t="str">
        <f t="shared" si="28"/>
        <v/>
      </c>
      <c r="D196" s="342"/>
      <c r="E196" s="343"/>
      <c r="F196" s="343"/>
      <c r="G196" s="398"/>
      <c r="H196" s="398"/>
      <c r="I196" s="399"/>
      <c r="J196" s="398"/>
      <c r="K196" s="399"/>
      <c r="L196" s="400" t="str">
        <f t="shared" si="27"/>
        <v/>
      </c>
      <c r="M196" s="329"/>
    </row>
    <row r="197" spans="1:13" ht="20">
      <c r="A197">
        <v>17</v>
      </c>
      <c r="B197" s="207"/>
      <c r="C197" s="218" t="str">
        <f t="shared" si="28"/>
        <v/>
      </c>
      <c r="D197" s="342"/>
      <c r="E197" s="343"/>
      <c r="F197" s="343"/>
      <c r="G197" s="398"/>
      <c r="H197" s="398"/>
      <c r="I197" s="399"/>
      <c r="J197" s="398"/>
      <c r="K197" s="399"/>
      <c r="L197" s="400" t="str">
        <f t="shared" si="27"/>
        <v/>
      </c>
      <c r="M197" s="330"/>
    </row>
    <row r="198" spans="1:13" ht="20">
      <c r="A198">
        <v>18</v>
      </c>
      <c r="B198" s="207"/>
      <c r="C198" s="218" t="str">
        <f t="shared" si="28"/>
        <v/>
      </c>
      <c r="D198" s="342"/>
      <c r="E198" s="343"/>
      <c r="F198" s="343"/>
      <c r="G198" s="398"/>
      <c r="H198" s="398"/>
      <c r="I198" s="399"/>
      <c r="J198" s="398"/>
      <c r="K198" s="399"/>
      <c r="L198" s="400" t="str">
        <f t="shared" si="27"/>
        <v/>
      </c>
      <c r="M198" s="330"/>
    </row>
    <row r="199" spans="1:13" ht="20">
      <c r="A199">
        <v>19</v>
      </c>
      <c r="B199" s="207"/>
      <c r="C199" s="218" t="str">
        <f t="shared" si="28"/>
        <v/>
      </c>
      <c r="D199" s="342"/>
      <c r="E199" s="343"/>
      <c r="F199" s="343"/>
      <c r="G199" s="398"/>
      <c r="H199" s="398"/>
      <c r="I199" s="399"/>
      <c r="J199" s="398"/>
      <c r="K199" s="399"/>
      <c r="L199" s="400" t="str">
        <f t="shared" si="27"/>
        <v/>
      </c>
      <c r="M199" s="330"/>
    </row>
    <row r="200" spans="1:13" ht="20.5" thickBot="1">
      <c r="A200">
        <v>20</v>
      </c>
      <c r="B200" s="209"/>
      <c r="C200" s="219" t="str">
        <f t="shared" si="28"/>
        <v/>
      </c>
      <c r="D200" s="344"/>
      <c r="E200" s="345"/>
      <c r="F200" s="345"/>
      <c r="G200" s="401"/>
      <c r="H200" s="401"/>
      <c r="I200" s="402"/>
      <c r="J200" s="401"/>
      <c r="K200" s="402"/>
      <c r="L200" s="403" t="str">
        <f t="shared" si="27"/>
        <v/>
      </c>
      <c r="M200" s="331"/>
    </row>
    <row r="201" spans="1:13" s="159" customFormat="1" ht="17" thickBot="1">
      <c r="B201" s="392"/>
      <c r="C201" s="393" t="s">
        <v>308</v>
      </c>
      <c r="D201" s="392"/>
      <c r="E201" s="392"/>
      <c r="F201" s="394"/>
      <c r="G201" s="871" t="s">
        <v>226</v>
      </c>
      <c r="H201" s="872"/>
      <c r="I201" s="873"/>
      <c r="J201" s="874">
        <f>総表!G49</f>
        <v>0</v>
      </c>
      <c r="K201" s="874"/>
      <c r="L201" s="874"/>
      <c r="M201" s="875"/>
    </row>
  </sheetData>
  <sheetProtection algorithmName="SHA-512" hashValue="sM3W0uAHb/8+HtegK+EqfFxCNzqv6BPMbxFAAepnXnhu40wjZcsSb7CKxDDqOq6f+LwSkY3O8CvdYARLtIUFBg==" saltValue="sTZnxlKEJzrdfYcMyZ2F7Q==" spinCount="100000" sheet="1" formatRows="0" sort="0" autoFilter="0"/>
  <autoFilter ref="B11:M201" xr:uid="{00000000-0009-0000-0000-000004000000}"/>
  <mergeCells count="19">
    <mergeCell ref="B1:C1"/>
    <mergeCell ref="D1:G1"/>
    <mergeCell ref="D7:E7"/>
    <mergeCell ref="D8:E8"/>
    <mergeCell ref="D9:E9"/>
    <mergeCell ref="N1:W4"/>
    <mergeCell ref="N7:Y9"/>
    <mergeCell ref="G4:H4"/>
    <mergeCell ref="I1:M1"/>
    <mergeCell ref="G2:H3"/>
    <mergeCell ref="N12:Y13"/>
    <mergeCell ref="N14:Z19"/>
    <mergeCell ref="G201:I201"/>
    <mergeCell ref="J201:M201"/>
    <mergeCell ref="G5:H5"/>
    <mergeCell ref="G6:H6"/>
    <mergeCell ref="G7:H7"/>
    <mergeCell ref="G8:H8"/>
    <mergeCell ref="G9:H9"/>
  </mergeCells>
  <phoneticPr fontId="24"/>
  <dataValidations count="17">
    <dataValidation type="custom" imeMode="halfAlpha" operator="greaterThanOrEqual" showInputMessage="1" showErrorMessage="1" errorTitle="単価未入力。" error="単価を入力してから記入してください。" sqref="J115:J135 J98:J113 J137:J157 J12:J28 J30:J45 J181:J200 J47:J62 J64:J79 J81:J96 J159:J179" xr:uid="{00000000-0002-0000-0400-000000000000}">
      <formula1>G12&lt;&gt;""</formula1>
    </dataValidation>
    <dataValidation type="custom" imeMode="halfAlpha" operator="greaterThanOrEqual" showInputMessage="1" showErrorMessage="1" errorTitle="単価未入力。" error="単価を入力してから記入してください。" sqref="H115:H135 H98:H113 H137:H157 H12:H28 H30:H45 H181:H200 H47:H62 H64:H79 H81:H96 H159:H179" xr:uid="{00000000-0002-0000-0400-000001000000}">
      <formula1>G12&lt;&gt;""</formula1>
    </dataValidation>
    <dataValidation type="custom" imeMode="halfAlpha" operator="greaterThanOrEqual" showInputMessage="1" showErrorMessage="1" errorTitle="細目未選択" error="細目を選択し入力してください。" sqref="G115:G135 G98:G113 G64:G79 G47:G62 G181:G200 G30:G45 G12:G28 G137:G157 G81:G96 G159:G179" xr:uid="{00000000-0002-0000-0400-000002000000}">
      <formula1>D12&lt;&gt;""</formula1>
    </dataValidation>
    <dataValidation type="custom" showInputMessage="1" showErrorMessage="1" errorTitle="細目未選択" error="細目を選択し入力してください。" sqref="E115:F134 E13:E27 E159:F178 E137:F156 F12:F27 E30:F44 E47:F61 E64:F78 E81:F95 E98:F112 E181:F200" xr:uid="{00000000-0002-0000-0400-000003000000}">
      <formula1>C12&lt;&gt;""</formula1>
    </dataValidation>
    <dataValidation type="textLength" operator="lessThanOrEqual" allowBlank="1" showInputMessage="1" showErrorMessage="1" errorTitle="文字数超過" error="30字以下で入力してください。" sqref="G202:H65616" xr:uid="{00000000-0002-0000-0400-000004000000}">
      <formula1>30</formula1>
    </dataValidation>
    <dataValidation imeMode="halfAlpha" allowBlank="1" showInputMessage="1" showErrorMessage="1" sqref="L202:L65616 I202:J65616 G201 J201" xr:uid="{00000000-0002-0000-0400-000005000000}"/>
    <dataValidation type="list" allowBlank="1" showInputMessage="1" showErrorMessage="1" sqref="D181:D200" xr:uid="{00000000-0002-0000-0400-000007000000}">
      <formula1>"録画費,録音費,写真費,配信用録音録画・編集費,配信用機材借料,配信用サイト作成・利用料"</formula1>
    </dataValidation>
    <dataValidation type="list" allowBlank="1" showInputMessage="1" showErrorMessage="1" sqref="D159:D178" xr:uid="{00000000-0002-0000-0400-000008000000}">
      <formula1>"広告宣伝費,入場券販売手数料,立看板費,案内状送付料,プログラム印刷費,入場券印刷費,チラシ印刷費,ポスター印刷費,アンケート用紙印刷費,ウェブサイト作成料"</formula1>
    </dataValidation>
    <dataValidation type="list" allowBlank="1" showInputMessage="1" showErrorMessage="1" sqref="D137:D156" xr:uid="{00000000-0002-0000-0400-000009000000}">
      <formula1>"交通費,宿泊費,日当,コンクールに係る審査旅費,作品選定に係る調査旅費"</formula1>
    </dataValidation>
    <dataValidation type="list" allowBlank="1" showInputMessage="1" showErrorMessage="1" sqref="D115:D134" xr:uid="{00000000-0002-0000-0400-00000A000000}">
      <formula1>"作品選定・プログラミング料,コンクールに係る審査謝金,通訳謝金,会場整理員謝金,託児謝金,手話通話謝金,要約筆記謝金"</formula1>
    </dataValidation>
    <dataValidation type="list" allowBlank="1" showInputMessage="1" showErrorMessage="1" sqref="D64:D78" xr:uid="{00000000-0002-0000-0400-00000B000000}">
      <formula1>"会場使用料,付帯設備使用料"</formula1>
    </dataValidation>
    <dataValidation type="list" allowBlank="1" showInputMessage="1" showErrorMessage="1" sqref="D47:D61" xr:uid="{00000000-0002-0000-0400-00000C000000}">
      <formula1>"演出料,プラン料,翻訳料,著作権使用料"</formula1>
    </dataValidation>
    <dataValidation type="list" allowBlank="1" showInputMessage="1" showErrorMessage="1" sqref="D30:D44" xr:uid="{00000000-0002-0000-0400-00000D000000}">
      <formula1>"司会者出演料,特別招待者出演料"</formula1>
    </dataValidation>
    <dataValidation type="list" allowBlank="1" showInputMessage="1" showErrorMessage="1" sqref="D13:D27" xr:uid="{00000000-0002-0000-0400-00000E000000}">
      <formula1>"作品借料"</formula1>
    </dataValidation>
    <dataValidation type="list" allowBlank="1" showInputMessage="1" showErrorMessage="1" sqref="F7:F9" xr:uid="{00000000-0002-0000-0400-00000F000000}">
      <formula1>"作品借料,出演費,文芸費,会場費,上映費,設営費,謝金,旅費,宣伝・印刷費,記録・配信費"</formula1>
    </dataValidation>
    <dataValidation type="list" allowBlank="1" showInputMessage="1" showErrorMessage="1" sqref="D81:D95" xr:uid="{00000000-0002-0000-0400-000010000000}">
      <formula1>"上映費,映写機材使用料,映写技師謝金,同時通訳関連機器等借り上げ料,字幕費・音声ガイド費"</formula1>
    </dataValidation>
    <dataValidation type="list" allowBlank="1" showInputMessage="1" showErrorMessage="1" sqref="D98:D112" xr:uid="{00000000-0002-0000-0400-000011000000}">
      <formula1>"会場設営・撤去費"</formula1>
    </dataValidation>
  </dataValidations>
  <printOptions horizontalCentered="1"/>
  <pageMargins left="0.59055118110236227" right="0.59055118110236227" top="0.35433070866141736" bottom="0.35433070866141736" header="0.31496062992125984" footer="0.31496062992125984"/>
  <pageSetup paperSize="9" scale="63" fitToHeight="0" orientation="portrait" r:id="rId1"/>
  <headerFooter>
    <oddHeader>&amp;L【活動の収支決算　（支出）】</oddHeader>
  </headerFooter>
  <rowBreaks count="1" manualBreakCount="1">
    <brk id="61" min="1" max="1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59999389629810485"/>
    <pageSetUpPr fitToPage="1"/>
  </sheetPr>
  <dimension ref="A1:H34"/>
  <sheetViews>
    <sheetView view="pageBreakPreview" zoomScale="78" zoomScaleNormal="100" zoomScaleSheetLayoutView="78" workbookViewId="0">
      <selection activeCell="B4" sqref="B4"/>
    </sheetView>
  </sheetViews>
  <sheetFormatPr defaultColWidth="9" defaultRowHeight="22.5"/>
  <cols>
    <col min="1" max="1" width="3.58203125" style="73" customWidth="1"/>
    <col min="2" max="2" width="32.58203125" style="153" customWidth="1"/>
    <col min="3" max="3" width="18" style="73" customWidth="1"/>
    <col min="4" max="4" width="6.58203125" style="73" customWidth="1"/>
    <col min="5" max="5" width="19.5" style="73" customWidth="1"/>
    <col min="6" max="7" width="6.58203125" style="73" customWidth="1"/>
    <col min="8" max="8" width="13.33203125" style="73" customWidth="1"/>
    <col min="9" max="16384" width="9" style="73"/>
  </cols>
  <sheetData>
    <row r="1" spans="1:8" ht="19.5" customHeight="1">
      <c r="A1" t="s">
        <v>154</v>
      </c>
      <c r="B1" s="27"/>
      <c r="E1" s="346" t="s">
        <v>169</v>
      </c>
      <c r="F1" s="905">
        <f>総表!C17</f>
        <v>0</v>
      </c>
      <c r="G1" s="906"/>
      <c r="H1" s="907"/>
    </row>
    <row r="2" spans="1:8" ht="26.25" customHeight="1">
      <c r="A2" s="902" t="s">
        <v>161</v>
      </c>
      <c r="B2" s="902"/>
      <c r="C2" s="902"/>
      <c r="D2" s="902"/>
      <c r="E2" s="902"/>
      <c r="F2" s="902"/>
      <c r="G2" s="902"/>
      <c r="H2" s="902"/>
    </row>
    <row r="3" spans="1:8" s="27" customFormat="1" ht="20">
      <c r="A3" s="347" t="s">
        <v>419</v>
      </c>
      <c r="B3" s="348" t="s">
        <v>160</v>
      </c>
      <c r="C3" s="348" t="s">
        <v>159</v>
      </c>
      <c r="D3" s="348" t="s">
        <v>156</v>
      </c>
      <c r="E3" s="348" t="s">
        <v>158</v>
      </c>
      <c r="F3" s="348" t="s">
        <v>157</v>
      </c>
      <c r="G3" s="349" t="s">
        <v>420</v>
      </c>
      <c r="H3" s="348" t="s">
        <v>155</v>
      </c>
    </row>
    <row r="4" spans="1:8">
      <c r="A4" s="350">
        <v>1</v>
      </c>
      <c r="B4" s="351"/>
      <c r="C4" s="351"/>
      <c r="D4" s="352"/>
      <c r="E4" s="353"/>
      <c r="F4" s="352"/>
      <c r="G4" s="353"/>
      <c r="H4" s="353"/>
    </row>
    <row r="5" spans="1:8">
      <c r="A5" s="354">
        <v>2</v>
      </c>
      <c r="B5" s="355"/>
      <c r="C5" s="355"/>
      <c r="D5" s="356"/>
      <c r="E5" s="357"/>
      <c r="F5" s="356"/>
      <c r="G5" s="357"/>
      <c r="H5" s="357"/>
    </row>
    <row r="6" spans="1:8">
      <c r="A6" s="354">
        <v>3</v>
      </c>
      <c r="B6" s="355"/>
      <c r="C6" s="355"/>
      <c r="D6" s="356"/>
      <c r="E6" s="357"/>
      <c r="F6" s="356"/>
      <c r="G6" s="357"/>
      <c r="H6" s="357"/>
    </row>
    <row r="7" spans="1:8">
      <c r="A7" s="354">
        <v>4</v>
      </c>
      <c r="B7" s="355"/>
      <c r="C7" s="355"/>
      <c r="D7" s="356"/>
      <c r="E7" s="357"/>
      <c r="F7" s="356"/>
      <c r="G7" s="357"/>
      <c r="H7" s="357"/>
    </row>
    <row r="8" spans="1:8">
      <c r="A8" s="354">
        <v>5</v>
      </c>
      <c r="B8" s="355"/>
      <c r="C8" s="355"/>
      <c r="D8" s="356"/>
      <c r="E8" s="357"/>
      <c r="F8" s="356"/>
      <c r="G8" s="357"/>
      <c r="H8" s="357"/>
    </row>
    <row r="9" spans="1:8">
      <c r="A9" s="354">
        <v>6</v>
      </c>
      <c r="B9" s="355"/>
      <c r="C9" s="355"/>
      <c r="D9" s="356"/>
      <c r="E9" s="357"/>
      <c r="F9" s="356"/>
      <c r="G9" s="357"/>
      <c r="H9" s="357"/>
    </row>
    <row r="10" spans="1:8">
      <c r="A10" s="354">
        <v>7</v>
      </c>
      <c r="B10" s="355"/>
      <c r="C10" s="355"/>
      <c r="D10" s="356"/>
      <c r="E10" s="357"/>
      <c r="F10" s="356"/>
      <c r="G10" s="357"/>
      <c r="H10" s="357"/>
    </row>
    <row r="11" spans="1:8">
      <c r="A11" s="354">
        <v>8</v>
      </c>
      <c r="B11" s="355"/>
      <c r="C11" s="355"/>
      <c r="D11" s="356"/>
      <c r="E11" s="357"/>
      <c r="F11" s="356"/>
      <c r="G11" s="357"/>
      <c r="H11" s="357"/>
    </row>
    <row r="12" spans="1:8">
      <c r="A12" s="354">
        <v>9</v>
      </c>
      <c r="B12" s="355"/>
      <c r="C12" s="355"/>
      <c r="D12" s="356"/>
      <c r="E12" s="357"/>
      <c r="F12" s="356"/>
      <c r="G12" s="357"/>
      <c r="H12" s="357"/>
    </row>
    <row r="13" spans="1:8">
      <c r="A13" s="354">
        <v>10</v>
      </c>
      <c r="B13" s="355"/>
      <c r="C13" s="355"/>
      <c r="D13" s="356"/>
      <c r="E13" s="357"/>
      <c r="F13" s="356"/>
      <c r="G13" s="357"/>
      <c r="H13" s="357"/>
    </row>
    <row r="14" spans="1:8">
      <c r="A14" s="354">
        <v>11</v>
      </c>
      <c r="B14" s="355"/>
      <c r="C14" s="355"/>
      <c r="D14" s="356"/>
      <c r="E14" s="357"/>
      <c r="F14" s="356"/>
      <c r="G14" s="357"/>
      <c r="H14" s="357"/>
    </row>
    <row r="15" spans="1:8">
      <c r="A15" s="354">
        <v>12</v>
      </c>
      <c r="B15" s="355"/>
      <c r="C15" s="355"/>
      <c r="D15" s="356"/>
      <c r="E15" s="357"/>
      <c r="F15" s="356"/>
      <c r="G15" s="357"/>
      <c r="H15" s="357"/>
    </row>
    <row r="16" spans="1:8">
      <c r="A16" s="354">
        <v>13</v>
      </c>
      <c r="B16" s="355"/>
      <c r="C16" s="355"/>
      <c r="D16" s="356"/>
      <c r="E16" s="357"/>
      <c r="F16" s="356"/>
      <c r="G16" s="357"/>
      <c r="H16" s="357"/>
    </row>
    <row r="17" spans="1:8">
      <c r="A17" s="354">
        <v>14</v>
      </c>
      <c r="B17" s="355"/>
      <c r="C17" s="355"/>
      <c r="D17" s="356"/>
      <c r="E17" s="357"/>
      <c r="F17" s="356"/>
      <c r="G17" s="357"/>
      <c r="H17" s="357"/>
    </row>
    <row r="18" spans="1:8">
      <c r="A18" s="354">
        <v>15</v>
      </c>
      <c r="B18" s="355"/>
      <c r="C18" s="355"/>
      <c r="D18" s="356"/>
      <c r="E18" s="357"/>
      <c r="F18" s="356"/>
      <c r="G18" s="357"/>
      <c r="H18" s="357"/>
    </row>
    <row r="19" spans="1:8">
      <c r="A19" s="354">
        <v>16</v>
      </c>
      <c r="B19" s="355"/>
      <c r="C19" s="355"/>
      <c r="D19" s="356"/>
      <c r="E19" s="357"/>
      <c r="F19" s="356"/>
      <c r="G19" s="357"/>
      <c r="H19" s="357"/>
    </row>
    <row r="20" spans="1:8">
      <c r="A20" s="354">
        <v>17</v>
      </c>
      <c r="B20" s="355"/>
      <c r="C20" s="355"/>
      <c r="D20" s="356"/>
      <c r="E20" s="357"/>
      <c r="F20" s="356"/>
      <c r="G20" s="357"/>
      <c r="H20" s="357"/>
    </row>
    <row r="21" spans="1:8">
      <c r="A21" s="354">
        <v>18</v>
      </c>
      <c r="B21" s="355"/>
      <c r="C21" s="355"/>
      <c r="D21" s="356"/>
      <c r="E21" s="357"/>
      <c r="F21" s="356"/>
      <c r="G21" s="357"/>
      <c r="H21" s="357"/>
    </row>
    <row r="22" spans="1:8">
      <c r="A22" s="354">
        <v>19</v>
      </c>
      <c r="B22" s="355"/>
      <c r="C22" s="355"/>
      <c r="D22" s="356"/>
      <c r="E22" s="357"/>
      <c r="F22" s="356"/>
      <c r="G22" s="357"/>
      <c r="H22" s="357"/>
    </row>
    <row r="23" spans="1:8">
      <c r="A23" s="354">
        <v>20</v>
      </c>
      <c r="B23" s="355"/>
      <c r="C23" s="355"/>
      <c r="D23" s="356"/>
      <c r="E23" s="357"/>
      <c r="F23" s="356"/>
      <c r="G23" s="357"/>
      <c r="H23" s="357"/>
    </row>
    <row r="24" spans="1:8">
      <c r="A24" s="354">
        <v>21</v>
      </c>
      <c r="B24" s="355"/>
      <c r="C24" s="355"/>
      <c r="D24" s="356"/>
      <c r="E24" s="357"/>
      <c r="F24" s="356"/>
      <c r="G24" s="357"/>
      <c r="H24" s="357"/>
    </row>
    <row r="25" spans="1:8">
      <c r="A25" s="354">
        <v>22</v>
      </c>
      <c r="B25" s="355"/>
      <c r="C25" s="355"/>
      <c r="D25" s="356"/>
      <c r="E25" s="357"/>
      <c r="F25" s="356"/>
      <c r="G25" s="357"/>
      <c r="H25" s="357"/>
    </row>
    <row r="26" spans="1:8">
      <c r="A26" s="354">
        <v>23</v>
      </c>
      <c r="B26" s="355"/>
      <c r="C26" s="355"/>
      <c r="D26" s="356"/>
      <c r="E26" s="357"/>
      <c r="F26" s="356"/>
      <c r="G26" s="357"/>
      <c r="H26" s="357"/>
    </row>
    <row r="27" spans="1:8">
      <c r="A27" s="354">
        <v>24</v>
      </c>
      <c r="B27" s="355"/>
      <c r="C27" s="355"/>
      <c r="D27" s="356"/>
      <c r="E27" s="357"/>
      <c r="F27" s="356"/>
      <c r="G27" s="357"/>
      <c r="H27" s="357"/>
    </row>
    <row r="28" spans="1:8">
      <c r="A28" s="354">
        <v>25</v>
      </c>
      <c r="B28" s="355"/>
      <c r="C28" s="355"/>
      <c r="D28" s="356"/>
      <c r="E28" s="357"/>
      <c r="F28" s="356"/>
      <c r="G28" s="357"/>
      <c r="H28" s="357"/>
    </row>
    <row r="29" spans="1:8">
      <c r="A29" s="354">
        <v>26</v>
      </c>
      <c r="B29" s="355"/>
      <c r="C29" s="355"/>
      <c r="D29" s="356"/>
      <c r="E29" s="357"/>
      <c r="F29" s="356"/>
      <c r="G29" s="357"/>
      <c r="H29" s="357"/>
    </row>
    <row r="30" spans="1:8">
      <c r="A30" s="354">
        <v>27</v>
      </c>
      <c r="B30" s="355"/>
      <c r="C30" s="355"/>
      <c r="D30" s="356"/>
      <c r="E30" s="357"/>
      <c r="F30" s="356"/>
      <c r="G30" s="357"/>
      <c r="H30" s="357"/>
    </row>
    <row r="31" spans="1:8">
      <c r="A31" s="354">
        <v>28</v>
      </c>
      <c r="B31" s="355"/>
      <c r="C31" s="355"/>
      <c r="D31" s="356"/>
      <c r="E31" s="357"/>
      <c r="F31" s="356"/>
      <c r="G31" s="357"/>
      <c r="H31" s="357"/>
    </row>
    <row r="32" spans="1:8">
      <c r="A32" s="354">
        <v>29</v>
      </c>
      <c r="B32" s="355"/>
      <c r="C32" s="355"/>
      <c r="D32" s="356"/>
      <c r="E32" s="357"/>
      <c r="F32" s="356"/>
      <c r="G32" s="357"/>
      <c r="H32" s="357"/>
    </row>
    <row r="33" spans="1:8">
      <c r="A33" s="358">
        <v>30</v>
      </c>
      <c r="B33" s="359"/>
      <c r="C33" s="359"/>
      <c r="D33" s="360"/>
      <c r="E33" s="361"/>
      <c r="F33" s="360"/>
      <c r="G33" s="361"/>
      <c r="H33" s="361"/>
    </row>
    <row r="34" spans="1:8" ht="15.65" customHeight="1">
      <c r="A34" s="286"/>
      <c r="B34" s="287"/>
      <c r="C34" s="286"/>
      <c r="D34" s="286"/>
      <c r="E34" s="286"/>
      <c r="F34" s="362" t="s">
        <v>228</v>
      </c>
      <c r="G34" s="903">
        <f>総表!G49</f>
        <v>0</v>
      </c>
      <c r="H34" s="904"/>
    </row>
  </sheetData>
  <sheetProtection algorithmName="SHA-512" hashValue="+lCCk1WZ3WNDYKqE3EzCAZJ4g23oYNUnHkzBLowjREgedxo0PiQrSNaoNzqCK5+50d/w0jrL9oC0EYSfFAS8dQ==" saltValue="KFrmcmWmgs1NGIk4y69zRg==" spinCount="100000" sheet="1" insertRows="0" deleteRows="0"/>
  <autoFilter ref="A3:H3" xr:uid="{00000000-0009-0000-0000-000005000000}"/>
  <mergeCells count="3">
    <mergeCell ref="A2:H2"/>
    <mergeCell ref="G34:H34"/>
    <mergeCell ref="F1:H1"/>
  </mergeCells>
  <phoneticPr fontId="24"/>
  <printOptions horizontalCentered="1"/>
  <pageMargins left="0.59055118110236227" right="0.59055118110236227" top="0.39370078740157483" bottom="0.19685039370078741" header="0.31496062992125984" footer="0.31496062992125984"/>
  <pageSetup paperSize="9" scale="7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5">
    <tabColor theme="5" tint="0.59999389629810485"/>
    <pageSetUpPr fitToPage="1"/>
  </sheetPr>
  <dimension ref="A1:H60"/>
  <sheetViews>
    <sheetView view="pageBreakPreview" zoomScale="70" zoomScaleNormal="100" zoomScaleSheetLayoutView="70" workbookViewId="0">
      <selection activeCell="B4" sqref="B4"/>
    </sheetView>
  </sheetViews>
  <sheetFormatPr defaultColWidth="9" defaultRowHeight="20"/>
  <cols>
    <col min="1" max="1" width="10.58203125" style="28" customWidth="1"/>
    <col min="2" max="2" width="14.58203125" style="27" customWidth="1"/>
    <col min="3" max="3" width="30.58203125" style="27" customWidth="1"/>
    <col min="4" max="4" width="14.08203125" style="27" customWidth="1"/>
    <col min="5" max="5" width="10.58203125" style="27" customWidth="1"/>
    <col min="6" max="7" width="14.08203125" style="27" customWidth="1"/>
    <col min="8" max="8" width="51.08203125" style="27" customWidth="1"/>
    <col min="9" max="16384" width="9" style="27"/>
  </cols>
  <sheetData>
    <row r="1" spans="1:8" ht="19.5" customHeight="1">
      <c r="A1" s="27" t="s">
        <v>154</v>
      </c>
      <c r="E1" s="363" t="s">
        <v>219</v>
      </c>
      <c r="F1" s="909">
        <f>総表!C17</f>
        <v>0</v>
      </c>
      <c r="G1" s="910"/>
    </row>
    <row r="2" spans="1:8" ht="35.15" customHeight="1">
      <c r="A2" s="902" t="s">
        <v>171</v>
      </c>
      <c r="B2" s="902"/>
      <c r="C2" s="902"/>
      <c r="D2" s="902"/>
      <c r="E2" s="902"/>
      <c r="F2" s="902"/>
      <c r="G2" s="902"/>
      <c r="H2" s="256" t="s">
        <v>421</v>
      </c>
    </row>
    <row r="3" spans="1:8" s="29" customFormat="1" ht="18" customHeight="1">
      <c r="A3" s="908" t="s">
        <v>170</v>
      </c>
      <c r="B3" s="908"/>
      <c r="C3" s="364" t="s">
        <v>169</v>
      </c>
      <c r="D3" s="911" t="s">
        <v>168</v>
      </c>
      <c r="E3" s="912"/>
      <c r="F3" s="364" t="s">
        <v>167</v>
      </c>
      <c r="G3" s="364" t="s">
        <v>166</v>
      </c>
      <c r="H3" s="256" t="s">
        <v>444</v>
      </c>
    </row>
    <row r="4" spans="1:8" s="30" customFormat="1" ht="18" customHeight="1">
      <c r="A4" s="514" t="s">
        <v>165</v>
      </c>
      <c r="B4" s="365"/>
      <c r="C4" s="366"/>
      <c r="D4" s="913"/>
      <c r="E4" s="914"/>
      <c r="F4" s="367"/>
      <c r="G4" s="366"/>
      <c r="H4" s="256" t="s">
        <v>422</v>
      </c>
    </row>
    <row r="5" spans="1:8" s="30" customFormat="1" ht="18" customHeight="1">
      <c r="A5" s="515"/>
      <c r="B5" s="368"/>
      <c r="C5" s="369"/>
      <c r="D5" s="915"/>
      <c r="E5" s="916"/>
      <c r="F5" s="370"/>
      <c r="G5" s="369"/>
      <c r="H5" s="285" t="str">
        <f t="shared" ref="H5:H42" si="0">IF(C5="","",".")</f>
        <v/>
      </c>
    </row>
    <row r="6" spans="1:8" s="30" customFormat="1" ht="18" customHeight="1">
      <c r="A6" s="515"/>
      <c r="B6" s="368"/>
      <c r="C6" s="369"/>
      <c r="D6" s="915"/>
      <c r="E6" s="916"/>
      <c r="F6" s="370"/>
      <c r="G6" s="369"/>
      <c r="H6" s="256" t="s">
        <v>445</v>
      </c>
    </row>
    <row r="7" spans="1:8" s="30" customFormat="1" ht="18" customHeight="1">
      <c r="A7" s="516"/>
      <c r="B7" s="371"/>
      <c r="C7" s="372"/>
      <c r="D7" s="917"/>
      <c r="E7" s="918"/>
      <c r="F7" s="373"/>
      <c r="G7" s="372"/>
      <c r="H7" s="285" t="str">
        <f t="shared" si="0"/>
        <v/>
      </c>
    </row>
    <row r="8" spans="1:8" s="30" customFormat="1" ht="5.15" customHeight="1">
      <c r="A8" s="374"/>
      <c r="B8" s="375"/>
      <c r="C8" s="376"/>
      <c r="D8" s="376"/>
      <c r="E8" s="376"/>
      <c r="F8" s="377"/>
      <c r="G8" s="378"/>
      <c r="H8" s="285" t="s">
        <v>308</v>
      </c>
    </row>
    <row r="9" spans="1:8" s="30" customFormat="1" ht="18" customHeight="1">
      <c r="A9" s="514" t="s">
        <v>164</v>
      </c>
      <c r="B9" s="365"/>
      <c r="C9" s="366"/>
      <c r="D9" s="913"/>
      <c r="E9" s="914"/>
      <c r="F9" s="367"/>
      <c r="G9" s="366"/>
      <c r="H9" s="285" t="s">
        <v>308</v>
      </c>
    </row>
    <row r="10" spans="1:8" s="30" customFormat="1" ht="18" customHeight="1">
      <c r="A10" s="515"/>
      <c r="B10" s="368"/>
      <c r="C10" s="369"/>
      <c r="D10" s="915"/>
      <c r="E10" s="916"/>
      <c r="F10" s="370"/>
      <c r="G10" s="369"/>
      <c r="H10" s="285" t="str">
        <f t="shared" si="0"/>
        <v/>
      </c>
    </row>
    <row r="11" spans="1:8" s="30" customFormat="1" ht="18" customHeight="1">
      <c r="A11" s="515"/>
      <c r="B11" s="368"/>
      <c r="C11" s="369"/>
      <c r="D11" s="915"/>
      <c r="E11" s="916"/>
      <c r="F11" s="370"/>
      <c r="G11" s="369"/>
      <c r="H11" s="285" t="str">
        <f t="shared" si="0"/>
        <v/>
      </c>
    </row>
    <row r="12" spans="1:8" s="30" customFormat="1" ht="18" customHeight="1">
      <c r="A12" s="515"/>
      <c r="B12" s="368"/>
      <c r="C12" s="369"/>
      <c r="D12" s="915"/>
      <c r="E12" s="916"/>
      <c r="F12" s="370"/>
      <c r="G12" s="369"/>
      <c r="H12" s="285" t="str">
        <f t="shared" si="0"/>
        <v/>
      </c>
    </row>
    <row r="13" spans="1:8" s="30" customFormat="1" ht="18" customHeight="1">
      <c r="A13" s="515"/>
      <c r="B13" s="368"/>
      <c r="C13" s="369"/>
      <c r="D13" s="915"/>
      <c r="E13" s="916"/>
      <c r="F13" s="370"/>
      <c r="G13" s="369"/>
      <c r="H13" s="285" t="str">
        <f t="shared" si="0"/>
        <v/>
      </c>
    </row>
    <row r="14" spans="1:8" s="30" customFormat="1" ht="18" customHeight="1">
      <c r="A14" s="516"/>
      <c r="B14" s="371"/>
      <c r="C14" s="372"/>
      <c r="D14" s="917"/>
      <c r="E14" s="918"/>
      <c r="F14" s="373"/>
      <c r="G14" s="372"/>
      <c r="H14" s="285" t="str">
        <f t="shared" si="0"/>
        <v/>
      </c>
    </row>
    <row r="15" spans="1:8" s="30" customFormat="1" ht="5.15" customHeight="1">
      <c r="A15" s="379"/>
      <c r="B15" s="375"/>
      <c r="C15" s="376"/>
      <c r="D15" s="376"/>
      <c r="E15" s="376"/>
      <c r="F15" s="377"/>
      <c r="G15" s="378"/>
      <c r="H15" s="285" t="s">
        <v>308</v>
      </c>
    </row>
    <row r="16" spans="1:8" s="30" customFormat="1" ht="18" customHeight="1">
      <c r="A16" s="514" t="s">
        <v>163</v>
      </c>
      <c r="B16" s="365"/>
      <c r="C16" s="366"/>
      <c r="D16" s="913"/>
      <c r="E16" s="914"/>
      <c r="F16" s="367"/>
      <c r="G16" s="366"/>
      <c r="H16" s="285" t="s">
        <v>308</v>
      </c>
    </row>
    <row r="17" spans="1:8" s="30" customFormat="1" ht="18" customHeight="1">
      <c r="A17" s="515"/>
      <c r="B17" s="368"/>
      <c r="C17" s="369"/>
      <c r="D17" s="915"/>
      <c r="E17" s="916"/>
      <c r="F17" s="370"/>
      <c r="G17" s="369"/>
      <c r="H17" s="285" t="str">
        <f t="shared" si="0"/>
        <v/>
      </c>
    </row>
    <row r="18" spans="1:8" s="30" customFormat="1" ht="18" customHeight="1">
      <c r="A18" s="515"/>
      <c r="B18" s="368"/>
      <c r="C18" s="369"/>
      <c r="D18" s="915"/>
      <c r="E18" s="916"/>
      <c r="F18" s="370"/>
      <c r="G18" s="369"/>
      <c r="H18" s="285" t="str">
        <f t="shared" si="0"/>
        <v/>
      </c>
    </row>
    <row r="19" spans="1:8" s="30" customFormat="1" ht="18" customHeight="1">
      <c r="A19" s="515"/>
      <c r="B19" s="368"/>
      <c r="C19" s="369"/>
      <c r="D19" s="915"/>
      <c r="E19" s="916"/>
      <c r="F19" s="370"/>
      <c r="G19" s="369"/>
      <c r="H19" s="285" t="str">
        <f t="shared" si="0"/>
        <v/>
      </c>
    </row>
    <row r="20" spans="1:8" s="30" customFormat="1" ht="18" customHeight="1">
      <c r="A20" s="515"/>
      <c r="B20" s="368"/>
      <c r="C20" s="369"/>
      <c r="D20" s="915"/>
      <c r="E20" s="916"/>
      <c r="F20" s="370"/>
      <c r="G20" s="369"/>
      <c r="H20" s="285" t="str">
        <f t="shared" si="0"/>
        <v/>
      </c>
    </row>
    <row r="21" spans="1:8" s="30" customFormat="1" ht="18" customHeight="1">
      <c r="A21" s="515"/>
      <c r="B21" s="368"/>
      <c r="C21" s="369"/>
      <c r="D21" s="915"/>
      <c r="E21" s="916"/>
      <c r="F21" s="370"/>
      <c r="G21" s="369"/>
      <c r="H21" s="285" t="str">
        <f t="shared" si="0"/>
        <v/>
      </c>
    </row>
    <row r="22" spans="1:8" s="30" customFormat="1" ht="18" customHeight="1">
      <c r="A22" s="515"/>
      <c r="B22" s="368"/>
      <c r="C22" s="369"/>
      <c r="D22" s="915"/>
      <c r="E22" s="916"/>
      <c r="F22" s="370"/>
      <c r="G22" s="369"/>
      <c r="H22" s="285" t="str">
        <f t="shared" si="0"/>
        <v/>
      </c>
    </row>
    <row r="23" spans="1:8" s="30" customFormat="1" ht="18" customHeight="1">
      <c r="A23" s="515"/>
      <c r="B23" s="368"/>
      <c r="C23" s="369"/>
      <c r="D23" s="915"/>
      <c r="E23" s="916"/>
      <c r="F23" s="370"/>
      <c r="G23" s="369"/>
      <c r="H23" s="285" t="str">
        <f t="shared" si="0"/>
        <v/>
      </c>
    </row>
    <row r="24" spans="1:8" s="30" customFormat="1" ht="18" customHeight="1">
      <c r="A24" s="515"/>
      <c r="B24" s="368"/>
      <c r="C24" s="369"/>
      <c r="D24" s="915"/>
      <c r="E24" s="916"/>
      <c r="F24" s="370"/>
      <c r="G24" s="369"/>
      <c r="H24" s="285" t="str">
        <f t="shared" si="0"/>
        <v/>
      </c>
    </row>
    <row r="25" spans="1:8" s="30" customFormat="1" ht="18" customHeight="1">
      <c r="A25" s="515"/>
      <c r="B25" s="368"/>
      <c r="C25" s="369"/>
      <c r="D25" s="915"/>
      <c r="E25" s="916"/>
      <c r="F25" s="370"/>
      <c r="G25" s="369"/>
      <c r="H25" s="285" t="str">
        <f t="shared" si="0"/>
        <v/>
      </c>
    </row>
    <row r="26" spans="1:8" s="30" customFormat="1" ht="18" customHeight="1">
      <c r="A26" s="515"/>
      <c r="B26" s="368"/>
      <c r="C26" s="369"/>
      <c r="D26" s="915"/>
      <c r="E26" s="916"/>
      <c r="F26" s="370"/>
      <c r="G26" s="369"/>
      <c r="H26" s="285" t="str">
        <f t="shared" si="0"/>
        <v/>
      </c>
    </row>
    <row r="27" spans="1:8" s="30" customFormat="1" ht="18" customHeight="1">
      <c r="A27" s="515"/>
      <c r="B27" s="368"/>
      <c r="C27" s="369"/>
      <c r="D27" s="915"/>
      <c r="E27" s="916"/>
      <c r="F27" s="370"/>
      <c r="G27" s="369"/>
      <c r="H27" s="285" t="str">
        <f t="shared" si="0"/>
        <v/>
      </c>
    </row>
    <row r="28" spans="1:8" s="30" customFormat="1" ht="18" customHeight="1">
      <c r="A28" s="516"/>
      <c r="B28" s="371"/>
      <c r="C28" s="372"/>
      <c r="D28" s="917"/>
      <c r="E28" s="918"/>
      <c r="F28" s="373"/>
      <c r="G28" s="372"/>
      <c r="H28" s="285" t="str">
        <f t="shared" si="0"/>
        <v/>
      </c>
    </row>
    <row r="29" spans="1:8" s="30" customFormat="1" ht="5.15" customHeight="1">
      <c r="A29" s="379"/>
      <c r="B29" s="380"/>
      <c r="C29" s="381"/>
      <c r="D29" s="381"/>
      <c r="E29" s="381"/>
      <c r="F29" s="382"/>
      <c r="G29" s="383"/>
      <c r="H29" s="285" t="s">
        <v>308</v>
      </c>
    </row>
    <row r="30" spans="1:8" s="30" customFormat="1" ht="18" customHeight="1">
      <c r="A30" s="514" t="s">
        <v>162</v>
      </c>
      <c r="B30" s="365"/>
      <c r="C30" s="366"/>
      <c r="D30" s="913"/>
      <c r="E30" s="914"/>
      <c r="F30" s="367"/>
      <c r="G30" s="366"/>
      <c r="H30" s="285" t="s">
        <v>308</v>
      </c>
    </row>
    <row r="31" spans="1:8" s="30" customFormat="1" ht="18" customHeight="1">
      <c r="A31" s="515"/>
      <c r="B31" s="368"/>
      <c r="C31" s="369"/>
      <c r="D31" s="915"/>
      <c r="E31" s="916"/>
      <c r="F31" s="370"/>
      <c r="G31" s="369"/>
      <c r="H31" s="285" t="str">
        <f t="shared" si="0"/>
        <v/>
      </c>
    </row>
    <row r="32" spans="1:8" s="30" customFormat="1" ht="18" customHeight="1">
      <c r="A32" s="515"/>
      <c r="B32" s="368"/>
      <c r="C32" s="369"/>
      <c r="D32" s="915"/>
      <c r="E32" s="916"/>
      <c r="F32" s="370"/>
      <c r="G32" s="369"/>
      <c r="H32" s="285" t="str">
        <f t="shared" si="0"/>
        <v/>
      </c>
    </row>
    <row r="33" spans="1:8" s="30" customFormat="1" ht="18" customHeight="1">
      <c r="A33" s="515"/>
      <c r="B33" s="368"/>
      <c r="C33" s="369"/>
      <c r="D33" s="915"/>
      <c r="E33" s="916"/>
      <c r="F33" s="370"/>
      <c r="G33" s="369"/>
      <c r="H33" s="285" t="str">
        <f t="shared" si="0"/>
        <v/>
      </c>
    </row>
    <row r="34" spans="1:8" s="30" customFormat="1" ht="18" customHeight="1">
      <c r="A34" s="515"/>
      <c r="B34" s="368"/>
      <c r="C34" s="369"/>
      <c r="D34" s="915"/>
      <c r="E34" s="916"/>
      <c r="F34" s="370"/>
      <c r="G34" s="369"/>
      <c r="H34" s="285" t="str">
        <f t="shared" si="0"/>
        <v/>
      </c>
    </row>
    <row r="35" spans="1:8" s="30" customFormat="1" ht="18" customHeight="1">
      <c r="A35" s="515"/>
      <c r="B35" s="368"/>
      <c r="C35" s="369"/>
      <c r="D35" s="915"/>
      <c r="E35" s="916"/>
      <c r="F35" s="370"/>
      <c r="G35" s="369"/>
      <c r="H35" s="285" t="str">
        <f t="shared" si="0"/>
        <v/>
      </c>
    </row>
    <row r="36" spans="1:8" s="30" customFormat="1" ht="18" customHeight="1">
      <c r="A36" s="515"/>
      <c r="B36" s="368"/>
      <c r="C36" s="369"/>
      <c r="D36" s="915"/>
      <c r="E36" s="916"/>
      <c r="F36" s="370"/>
      <c r="G36" s="369"/>
      <c r="H36" s="285" t="str">
        <f t="shared" si="0"/>
        <v/>
      </c>
    </row>
    <row r="37" spans="1:8" s="30" customFormat="1" ht="18" customHeight="1">
      <c r="A37" s="515"/>
      <c r="B37" s="368"/>
      <c r="C37" s="369"/>
      <c r="D37" s="915"/>
      <c r="E37" s="916"/>
      <c r="F37" s="370"/>
      <c r="G37" s="369"/>
      <c r="H37" s="285" t="str">
        <f t="shared" si="0"/>
        <v/>
      </c>
    </row>
    <row r="38" spans="1:8" s="30" customFormat="1" ht="18" customHeight="1">
      <c r="A38" s="515"/>
      <c r="B38" s="368"/>
      <c r="C38" s="369"/>
      <c r="D38" s="915"/>
      <c r="E38" s="916"/>
      <c r="F38" s="370"/>
      <c r="G38" s="369"/>
      <c r="H38" s="285" t="str">
        <f t="shared" si="0"/>
        <v/>
      </c>
    </row>
    <row r="39" spans="1:8" s="30" customFormat="1" ht="18" customHeight="1">
      <c r="A39" s="515"/>
      <c r="B39" s="368"/>
      <c r="C39" s="369"/>
      <c r="D39" s="915"/>
      <c r="E39" s="916"/>
      <c r="F39" s="370"/>
      <c r="G39" s="369"/>
      <c r="H39" s="285" t="str">
        <f t="shared" si="0"/>
        <v/>
      </c>
    </row>
    <row r="40" spans="1:8" s="30" customFormat="1" ht="18" customHeight="1">
      <c r="A40" s="515"/>
      <c r="B40" s="368"/>
      <c r="C40" s="369"/>
      <c r="D40" s="915"/>
      <c r="E40" s="916"/>
      <c r="F40" s="370"/>
      <c r="G40" s="369"/>
      <c r="H40" s="285" t="str">
        <f t="shared" si="0"/>
        <v/>
      </c>
    </row>
    <row r="41" spans="1:8" s="30" customFormat="1" ht="18" customHeight="1">
      <c r="A41" s="515"/>
      <c r="B41" s="368"/>
      <c r="C41" s="369"/>
      <c r="D41" s="915"/>
      <c r="E41" s="916"/>
      <c r="F41" s="370"/>
      <c r="G41" s="369"/>
      <c r="H41" s="285" t="str">
        <f t="shared" si="0"/>
        <v/>
      </c>
    </row>
    <row r="42" spans="1:8" s="30" customFormat="1" ht="18" customHeight="1">
      <c r="A42" s="516"/>
      <c r="B42" s="371"/>
      <c r="C42" s="372"/>
      <c r="D42" s="917"/>
      <c r="E42" s="918"/>
      <c r="F42" s="373"/>
      <c r="G42" s="372"/>
      <c r="H42" s="285" t="str">
        <f t="shared" si="0"/>
        <v/>
      </c>
    </row>
    <row r="43" spans="1:8" s="30" customFormat="1" ht="5.15" customHeight="1">
      <c r="A43" s="379"/>
      <c r="B43" s="380"/>
      <c r="C43" s="381"/>
      <c r="D43" s="381"/>
      <c r="E43" s="381"/>
      <c r="F43" s="382"/>
      <c r="G43" s="383"/>
      <c r="H43" s="285" t="s">
        <v>308</v>
      </c>
    </row>
    <row r="44" spans="1:8" s="30" customFormat="1" ht="18" customHeight="1">
      <c r="A44" s="514" t="s">
        <v>423</v>
      </c>
      <c r="B44" s="365"/>
      <c r="C44" s="366"/>
      <c r="D44" s="913"/>
      <c r="E44" s="914"/>
      <c r="F44" s="367"/>
      <c r="G44" s="366"/>
      <c r="H44" s="285" t="s">
        <v>308</v>
      </c>
    </row>
    <row r="45" spans="1:8" s="30" customFormat="1" ht="18" customHeight="1">
      <c r="A45" s="515"/>
      <c r="B45" s="368"/>
      <c r="C45" s="369"/>
      <c r="D45" s="915"/>
      <c r="E45" s="916"/>
      <c r="F45" s="370"/>
      <c r="G45" s="369"/>
      <c r="H45" s="285" t="str">
        <f t="shared" ref="H45:H50" si="1">IF(C45="","",".")</f>
        <v/>
      </c>
    </row>
    <row r="46" spans="1:8" s="30" customFormat="1" ht="18" customHeight="1">
      <c r="A46" s="515"/>
      <c r="B46" s="368"/>
      <c r="C46" s="369"/>
      <c r="D46" s="915"/>
      <c r="E46" s="916"/>
      <c r="F46" s="370"/>
      <c r="G46" s="369"/>
      <c r="H46" s="285" t="str">
        <f t="shared" si="1"/>
        <v/>
      </c>
    </row>
    <row r="47" spans="1:8" s="30" customFormat="1" ht="18" customHeight="1">
      <c r="A47" s="515"/>
      <c r="B47" s="368"/>
      <c r="C47" s="369"/>
      <c r="D47" s="915"/>
      <c r="E47" s="916"/>
      <c r="F47" s="370"/>
      <c r="G47" s="369"/>
      <c r="H47" s="285" t="str">
        <f t="shared" si="1"/>
        <v/>
      </c>
    </row>
    <row r="48" spans="1:8" s="30" customFormat="1" ht="18" customHeight="1">
      <c r="A48" s="515"/>
      <c r="B48" s="368"/>
      <c r="C48" s="369"/>
      <c r="D48" s="915"/>
      <c r="E48" s="916"/>
      <c r="F48" s="370"/>
      <c r="G48" s="369"/>
      <c r="H48" s="285" t="str">
        <f t="shared" si="1"/>
        <v/>
      </c>
    </row>
    <row r="49" spans="1:8" s="30" customFormat="1" ht="18" customHeight="1">
      <c r="A49" s="515"/>
      <c r="B49" s="368"/>
      <c r="C49" s="369"/>
      <c r="D49" s="915"/>
      <c r="E49" s="916"/>
      <c r="F49" s="370"/>
      <c r="G49" s="369"/>
      <c r="H49" s="285" t="str">
        <f t="shared" si="1"/>
        <v/>
      </c>
    </row>
    <row r="50" spans="1:8" s="30" customFormat="1" ht="18" customHeight="1">
      <c r="A50" s="515"/>
      <c r="B50" s="368"/>
      <c r="C50" s="369"/>
      <c r="D50" s="915"/>
      <c r="E50" s="916"/>
      <c r="F50" s="370"/>
      <c r="G50" s="369"/>
      <c r="H50" s="285" t="str">
        <f t="shared" si="1"/>
        <v/>
      </c>
    </row>
    <row r="51" spans="1:8" ht="10" customHeight="1">
      <c r="A51" s="289"/>
      <c r="B51" s="384"/>
      <c r="C51" s="384"/>
      <c r="D51" s="384"/>
      <c r="E51" s="498" t="s">
        <v>228</v>
      </c>
      <c r="F51" s="919">
        <f>総表!G49</f>
        <v>0</v>
      </c>
      <c r="G51" s="920"/>
      <c r="H51" s="288" t="s">
        <v>308</v>
      </c>
    </row>
    <row r="52" spans="1:8" ht="18" customHeight="1"/>
    <row r="53" spans="1:8" ht="18" customHeight="1"/>
    <row r="54" spans="1:8" ht="18" customHeight="1"/>
    <row r="55" spans="1:8" ht="18" customHeight="1"/>
    <row r="56" spans="1:8" ht="18" customHeight="1"/>
    <row r="57" spans="1:8" ht="18" customHeight="1"/>
    <row r="58" spans="1:8" ht="18" customHeight="1"/>
    <row r="59" spans="1:8" ht="18" customHeight="1"/>
    <row r="60" spans="1:8" ht="18" customHeight="1"/>
  </sheetData>
  <sheetProtection algorithmName="SHA-512" hashValue="Z/40ecH+B2zNXXPeZbv+CACaBQ7ccbi6awXiy0fY2AVFkBn9g32w3yW+ODft9fdkWodKHPrq+LgI675NQakFzA==" saltValue="Ho5GFJWsB3Lgo7vXwbbQMQ==" spinCount="100000" sheet="1" insertRows="0" deleteRows="0"/>
  <mergeCells count="48">
    <mergeCell ref="D49:E49"/>
    <mergeCell ref="D50:E50"/>
    <mergeCell ref="F51:G51"/>
    <mergeCell ref="D42:E42"/>
    <mergeCell ref="D44:E44"/>
    <mergeCell ref="D45:E45"/>
    <mergeCell ref="D46:E46"/>
    <mergeCell ref="D47:E47"/>
    <mergeCell ref="D38:E38"/>
    <mergeCell ref="D39:E39"/>
    <mergeCell ref="D40:E40"/>
    <mergeCell ref="D41:E41"/>
    <mergeCell ref="D48:E48"/>
    <mergeCell ref="D33:E33"/>
    <mergeCell ref="D34:E34"/>
    <mergeCell ref="D35:E35"/>
    <mergeCell ref="D36:E36"/>
    <mergeCell ref="D37:E37"/>
    <mergeCell ref="D27:E27"/>
    <mergeCell ref="D28:E28"/>
    <mergeCell ref="D30:E30"/>
    <mergeCell ref="D31:E31"/>
    <mergeCell ref="D32:E32"/>
    <mergeCell ref="D22:E22"/>
    <mergeCell ref="D23:E23"/>
    <mergeCell ref="D24:E24"/>
    <mergeCell ref="D25:E25"/>
    <mergeCell ref="D26:E26"/>
    <mergeCell ref="D17:E17"/>
    <mergeCell ref="D18:E18"/>
    <mergeCell ref="D19:E19"/>
    <mergeCell ref="D20:E20"/>
    <mergeCell ref="D21:E21"/>
    <mergeCell ref="D11:E11"/>
    <mergeCell ref="D12:E12"/>
    <mergeCell ref="D13:E13"/>
    <mergeCell ref="D14:E14"/>
    <mergeCell ref="D16:E16"/>
    <mergeCell ref="D5:E5"/>
    <mergeCell ref="D6:E6"/>
    <mergeCell ref="D7:E7"/>
    <mergeCell ref="D9:E9"/>
    <mergeCell ref="D10:E10"/>
    <mergeCell ref="A3:B3"/>
    <mergeCell ref="F1:G1"/>
    <mergeCell ref="A2:G2"/>
    <mergeCell ref="D3:E3"/>
    <mergeCell ref="D4:E4"/>
  </mergeCells>
  <phoneticPr fontId="24"/>
  <printOptions horizontalCentered="1"/>
  <pageMargins left="0.59055118110236227" right="0.59055118110236227" top="0.39370078740157483" bottom="0.19685039370078741" header="0.31496062992125984" footer="0.11811023622047245"/>
  <pageSetup paperSize="9" scale="7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6">
    <tabColor theme="0" tint="-0.249977111117893"/>
  </sheetPr>
  <dimension ref="A1:P23"/>
  <sheetViews>
    <sheetView view="pageBreakPreview" zoomScaleNormal="100" zoomScaleSheetLayoutView="100" workbookViewId="0">
      <selection sqref="A1:O1"/>
    </sheetView>
  </sheetViews>
  <sheetFormatPr defaultColWidth="9" defaultRowHeight="13"/>
  <cols>
    <col min="1" max="1" width="3.5" style="22" customWidth="1"/>
    <col min="2" max="2" width="12.58203125" style="22" customWidth="1"/>
    <col min="3" max="3" width="8.58203125" style="22" customWidth="1"/>
    <col min="4" max="4" width="5.33203125" style="22" customWidth="1"/>
    <col min="5" max="7" width="5.58203125" style="22" customWidth="1"/>
    <col min="8" max="8" width="1.33203125" style="22" customWidth="1"/>
    <col min="9" max="11" width="3.58203125" style="22" customWidth="1"/>
    <col min="12" max="12" width="7.58203125" style="22" customWidth="1"/>
    <col min="13" max="15" width="6.58203125" style="22" customWidth="1"/>
    <col min="16" max="16" width="55.75" style="22" customWidth="1"/>
    <col min="17" max="16384" width="9" style="22"/>
  </cols>
  <sheetData>
    <row r="1" spans="1:16">
      <c r="A1" s="921" t="s">
        <v>154</v>
      </c>
      <c r="B1" s="921"/>
      <c r="C1" s="921"/>
      <c r="D1" s="921"/>
      <c r="E1" s="921"/>
      <c r="F1" s="921"/>
      <c r="G1" s="921"/>
      <c r="H1" s="921"/>
      <c r="I1" s="921"/>
      <c r="J1" s="921"/>
      <c r="K1" s="921"/>
      <c r="L1" s="921"/>
      <c r="M1" s="921"/>
      <c r="N1" s="921"/>
      <c r="O1" s="921"/>
    </row>
    <row r="2" spans="1:16" ht="14.25" customHeight="1" thickBot="1">
      <c r="A2" s="26"/>
      <c r="B2" s="26"/>
      <c r="C2" s="26"/>
      <c r="D2" s="26"/>
      <c r="E2" s="26"/>
      <c r="F2" s="26"/>
      <c r="G2" s="26"/>
      <c r="H2" s="26"/>
      <c r="I2" s="26"/>
      <c r="J2" s="26"/>
      <c r="K2" s="26"/>
      <c r="L2" s="26"/>
      <c r="M2" s="26"/>
      <c r="N2" s="26"/>
      <c r="O2" s="26"/>
    </row>
    <row r="3" spans="1:16" ht="24.75" customHeight="1" thickBot="1">
      <c r="A3" s="385" t="s">
        <v>153</v>
      </c>
      <c r="B3" s="25"/>
      <c r="C3" s="25"/>
      <c r="D3" s="25"/>
      <c r="E3" s="25"/>
      <c r="F3" s="25"/>
      <c r="G3" s="25"/>
      <c r="H3" s="25"/>
      <c r="I3" s="922" t="s">
        <v>152</v>
      </c>
      <c r="J3" s="923"/>
      <c r="K3" s="924">
        <f>総表!C17</f>
        <v>0</v>
      </c>
      <c r="L3" s="925"/>
      <c r="M3" s="925"/>
      <c r="N3" s="925"/>
      <c r="O3" s="926"/>
      <c r="P3" s="964" t="s">
        <v>458</v>
      </c>
    </row>
    <row r="4" spans="1:16" ht="20.149999999999999" customHeight="1" thickBot="1">
      <c r="P4" s="965"/>
    </row>
    <row r="5" spans="1:16" ht="27.75" customHeight="1">
      <c r="A5" s="927" t="s">
        <v>151</v>
      </c>
      <c r="B5" s="930" t="s">
        <v>451</v>
      </c>
      <c r="C5" s="931"/>
      <c r="D5" s="932"/>
      <c r="E5" s="933"/>
      <c r="F5" s="933"/>
      <c r="G5" s="933"/>
      <c r="H5" s="933"/>
      <c r="I5" s="933"/>
      <c r="J5" s="933"/>
      <c r="K5" s="933"/>
      <c r="L5" s="933"/>
      <c r="M5" s="933"/>
      <c r="N5" s="933"/>
      <c r="O5" s="934"/>
      <c r="P5" s="965"/>
    </row>
    <row r="6" spans="1:16" ht="24" customHeight="1">
      <c r="A6" s="928"/>
      <c r="B6" s="935" t="s">
        <v>149</v>
      </c>
      <c r="C6" s="23" t="s">
        <v>68</v>
      </c>
      <c r="D6" s="937"/>
      <c r="E6" s="938"/>
      <c r="F6" s="938"/>
      <c r="G6" s="938"/>
      <c r="H6" s="938"/>
      <c r="I6" s="938"/>
      <c r="J6" s="938"/>
      <c r="K6" s="939"/>
      <c r="L6" s="53" t="s">
        <v>148</v>
      </c>
      <c r="M6" s="937"/>
      <c r="N6" s="938"/>
      <c r="O6" s="940"/>
      <c r="P6" s="965"/>
    </row>
    <row r="7" spans="1:16" ht="25.5" customHeight="1">
      <c r="A7" s="928"/>
      <c r="B7" s="936"/>
      <c r="C7" s="23" t="s">
        <v>147</v>
      </c>
      <c r="D7" s="937"/>
      <c r="E7" s="938"/>
      <c r="F7" s="938"/>
      <c r="G7" s="938"/>
      <c r="H7" s="938"/>
      <c r="I7" s="938"/>
      <c r="J7" s="938"/>
      <c r="K7" s="939"/>
      <c r="L7" s="53" t="s">
        <v>146</v>
      </c>
      <c r="M7" s="937"/>
      <c r="N7" s="938"/>
      <c r="O7" s="940"/>
      <c r="P7" s="965"/>
    </row>
    <row r="8" spans="1:16" ht="25.5" customHeight="1">
      <c r="A8" s="928"/>
      <c r="B8" s="941" t="s">
        <v>145</v>
      </c>
      <c r="C8" s="942"/>
      <c r="D8" s="943"/>
      <c r="E8" s="944"/>
      <c r="F8" s="944"/>
      <c r="G8" s="945"/>
      <c r="H8" s="946" t="s">
        <v>144</v>
      </c>
      <c r="I8" s="947"/>
      <c r="J8" s="947"/>
      <c r="K8" s="948"/>
      <c r="L8" s="943"/>
      <c r="M8" s="944"/>
      <c r="N8" s="944"/>
      <c r="O8" s="949"/>
    </row>
    <row r="9" spans="1:16" ht="27" customHeight="1">
      <c r="A9" s="928"/>
      <c r="B9" s="941" t="s">
        <v>143</v>
      </c>
      <c r="C9" s="942"/>
      <c r="D9" s="950"/>
      <c r="E9" s="951"/>
      <c r="F9" s="951"/>
      <c r="G9" s="952"/>
      <c r="H9" s="953" t="s">
        <v>142</v>
      </c>
      <c r="I9" s="954"/>
      <c r="J9" s="954"/>
      <c r="K9" s="955"/>
      <c r="L9" s="950"/>
      <c r="M9" s="951"/>
      <c r="N9" s="951"/>
      <c r="O9" s="956"/>
    </row>
    <row r="10" spans="1:16" ht="28.5" customHeight="1">
      <c r="A10" s="928"/>
      <c r="B10" s="941" t="s">
        <v>141</v>
      </c>
      <c r="C10" s="942"/>
      <c r="D10" s="957"/>
      <c r="E10" s="958"/>
      <c r="F10" s="958"/>
      <c r="G10" s="958"/>
      <c r="H10" s="958"/>
      <c r="I10" s="958"/>
      <c r="J10" s="958"/>
      <c r="K10" s="958"/>
      <c r="L10" s="958"/>
      <c r="M10" s="958"/>
      <c r="N10" s="958"/>
      <c r="O10" s="959"/>
    </row>
    <row r="11" spans="1:16" ht="52.5" customHeight="1">
      <c r="A11" s="928"/>
      <c r="B11" s="970" t="s">
        <v>140</v>
      </c>
      <c r="C11" s="977"/>
      <c r="D11" s="972"/>
      <c r="E11" s="973"/>
      <c r="F11" s="973"/>
      <c r="G11" s="973"/>
      <c r="H11" s="973"/>
      <c r="I11" s="973"/>
      <c r="J11" s="973"/>
      <c r="K11" s="973"/>
      <c r="L11" s="973"/>
      <c r="M11" s="973"/>
      <c r="N11" s="973"/>
      <c r="O11" s="974"/>
    </row>
    <row r="12" spans="1:16" ht="57.75" customHeight="1" thickBot="1">
      <c r="A12" s="929"/>
      <c r="B12" s="975" t="s">
        <v>424</v>
      </c>
      <c r="C12" s="976"/>
      <c r="D12" s="960"/>
      <c r="E12" s="961"/>
      <c r="F12" s="961"/>
      <c r="G12" s="961"/>
      <c r="H12" s="961"/>
      <c r="I12" s="961"/>
      <c r="J12" s="961"/>
      <c r="K12" s="961"/>
      <c r="L12" s="961"/>
      <c r="M12" s="961"/>
      <c r="N12" s="961"/>
      <c r="O12" s="962"/>
    </row>
    <row r="13" spans="1:16" ht="42" customHeight="1">
      <c r="B13" s="24"/>
      <c r="C13" s="24"/>
      <c r="D13" s="24"/>
    </row>
    <row r="14" spans="1:16" ht="41.25" customHeight="1" thickBot="1"/>
    <row r="15" spans="1:16" ht="27.75" customHeight="1">
      <c r="A15" s="927" t="s">
        <v>150</v>
      </c>
      <c r="B15" s="930" t="s">
        <v>451</v>
      </c>
      <c r="C15" s="931"/>
      <c r="D15" s="963"/>
      <c r="E15" s="933"/>
      <c r="F15" s="933"/>
      <c r="G15" s="933"/>
      <c r="H15" s="933"/>
      <c r="I15" s="933"/>
      <c r="J15" s="933"/>
      <c r="K15" s="933"/>
      <c r="L15" s="933"/>
      <c r="M15" s="933"/>
      <c r="N15" s="933"/>
      <c r="O15" s="934"/>
    </row>
    <row r="16" spans="1:16" ht="24" customHeight="1">
      <c r="A16" s="928"/>
      <c r="B16" s="935" t="s">
        <v>149</v>
      </c>
      <c r="C16" s="23" t="s">
        <v>68</v>
      </c>
      <c r="D16" s="937"/>
      <c r="E16" s="938"/>
      <c r="F16" s="938"/>
      <c r="G16" s="938"/>
      <c r="H16" s="938"/>
      <c r="I16" s="938"/>
      <c r="J16" s="938"/>
      <c r="K16" s="939"/>
      <c r="L16" s="53" t="s">
        <v>148</v>
      </c>
      <c r="M16" s="937"/>
      <c r="N16" s="938"/>
      <c r="O16" s="940"/>
    </row>
    <row r="17" spans="1:15" ht="25.5" customHeight="1">
      <c r="A17" s="928"/>
      <c r="B17" s="936"/>
      <c r="C17" s="23" t="s">
        <v>147</v>
      </c>
      <c r="D17" s="937"/>
      <c r="E17" s="938"/>
      <c r="F17" s="938"/>
      <c r="G17" s="938"/>
      <c r="H17" s="938"/>
      <c r="I17" s="938"/>
      <c r="J17" s="938"/>
      <c r="K17" s="939"/>
      <c r="L17" s="53" t="s">
        <v>146</v>
      </c>
      <c r="M17" s="937"/>
      <c r="N17" s="938"/>
      <c r="O17" s="940"/>
    </row>
    <row r="18" spans="1:15" ht="25.5" customHeight="1">
      <c r="A18" s="928"/>
      <c r="B18" s="941" t="s">
        <v>145</v>
      </c>
      <c r="C18" s="942"/>
      <c r="D18" s="943"/>
      <c r="E18" s="944"/>
      <c r="F18" s="944"/>
      <c r="G18" s="945"/>
      <c r="H18" s="946" t="s">
        <v>144</v>
      </c>
      <c r="I18" s="947"/>
      <c r="J18" s="947"/>
      <c r="K18" s="948"/>
      <c r="L18" s="943"/>
      <c r="M18" s="944"/>
      <c r="N18" s="944"/>
      <c r="O18" s="949"/>
    </row>
    <row r="19" spans="1:15" ht="27" customHeight="1">
      <c r="A19" s="928"/>
      <c r="B19" s="941" t="s">
        <v>143</v>
      </c>
      <c r="C19" s="942"/>
      <c r="D19" s="950"/>
      <c r="E19" s="951"/>
      <c r="F19" s="951"/>
      <c r="G19" s="952"/>
      <c r="H19" s="953" t="s">
        <v>142</v>
      </c>
      <c r="I19" s="954"/>
      <c r="J19" s="954"/>
      <c r="K19" s="955"/>
      <c r="L19" s="950"/>
      <c r="M19" s="951"/>
      <c r="N19" s="951"/>
      <c r="O19" s="956"/>
    </row>
    <row r="20" spans="1:15" ht="28.5" customHeight="1">
      <c r="A20" s="928"/>
      <c r="B20" s="941" t="s">
        <v>141</v>
      </c>
      <c r="C20" s="942"/>
      <c r="D20" s="937"/>
      <c r="E20" s="938"/>
      <c r="F20" s="938"/>
      <c r="G20" s="938"/>
      <c r="H20" s="938"/>
      <c r="I20" s="938"/>
      <c r="J20" s="938"/>
      <c r="K20" s="938"/>
      <c r="L20" s="938"/>
      <c r="M20" s="938"/>
      <c r="N20" s="938"/>
      <c r="O20" s="940"/>
    </row>
    <row r="21" spans="1:15" ht="52.5" customHeight="1">
      <c r="A21" s="928"/>
      <c r="B21" s="970" t="s">
        <v>140</v>
      </c>
      <c r="C21" s="971"/>
      <c r="D21" s="972"/>
      <c r="E21" s="973"/>
      <c r="F21" s="973"/>
      <c r="G21" s="973"/>
      <c r="H21" s="973"/>
      <c r="I21" s="973"/>
      <c r="J21" s="973"/>
      <c r="K21" s="973"/>
      <c r="L21" s="973"/>
      <c r="M21" s="973"/>
      <c r="N21" s="973"/>
      <c r="O21" s="974"/>
    </row>
    <row r="22" spans="1:15" ht="57.75" customHeight="1" thickBot="1">
      <c r="A22" s="929"/>
      <c r="B22" s="975" t="s">
        <v>424</v>
      </c>
      <c r="C22" s="976"/>
      <c r="D22" s="960"/>
      <c r="E22" s="961"/>
      <c r="F22" s="961"/>
      <c r="G22" s="961"/>
      <c r="H22" s="961"/>
      <c r="I22" s="961"/>
      <c r="J22" s="961"/>
      <c r="K22" s="961"/>
      <c r="L22" s="961"/>
      <c r="M22" s="961"/>
      <c r="N22" s="961"/>
      <c r="O22" s="962"/>
    </row>
    <row r="23" spans="1:15" ht="21" customHeight="1" thickBot="1">
      <c r="J23" s="966" t="s">
        <v>228</v>
      </c>
      <c r="K23" s="967"/>
      <c r="L23" s="968">
        <f>総表!G49</f>
        <v>0</v>
      </c>
      <c r="M23" s="968"/>
      <c r="N23" s="968"/>
      <c r="O23" s="969"/>
    </row>
  </sheetData>
  <sheetProtection algorithmName="SHA-512" hashValue="UuJcHhILITuhYigpe0MU2kUQqz+Gd0dMniIrXw92WgzjNIm4Ulb2AJkfWP7UuQjlpXv5cV/n/GPeexxm/aqa7w==" saltValue="+noWgPZDXbWLqMypU1zuNA==" spinCount="100000" sheet="1" objects="1" scenarios="1"/>
  <mergeCells count="50">
    <mergeCell ref="P3:P7"/>
    <mergeCell ref="J23:K23"/>
    <mergeCell ref="L23:O23"/>
    <mergeCell ref="B21:C21"/>
    <mergeCell ref="D21:O21"/>
    <mergeCell ref="B22:C22"/>
    <mergeCell ref="D22:O22"/>
    <mergeCell ref="B19:C19"/>
    <mergeCell ref="D19:G19"/>
    <mergeCell ref="H19:K19"/>
    <mergeCell ref="L19:O19"/>
    <mergeCell ref="B20:C20"/>
    <mergeCell ref="D20:O20"/>
    <mergeCell ref="B11:C11"/>
    <mergeCell ref="D11:O11"/>
    <mergeCell ref="B12:C12"/>
    <mergeCell ref="D12:O12"/>
    <mergeCell ref="A15:A22"/>
    <mergeCell ref="B15:C15"/>
    <mergeCell ref="D15:O15"/>
    <mergeCell ref="B16:B17"/>
    <mergeCell ref="D16:K16"/>
    <mergeCell ref="M16:O16"/>
    <mergeCell ref="D17:K17"/>
    <mergeCell ref="M17:O17"/>
    <mergeCell ref="B18:C18"/>
    <mergeCell ref="D18:G18"/>
    <mergeCell ref="H18:K18"/>
    <mergeCell ref="L18:O18"/>
    <mergeCell ref="D9:G9"/>
    <mergeCell ref="H9:K9"/>
    <mergeCell ref="L9:O9"/>
    <mergeCell ref="B10:C10"/>
    <mergeCell ref="D10:O10"/>
    <mergeCell ref="A1:O1"/>
    <mergeCell ref="I3:J3"/>
    <mergeCell ref="K3:O3"/>
    <mergeCell ref="A5:A12"/>
    <mergeCell ref="B5:C5"/>
    <mergeCell ref="D5:O5"/>
    <mergeCell ref="B6:B7"/>
    <mergeCell ref="D6:K6"/>
    <mergeCell ref="M6:O6"/>
    <mergeCell ref="D7:K7"/>
    <mergeCell ref="M7:O7"/>
    <mergeCell ref="B8:C8"/>
    <mergeCell ref="D8:G8"/>
    <mergeCell ref="H8:K8"/>
    <mergeCell ref="L8:O8"/>
    <mergeCell ref="B9:C9"/>
  </mergeCells>
  <phoneticPr fontId="24"/>
  <dataValidations count="1">
    <dataValidation type="list" allowBlank="1" showInputMessage="1" showErrorMessage="1" sqref="D8:G8 L8:O8 D18:G18 L18:O18" xr:uid="{DD84C623-156F-4C3B-92A5-277E9FA9D8FC}">
      <formula1>"有,無"</formula1>
    </dataValidation>
  </dataValidations>
  <printOptions horizontalCentered="1"/>
  <pageMargins left="0.59055118110236227" right="0.59055118110236227" top="0.59055118110236227" bottom="0.39370078740157483" header="0.39370078740157483" footer="0.31496062992125984"/>
  <pageSetup paperSize="9" scale="9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M50"/>
  <sheetViews>
    <sheetView view="pageBreakPreview" topLeftCell="A2" zoomScale="69" zoomScaleNormal="100" zoomScaleSheetLayoutView="69" workbookViewId="0">
      <selection activeCell="K6" sqref="K6:L6"/>
    </sheetView>
  </sheetViews>
  <sheetFormatPr defaultRowHeight="18"/>
  <cols>
    <col min="1" max="1" width="1.25" customWidth="1"/>
    <col min="2" max="2" width="15.5" customWidth="1"/>
    <col min="3" max="3" width="4.83203125" customWidth="1"/>
    <col min="4" max="4" width="8.33203125" customWidth="1"/>
    <col min="5" max="5" width="13.5" customWidth="1"/>
    <col min="6" max="6" width="18.5" customWidth="1"/>
    <col min="7" max="7" width="1.83203125" customWidth="1"/>
    <col min="8" max="8" width="15.75" customWidth="1"/>
    <col min="9" max="9" width="5.5" customWidth="1"/>
    <col min="10" max="11" width="15.75" customWidth="1"/>
    <col min="13" max="13" width="65.25" style="495" customWidth="1"/>
  </cols>
  <sheetData>
    <row r="1" spans="1:13" ht="25.5" customHeight="1">
      <c r="A1" s="980"/>
      <c r="B1" s="980"/>
      <c r="C1" s="980"/>
      <c r="D1" s="980"/>
      <c r="E1" s="980"/>
      <c r="F1" s="980"/>
      <c r="G1" s="980"/>
      <c r="H1" s="980"/>
      <c r="I1" s="980"/>
      <c r="J1" s="980"/>
      <c r="K1" s="980"/>
      <c r="L1" s="980"/>
      <c r="M1" s="494"/>
    </row>
    <row r="2" spans="1:13" ht="37.5" customHeight="1">
      <c r="A2" s="981" t="s">
        <v>459</v>
      </c>
      <c r="B2" s="981"/>
      <c r="C2" s="981"/>
      <c r="D2" s="981"/>
      <c r="E2" s="981"/>
      <c r="F2" s="981"/>
      <c r="G2" s="981"/>
      <c r="H2" s="981"/>
      <c r="I2" s="981"/>
      <c r="J2" s="981"/>
      <c r="K2" s="981"/>
      <c r="L2" s="981"/>
      <c r="M2" s="984" t="s">
        <v>450</v>
      </c>
    </row>
    <row r="3" spans="1:13" ht="32.5">
      <c r="A3" s="981" t="s">
        <v>340</v>
      </c>
      <c r="B3" s="981"/>
      <c r="C3" s="981"/>
      <c r="D3" s="981"/>
      <c r="E3" s="981"/>
      <c r="F3" s="981"/>
      <c r="G3" s="981"/>
      <c r="H3" s="981"/>
      <c r="I3" s="981"/>
      <c r="J3" s="981"/>
      <c r="K3" s="981"/>
      <c r="L3" s="981"/>
      <c r="M3" s="984"/>
    </row>
    <row r="4" spans="1:13" ht="36" customHeight="1">
      <c r="A4" s="986" t="s">
        <v>341</v>
      </c>
      <c r="B4" s="986"/>
      <c r="C4" s="986"/>
      <c r="D4" s="986"/>
      <c r="E4" s="986"/>
      <c r="F4" s="986"/>
      <c r="G4" s="986"/>
      <c r="H4" s="986"/>
      <c r="I4" s="986"/>
      <c r="J4" s="986"/>
      <c r="K4" s="986"/>
      <c r="L4" s="986"/>
    </row>
    <row r="5" spans="1:13" ht="10" customHeight="1">
      <c r="A5" s="978"/>
      <c r="B5" s="978"/>
      <c r="C5" s="978"/>
      <c r="D5" s="978"/>
      <c r="E5" s="978"/>
      <c r="F5" s="978"/>
      <c r="G5" s="978"/>
      <c r="H5" s="978"/>
      <c r="I5" s="978"/>
      <c r="J5" s="978"/>
      <c r="K5" s="978"/>
      <c r="L5" s="978"/>
    </row>
    <row r="6" spans="1:13" ht="28.5" customHeight="1">
      <c r="A6" s="982"/>
      <c r="B6" s="982"/>
      <c r="C6" s="982"/>
      <c r="D6" s="982"/>
      <c r="E6" s="982"/>
      <c r="F6" s="982"/>
      <c r="G6" s="982"/>
      <c r="H6" s="982"/>
      <c r="I6" s="982"/>
      <c r="J6" s="500" t="s">
        <v>343</v>
      </c>
      <c r="K6" s="983" t="str">
        <f>総表!H4</f>
        <v>令和　年　月　日</v>
      </c>
      <c r="L6" s="983"/>
      <c r="M6" s="984" t="s">
        <v>460</v>
      </c>
    </row>
    <row r="7" spans="1:13" ht="45" customHeight="1">
      <c r="A7" s="73"/>
      <c r="B7" s="985" t="s">
        <v>344</v>
      </c>
      <c r="C7" s="985"/>
      <c r="D7" s="985"/>
      <c r="E7" s="985"/>
      <c r="F7" s="985"/>
      <c r="G7" s="985"/>
      <c r="H7" s="985"/>
      <c r="I7" s="985"/>
      <c r="J7" s="985"/>
      <c r="K7" s="985"/>
      <c r="L7" s="985"/>
      <c r="M7" s="984"/>
    </row>
    <row r="8" spans="1:13" ht="10" customHeight="1">
      <c r="A8" s="978"/>
      <c r="B8" s="978"/>
      <c r="C8" s="978"/>
      <c r="D8" s="978"/>
      <c r="E8" s="978"/>
      <c r="F8" s="978"/>
      <c r="G8" s="978"/>
      <c r="H8" s="978"/>
      <c r="I8" s="978"/>
      <c r="J8" s="978"/>
      <c r="K8" s="978"/>
      <c r="L8" s="978"/>
    </row>
    <row r="9" spans="1:13" ht="30" customHeight="1">
      <c r="A9" s="978"/>
      <c r="B9" s="978"/>
      <c r="C9" s="978"/>
      <c r="D9" s="978"/>
      <c r="E9" s="978"/>
      <c r="F9" s="238" t="s">
        <v>345</v>
      </c>
      <c r="G9" s="73"/>
      <c r="H9" s="979">
        <f>総表!C17</f>
        <v>0</v>
      </c>
      <c r="I9" s="979"/>
      <c r="J9" s="979"/>
      <c r="K9" s="979"/>
      <c r="L9" s="979"/>
      <c r="M9" s="496" t="s">
        <v>446</v>
      </c>
    </row>
    <row r="10" spans="1:13" ht="30" customHeight="1">
      <c r="A10" s="978"/>
      <c r="B10" s="978"/>
      <c r="C10" s="978"/>
      <c r="D10" s="978"/>
      <c r="E10" s="978"/>
      <c r="F10" s="238" t="s">
        <v>357</v>
      </c>
      <c r="G10" s="73"/>
      <c r="H10" s="979">
        <f>総表!C18</f>
        <v>0</v>
      </c>
      <c r="I10" s="979"/>
      <c r="J10" s="979"/>
      <c r="K10" s="979"/>
      <c r="L10" s="979"/>
    </row>
    <row r="11" spans="1:13" ht="30" customHeight="1">
      <c r="A11" s="978"/>
      <c r="B11" s="978"/>
      <c r="C11" s="978"/>
      <c r="D11" s="978"/>
      <c r="E11" s="978"/>
      <c r="F11" s="238" t="s">
        <v>346</v>
      </c>
      <c r="G11" s="73"/>
      <c r="H11" s="979">
        <f>総表!C19</f>
        <v>0</v>
      </c>
      <c r="I11" s="979"/>
      <c r="J11" s="979"/>
      <c r="K11" s="979"/>
      <c r="L11" s="979"/>
      <c r="M11" s="494" t="s">
        <v>447</v>
      </c>
    </row>
    <row r="12" spans="1:13" ht="18" customHeight="1">
      <c r="A12" s="978"/>
      <c r="B12" s="978"/>
      <c r="C12" s="978"/>
      <c r="D12" s="978"/>
      <c r="E12" s="978"/>
      <c r="F12" s="978"/>
      <c r="G12" s="978"/>
      <c r="H12" s="978"/>
      <c r="I12" s="978"/>
      <c r="J12" s="978"/>
      <c r="K12" s="978"/>
      <c r="L12" s="978"/>
    </row>
    <row r="13" spans="1:13" ht="34.5" customHeight="1">
      <c r="A13" s="73"/>
      <c r="B13" s="978" t="s">
        <v>347</v>
      </c>
      <c r="C13" s="978"/>
      <c r="D13" s="985">
        <f>総表!C29</f>
        <v>0</v>
      </c>
      <c r="E13" s="985"/>
      <c r="F13" s="985"/>
      <c r="G13" s="985"/>
      <c r="H13" s="985"/>
      <c r="I13" s="985"/>
      <c r="J13" s="985"/>
      <c r="K13" s="985"/>
      <c r="L13" s="985"/>
      <c r="M13" s="495" t="s">
        <v>448</v>
      </c>
    </row>
    <row r="14" spans="1:13" ht="10" customHeight="1">
      <c r="A14" s="978"/>
      <c r="B14" s="978"/>
      <c r="C14" s="978"/>
      <c r="D14" s="978"/>
      <c r="E14" s="978"/>
      <c r="F14" s="978"/>
      <c r="G14" s="978"/>
      <c r="H14" s="978"/>
      <c r="I14" s="978"/>
      <c r="J14" s="978"/>
      <c r="K14" s="978"/>
      <c r="L14" s="978"/>
    </row>
    <row r="15" spans="1:13" ht="22.5">
      <c r="A15" s="73"/>
      <c r="B15" s="73" t="s">
        <v>348</v>
      </c>
      <c r="C15" s="73"/>
      <c r="D15" s="73"/>
      <c r="E15" s="73"/>
      <c r="F15" s="73"/>
      <c r="G15" s="73"/>
      <c r="H15" s="73"/>
      <c r="I15" s="73"/>
      <c r="J15" s="73"/>
      <c r="K15" s="73"/>
      <c r="L15" s="73"/>
    </row>
    <row r="16" spans="1:13" ht="22.5">
      <c r="A16" s="73"/>
      <c r="B16" s="153" t="s">
        <v>349</v>
      </c>
      <c r="C16" s="978"/>
      <c r="D16" s="978"/>
      <c r="E16" s="978"/>
      <c r="F16" s="978"/>
      <c r="G16" s="978"/>
      <c r="H16" s="978"/>
      <c r="I16" s="978"/>
      <c r="J16" s="978"/>
      <c r="K16" s="978"/>
      <c r="L16" s="978"/>
    </row>
    <row r="17" spans="1:13" ht="22.5">
      <c r="A17" s="73"/>
      <c r="B17" s="295" t="s">
        <v>350</v>
      </c>
      <c r="C17" s="987"/>
      <c r="D17" s="987"/>
      <c r="E17" s="987"/>
      <c r="F17" s="987"/>
      <c r="G17" s="987"/>
      <c r="H17" s="987"/>
      <c r="I17" s="987"/>
      <c r="J17" s="987"/>
      <c r="K17" s="987"/>
      <c r="L17" s="987"/>
      <c r="M17" s="984" t="s">
        <v>449</v>
      </c>
    </row>
    <row r="18" spans="1:13" ht="22.5">
      <c r="A18" s="73"/>
      <c r="B18" s="295" t="s">
        <v>351</v>
      </c>
      <c r="C18" s="988"/>
      <c r="D18" s="988"/>
      <c r="E18" s="988"/>
      <c r="F18" s="988"/>
      <c r="G18" s="988"/>
      <c r="H18" s="988"/>
      <c r="I18" s="988"/>
      <c r="J18" s="988"/>
      <c r="K18" s="988"/>
      <c r="L18" s="988"/>
      <c r="M18" s="984"/>
    </row>
    <row r="19" spans="1:13" ht="22.5">
      <c r="A19" s="73"/>
      <c r="B19" s="295" t="s">
        <v>352</v>
      </c>
      <c r="C19" s="988"/>
      <c r="D19" s="988"/>
      <c r="E19" s="988"/>
      <c r="F19" s="988"/>
      <c r="G19" s="988"/>
      <c r="H19" s="988"/>
      <c r="I19" s="988"/>
      <c r="J19" s="988"/>
      <c r="K19" s="988"/>
      <c r="L19" s="988"/>
      <c r="M19" s="984" t="s">
        <v>353</v>
      </c>
    </row>
    <row r="20" spans="1:13" ht="22.5">
      <c r="A20" s="73"/>
      <c r="B20" s="295" t="s">
        <v>354</v>
      </c>
      <c r="C20" s="989"/>
      <c r="D20" s="989"/>
      <c r="E20" s="989"/>
      <c r="F20" s="989"/>
      <c r="G20" s="989"/>
      <c r="H20" s="989"/>
      <c r="I20" s="989"/>
      <c r="J20" s="989"/>
      <c r="K20" s="989"/>
      <c r="L20" s="989"/>
      <c r="M20" s="984"/>
    </row>
    <row r="21" spans="1:13" ht="10" customHeight="1">
      <c r="A21" s="978"/>
      <c r="B21" s="978"/>
      <c r="C21" s="978"/>
      <c r="D21" s="978"/>
      <c r="E21" s="978"/>
      <c r="F21" s="978"/>
      <c r="G21" s="978"/>
      <c r="H21" s="978"/>
      <c r="I21" s="978"/>
      <c r="J21" s="978"/>
      <c r="K21" s="978"/>
      <c r="L21" s="978"/>
    </row>
    <row r="22" spans="1:13" ht="22.5">
      <c r="A22" s="153"/>
      <c r="B22" s="153" t="s">
        <v>297</v>
      </c>
      <c r="C22" s="153"/>
      <c r="D22" s="153"/>
      <c r="E22" s="153"/>
      <c r="F22" s="153"/>
      <c r="G22" s="153"/>
      <c r="H22" s="153"/>
      <c r="I22" s="153"/>
      <c r="J22" s="153"/>
      <c r="K22" s="153"/>
      <c r="L22" s="153"/>
    </row>
    <row r="23" spans="1:13" ht="22.5">
      <c r="A23" s="73"/>
      <c r="B23" s="295" t="s">
        <v>350</v>
      </c>
      <c r="C23" s="987"/>
      <c r="D23" s="987"/>
      <c r="E23" s="987"/>
      <c r="F23" s="987"/>
      <c r="G23" s="987"/>
      <c r="H23" s="987"/>
      <c r="I23" s="987"/>
      <c r="J23" s="987"/>
      <c r="K23" s="987"/>
      <c r="L23" s="987"/>
    </row>
    <row r="24" spans="1:13" ht="22.5">
      <c r="A24" s="73"/>
      <c r="B24" s="295" t="s">
        <v>351</v>
      </c>
      <c r="C24" s="988"/>
      <c r="D24" s="988"/>
      <c r="E24" s="988"/>
      <c r="F24" s="988"/>
      <c r="G24" s="988"/>
      <c r="H24" s="988"/>
      <c r="I24" s="988"/>
      <c r="J24" s="988"/>
      <c r="K24" s="988"/>
      <c r="L24" s="988"/>
    </row>
    <row r="25" spans="1:13" ht="22.5">
      <c r="A25" s="73"/>
      <c r="B25" s="295" t="s">
        <v>352</v>
      </c>
      <c r="C25" s="988"/>
      <c r="D25" s="988"/>
      <c r="E25" s="988"/>
      <c r="F25" s="988"/>
      <c r="G25" s="988"/>
      <c r="H25" s="988"/>
      <c r="I25" s="988"/>
      <c r="J25" s="988"/>
      <c r="K25" s="988"/>
      <c r="L25" s="988"/>
    </row>
    <row r="26" spans="1:13" ht="22.5">
      <c r="A26" s="73"/>
      <c r="B26" s="295" t="s">
        <v>354</v>
      </c>
      <c r="C26" s="989"/>
      <c r="D26" s="989"/>
      <c r="E26" s="989"/>
      <c r="F26" s="989"/>
      <c r="G26" s="989"/>
      <c r="H26" s="989"/>
      <c r="I26" s="989"/>
      <c r="J26" s="989"/>
      <c r="K26" s="989"/>
      <c r="L26" s="989"/>
    </row>
    <row r="27" spans="1:13" ht="10" customHeight="1">
      <c r="A27" s="978"/>
      <c r="B27" s="978"/>
      <c r="C27" s="978"/>
      <c r="D27" s="978"/>
      <c r="E27" s="978"/>
      <c r="F27" s="978"/>
      <c r="G27" s="978"/>
      <c r="H27" s="978"/>
      <c r="I27" s="978"/>
      <c r="J27" s="978"/>
      <c r="K27" s="978"/>
      <c r="L27" s="978"/>
    </row>
    <row r="28" spans="1:13" ht="22.5">
      <c r="A28" s="153"/>
      <c r="B28" s="153" t="s">
        <v>355</v>
      </c>
      <c r="C28" s="153"/>
      <c r="D28" s="153"/>
      <c r="E28" s="153"/>
      <c r="F28" s="153"/>
      <c r="G28" s="153"/>
      <c r="H28" s="153"/>
      <c r="I28" s="153"/>
      <c r="J28" s="153"/>
      <c r="K28" s="153"/>
      <c r="L28" s="153"/>
    </row>
    <row r="29" spans="1:13" ht="22.5">
      <c r="A29" s="73"/>
      <c r="B29" s="295" t="s">
        <v>350</v>
      </c>
      <c r="C29" s="987"/>
      <c r="D29" s="987"/>
      <c r="E29" s="987"/>
      <c r="F29" s="987"/>
      <c r="G29" s="987"/>
      <c r="H29" s="987"/>
      <c r="I29" s="987"/>
      <c r="J29" s="987"/>
      <c r="K29" s="987"/>
      <c r="L29" s="987"/>
    </row>
    <row r="30" spans="1:13" ht="22.5">
      <c r="A30" s="73"/>
      <c r="B30" s="295" t="s">
        <v>351</v>
      </c>
      <c r="C30" s="988"/>
      <c r="D30" s="988"/>
      <c r="E30" s="988"/>
      <c r="F30" s="988"/>
      <c r="G30" s="988"/>
      <c r="H30" s="988"/>
      <c r="I30" s="988"/>
      <c r="J30" s="988"/>
      <c r="K30" s="988"/>
      <c r="L30" s="988"/>
    </row>
    <row r="31" spans="1:13" ht="22.5">
      <c r="A31" s="73"/>
      <c r="B31" s="295" t="s">
        <v>352</v>
      </c>
      <c r="C31" s="988"/>
      <c r="D31" s="988"/>
      <c r="E31" s="988"/>
      <c r="F31" s="988"/>
      <c r="G31" s="988"/>
      <c r="H31" s="988"/>
      <c r="I31" s="988"/>
      <c r="J31" s="988"/>
      <c r="K31" s="988"/>
      <c r="L31" s="988"/>
    </row>
    <row r="32" spans="1:13" ht="22.5">
      <c r="A32" s="73"/>
      <c r="B32" s="295" t="s">
        <v>354</v>
      </c>
      <c r="C32" s="989"/>
      <c r="D32" s="989"/>
      <c r="E32" s="989"/>
      <c r="F32" s="989"/>
      <c r="G32" s="989"/>
      <c r="H32" s="989"/>
      <c r="I32" s="989"/>
      <c r="J32" s="989"/>
      <c r="K32" s="989"/>
      <c r="L32" s="989"/>
    </row>
    <row r="33" spans="1:12" ht="10" customHeight="1">
      <c r="A33" s="978"/>
      <c r="B33" s="978"/>
      <c r="C33" s="978"/>
      <c r="D33" s="978"/>
      <c r="E33" s="978"/>
      <c r="F33" s="978"/>
      <c r="G33" s="978"/>
      <c r="H33" s="978"/>
      <c r="I33" s="978"/>
      <c r="J33" s="978"/>
      <c r="K33" s="978"/>
      <c r="L33" s="978"/>
    </row>
    <row r="34" spans="1:12" ht="22.5">
      <c r="A34" s="153"/>
      <c r="B34" s="153" t="s">
        <v>356</v>
      </c>
      <c r="C34" s="153"/>
      <c r="D34" s="153"/>
      <c r="E34" s="153"/>
      <c r="F34" s="153"/>
      <c r="G34" s="153"/>
      <c r="H34" s="153"/>
      <c r="I34" s="153"/>
      <c r="J34" s="153"/>
      <c r="K34" s="153"/>
      <c r="L34" s="153"/>
    </row>
    <row r="35" spans="1:12" ht="22.5">
      <c r="A35" s="73"/>
      <c r="B35" s="295" t="s">
        <v>350</v>
      </c>
      <c r="C35" s="987"/>
      <c r="D35" s="987"/>
      <c r="E35" s="987"/>
      <c r="F35" s="987"/>
      <c r="G35" s="987"/>
      <c r="H35" s="987"/>
      <c r="I35" s="987"/>
      <c r="J35" s="987"/>
      <c r="K35" s="987"/>
      <c r="L35" s="987"/>
    </row>
    <row r="36" spans="1:12" ht="22.5">
      <c r="A36" s="73"/>
      <c r="B36" s="295" t="s">
        <v>351</v>
      </c>
      <c r="C36" s="988"/>
      <c r="D36" s="988"/>
      <c r="E36" s="988"/>
      <c r="F36" s="988"/>
      <c r="G36" s="988"/>
      <c r="H36" s="988"/>
      <c r="I36" s="988"/>
      <c r="J36" s="988"/>
      <c r="K36" s="988"/>
      <c r="L36" s="988"/>
    </row>
    <row r="37" spans="1:12" ht="22.5">
      <c r="A37" s="73"/>
      <c r="B37" s="295" t="s">
        <v>352</v>
      </c>
      <c r="C37" s="988"/>
      <c r="D37" s="988"/>
      <c r="E37" s="988"/>
      <c r="F37" s="988"/>
      <c r="G37" s="988"/>
      <c r="H37" s="988"/>
      <c r="I37" s="988"/>
      <c r="J37" s="988"/>
      <c r="K37" s="988"/>
      <c r="L37" s="988"/>
    </row>
    <row r="38" spans="1:12" ht="22.5">
      <c r="A38" s="73"/>
      <c r="B38" s="295" t="s">
        <v>354</v>
      </c>
      <c r="C38" s="989"/>
      <c r="D38" s="989"/>
      <c r="E38" s="989"/>
      <c r="F38" s="989"/>
      <c r="G38" s="989"/>
      <c r="H38" s="989"/>
      <c r="I38" s="989"/>
      <c r="J38" s="989"/>
      <c r="K38" s="989"/>
      <c r="L38" s="989"/>
    </row>
    <row r="39" spans="1:12" ht="10" customHeight="1">
      <c r="A39" s="978"/>
      <c r="B39" s="978"/>
      <c r="C39" s="978"/>
      <c r="D39" s="978"/>
      <c r="E39" s="978"/>
      <c r="F39" s="978"/>
      <c r="G39" s="978"/>
      <c r="H39" s="978"/>
      <c r="I39" s="978"/>
      <c r="J39" s="978"/>
      <c r="K39" s="978"/>
      <c r="L39" s="978"/>
    </row>
    <row r="40" spans="1:12" ht="22.5">
      <c r="A40" s="153"/>
      <c r="B40" s="153" t="s">
        <v>358</v>
      </c>
      <c r="C40" s="153"/>
      <c r="D40" s="153"/>
      <c r="E40" s="153"/>
      <c r="F40" s="153"/>
      <c r="G40" s="153"/>
      <c r="H40" s="153"/>
      <c r="I40" s="153"/>
      <c r="J40" s="153"/>
      <c r="K40" s="153"/>
      <c r="L40" s="153"/>
    </row>
    <row r="41" spans="1:12" ht="22.5">
      <c r="A41" s="73"/>
      <c r="B41" s="295" t="s">
        <v>350</v>
      </c>
      <c r="C41" s="987"/>
      <c r="D41" s="987"/>
      <c r="E41" s="987"/>
      <c r="F41" s="987"/>
      <c r="G41" s="987"/>
      <c r="H41" s="987"/>
      <c r="I41" s="987"/>
      <c r="J41" s="987"/>
      <c r="K41" s="987"/>
      <c r="L41" s="987"/>
    </row>
    <row r="42" spans="1:12" ht="22.5">
      <c r="A42" s="73"/>
      <c r="B42" s="295" t="s">
        <v>351</v>
      </c>
      <c r="C42" s="988"/>
      <c r="D42" s="988"/>
      <c r="E42" s="988"/>
      <c r="F42" s="988"/>
      <c r="G42" s="988"/>
      <c r="H42" s="988"/>
      <c r="I42" s="988"/>
      <c r="J42" s="988"/>
      <c r="K42" s="988"/>
      <c r="L42" s="988"/>
    </row>
    <row r="43" spans="1:12" ht="22.5">
      <c r="A43" s="73"/>
      <c r="B43" s="295" t="s">
        <v>352</v>
      </c>
      <c r="C43" s="988"/>
      <c r="D43" s="988"/>
      <c r="E43" s="988"/>
      <c r="F43" s="988"/>
      <c r="G43" s="988"/>
      <c r="H43" s="988"/>
      <c r="I43" s="988"/>
      <c r="J43" s="988"/>
      <c r="K43" s="988"/>
      <c r="L43" s="988"/>
    </row>
    <row r="44" spans="1:12" ht="22.5">
      <c r="A44" s="73"/>
      <c r="B44" s="295" t="s">
        <v>354</v>
      </c>
      <c r="C44" s="989"/>
      <c r="D44" s="989"/>
      <c r="E44" s="989"/>
      <c r="F44" s="989"/>
      <c r="G44" s="989"/>
      <c r="H44" s="989"/>
      <c r="I44" s="989"/>
      <c r="J44" s="989"/>
      <c r="K44" s="989"/>
      <c r="L44" s="989"/>
    </row>
    <row r="45" spans="1:12" ht="10" customHeight="1">
      <c r="A45" s="978"/>
      <c r="B45" s="978"/>
      <c r="C45" s="978"/>
      <c r="D45" s="978"/>
      <c r="E45" s="978"/>
      <c r="F45" s="978"/>
      <c r="G45" s="978"/>
      <c r="H45" s="978"/>
      <c r="I45" s="978"/>
      <c r="J45" s="978"/>
      <c r="K45" s="978"/>
      <c r="L45" s="978"/>
    </row>
    <row r="46" spans="1:12" ht="22.5">
      <c r="A46" s="153"/>
      <c r="B46" s="153" t="s">
        <v>359</v>
      </c>
      <c r="C46" s="153"/>
      <c r="D46" s="153"/>
      <c r="E46" s="153"/>
      <c r="F46" s="153"/>
      <c r="G46" s="153"/>
      <c r="H46" s="153"/>
      <c r="I46" s="153"/>
      <c r="J46" s="153"/>
      <c r="K46" s="153"/>
      <c r="L46" s="153"/>
    </row>
    <row r="47" spans="1:12" ht="22.5">
      <c r="A47" s="73"/>
      <c r="B47" s="295" t="s">
        <v>350</v>
      </c>
      <c r="C47" s="987"/>
      <c r="D47" s="987"/>
      <c r="E47" s="987"/>
      <c r="F47" s="987"/>
      <c r="G47" s="987"/>
      <c r="H47" s="987"/>
      <c r="I47" s="987"/>
      <c r="J47" s="987"/>
      <c r="K47" s="987"/>
      <c r="L47" s="987"/>
    </row>
    <row r="48" spans="1:12" ht="22.5">
      <c r="A48" s="73"/>
      <c r="B48" s="295" t="s">
        <v>351</v>
      </c>
      <c r="C48" s="988"/>
      <c r="D48" s="988"/>
      <c r="E48" s="988"/>
      <c r="F48" s="988"/>
      <c r="G48" s="988"/>
      <c r="H48" s="988"/>
      <c r="I48" s="988"/>
      <c r="J48" s="988"/>
      <c r="K48" s="988"/>
      <c r="L48" s="988"/>
    </row>
    <row r="49" spans="1:12" ht="22.5">
      <c r="A49" s="73"/>
      <c r="B49" s="295" t="s">
        <v>352</v>
      </c>
      <c r="C49" s="988"/>
      <c r="D49" s="988"/>
      <c r="E49" s="988"/>
      <c r="F49" s="988"/>
      <c r="G49" s="988"/>
      <c r="H49" s="988"/>
      <c r="I49" s="988"/>
      <c r="J49" s="988"/>
      <c r="K49" s="988"/>
      <c r="L49" s="988"/>
    </row>
    <row r="50" spans="1:12" ht="22.5">
      <c r="A50" s="73"/>
      <c r="B50" s="295" t="s">
        <v>354</v>
      </c>
      <c r="C50" s="989"/>
      <c r="D50" s="989"/>
      <c r="E50" s="989"/>
      <c r="F50" s="989"/>
      <c r="G50" s="989"/>
      <c r="H50" s="989"/>
      <c r="I50" s="989"/>
      <c r="J50" s="989"/>
      <c r="K50" s="989"/>
      <c r="L50" s="989"/>
    </row>
  </sheetData>
  <mergeCells count="51">
    <mergeCell ref="C50:L50"/>
    <mergeCell ref="C37:L37"/>
    <mergeCell ref="C38:L38"/>
    <mergeCell ref="A39:L39"/>
    <mergeCell ref="C41:L41"/>
    <mergeCell ref="C42:L42"/>
    <mergeCell ref="C43:L43"/>
    <mergeCell ref="C44:L44"/>
    <mergeCell ref="A45:L45"/>
    <mergeCell ref="C47:L47"/>
    <mergeCell ref="C48:L48"/>
    <mergeCell ref="C49:L49"/>
    <mergeCell ref="C36:L36"/>
    <mergeCell ref="C23:L23"/>
    <mergeCell ref="C24:L24"/>
    <mergeCell ref="C25:L25"/>
    <mergeCell ref="C26:L26"/>
    <mergeCell ref="A27:L27"/>
    <mergeCell ref="C29:L29"/>
    <mergeCell ref="C30:L30"/>
    <mergeCell ref="C31:L31"/>
    <mergeCell ref="C32:L32"/>
    <mergeCell ref="A33:L33"/>
    <mergeCell ref="C35:L35"/>
    <mergeCell ref="M17:M18"/>
    <mergeCell ref="C18:L18"/>
    <mergeCell ref="C19:L19"/>
    <mergeCell ref="M19:M20"/>
    <mergeCell ref="C20:L20"/>
    <mergeCell ref="A21:L21"/>
    <mergeCell ref="A12:L12"/>
    <mergeCell ref="B13:C13"/>
    <mergeCell ref="D13:L13"/>
    <mergeCell ref="A14:L14"/>
    <mergeCell ref="C16:L16"/>
    <mergeCell ref="C17:L17"/>
    <mergeCell ref="A1:L1"/>
    <mergeCell ref="A2:L2"/>
    <mergeCell ref="A6:I6"/>
    <mergeCell ref="K6:L6"/>
    <mergeCell ref="M6:M7"/>
    <mergeCell ref="B7:L7"/>
    <mergeCell ref="M2:M3"/>
    <mergeCell ref="A3:L3"/>
    <mergeCell ref="A4:L4"/>
    <mergeCell ref="A5:L5"/>
    <mergeCell ref="A9:E11"/>
    <mergeCell ref="H9:L9"/>
    <mergeCell ref="H10:L10"/>
    <mergeCell ref="H11:L11"/>
    <mergeCell ref="A8:L8"/>
  </mergeCells>
  <phoneticPr fontId="24"/>
  <printOptions horizontalCentered="1"/>
  <pageMargins left="0.62992125984251968" right="0.62992125984251968" top="0.59055118110236227" bottom="0.39370078740157483" header="0.59055118110236227" footer="0.31496062992125984"/>
  <pageSetup paperSize="9" scale="65"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15</vt:i4>
      </vt:variant>
    </vt:vector>
  </HeadingPairs>
  <TitlesOfParts>
    <vt:vector size="26" baseType="lpstr">
      <vt:lpstr>総表</vt:lpstr>
      <vt:lpstr>個表</vt:lpstr>
      <vt:lpstr>収入</vt:lpstr>
      <vt:lpstr>別紙　入場料詳細</vt:lpstr>
      <vt:lpstr>支出</vt:lpstr>
      <vt:lpstr>別紙（上映作品詳細一覧）</vt:lpstr>
      <vt:lpstr>別紙（共催等）</vt:lpstr>
      <vt:lpstr>別紙（会場資料）</vt:lpstr>
      <vt:lpstr>変更理由書</vt:lpstr>
      <vt:lpstr>支払申請書</vt:lpstr>
      <vt:lpstr>【参考】記載可能経費一覧</vt:lpstr>
      <vt:lpstr>【参考】記載可能経費一覧!Print_Area</vt:lpstr>
      <vt:lpstr>個表!Print_Area</vt:lpstr>
      <vt:lpstr>支出!Print_Area</vt:lpstr>
      <vt:lpstr>支払申請書!Print_Area</vt:lpstr>
      <vt:lpstr>収入!Print_Area</vt:lpstr>
      <vt:lpstr>総表!Print_Area</vt:lpstr>
      <vt:lpstr>'別紙　入場料詳細'!Print_Area</vt:lpstr>
      <vt:lpstr>'別紙（会場資料）'!Print_Area</vt:lpstr>
      <vt:lpstr>'別紙（共催等）'!Print_Area</vt:lpstr>
      <vt:lpstr>'別紙（上映作品詳細一覧）'!Print_Area</vt:lpstr>
      <vt:lpstr>変更理由書!Print_Area</vt:lpstr>
      <vt:lpstr>映画祭</vt:lpstr>
      <vt:lpstr>活動区分</vt:lpstr>
      <vt:lpstr>上映活動</vt:lpstr>
      <vt:lpstr>日本映画上映活動</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ohara erika</cp:lastModifiedBy>
  <cp:lastPrinted>2024-05-23T01:24:53Z</cp:lastPrinted>
  <dcterms:created xsi:type="dcterms:W3CDTF">2020-08-12T01:57:30Z</dcterms:created>
  <dcterms:modified xsi:type="dcterms:W3CDTF">2025-10-07T05:41:48Z</dcterms:modified>
</cp:coreProperties>
</file>