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5491" windowWidth="10290" windowHeight="8160" activeTab="0"/>
  </bookViews>
  <sheets>
    <sheet name="①積算内訳様式（２か年度）" sheetId="1" r:id="rId1"/>
    <sheet name="②別紙・消費税等仕入控除税額（２か年度）" sheetId="2" r:id="rId2"/>
    <sheet name="①記入例" sheetId="3" r:id="rId3"/>
    <sheet name="②記入例" sheetId="4" r:id="rId4"/>
  </sheets>
  <definedNames>
    <definedName name="_xlnm.Print_Area" localSheetId="2">'①記入例'!$A$1:$O$80</definedName>
  </definedNames>
  <calcPr fullCalcOnLoad="1"/>
</workbook>
</file>

<file path=xl/comments1.xml><?xml version="1.0" encoding="utf-8"?>
<comments xmlns="http://schemas.openxmlformats.org/spreadsheetml/2006/main">
  <authors>
    <author>日本芸術文化振興会</author>
  </authors>
  <commentList>
    <comment ref="D59" authorId="0">
      <text>
        <r>
          <rPr>
            <sz val="9"/>
            <rFont val="ＭＳ Ｐゴシック"/>
            <family val="3"/>
          </rPr>
          <t>自動計算した金額（総額－（イ））を表示します。</t>
        </r>
        <r>
          <rPr>
            <b/>
            <sz val="9"/>
            <rFont val="ＭＳ Ｐゴシック"/>
            <family val="3"/>
          </rPr>
          <t xml:space="preserve">
　</t>
        </r>
        <r>
          <rPr>
            <sz val="9"/>
            <rFont val="ＭＳ Ｐゴシック"/>
            <family val="3"/>
          </rPr>
          <t>　</t>
        </r>
      </text>
    </comment>
    <comment ref="L65" authorId="0">
      <text>
        <r>
          <rPr>
            <sz val="9"/>
            <rFont val="ＭＳ Ｐゴシック"/>
            <family val="3"/>
          </rPr>
          <t>別紙･消費税等仕入控除税額の（Ｃ）の額が転記されます。</t>
        </r>
      </text>
    </comment>
    <comment ref="D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3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4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70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L7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3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2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7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68" authorId="0">
      <text>
        <r>
          <rPr>
            <sz val="9"/>
            <rFont val="ＭＳ Ｐゴシック"/>
            <family val="3"/>
          </rPr>
          <t>手入力してください。</t>
        </r>
      </text>
    </comment>
    <comment ref="D74" authorId="0">
      <text>
        <r>
          <rPr>
            <sz val="9"/>
            <rFont val="ＭＳ Ｐゴシック"/>
            <family val="3"/>
          </rPr>
          <t>（ハ1）＋（ハ2）＋（ハ3）の
合計が自動計算されます。</t>
        </r>
      </text>
    </comment>
    <comment ref="L5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6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66" authorId="0">
      <text>
        <r>
          <rPr>
            <sz val="9"/>
            <rFont val="ＭＳ Ｐゴシック"/>
            <family val="3"/>
          </rPr>
          <t>総額（A)+(B)の
金額が入ります。</t>
        </r>
      </text>
    </comment>
    <comment ref="D72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O9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O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O65" authorId="0">
      <text>
        <r>
          <rPr>
            <sz val="9"/>
            <rFont val="ＭＳ Ｐゴシック"/>
            <family val="3"/>
          </rPr>
          <t>別紙･消費税等仕入控除税額の
（Ｃ３＋Ｃ４）の額が転記されます。</t>
        </r>
      </text>
    </comment>
    <comment ref="O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O21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O3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O56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O6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</commentList>
</comments>
</file>

<file path=xl/comments2.xml><?xml version="1.0" encoding="utf-8"?>
<comments xmlns="http://schemas.openxmlformats.org/spreadsheetml/2006/main">
  <authors>
    <author>日本芸術文化振興会</author>
    <author>eizo</author>
  </authors>
  <commentList>
    <comment ref="C4" authorId="0">
      <text>
        <r>
          <rPr>
            <sz val="9"/>
            <rFont val="ＭＳ Ｐゴシック"/>
            <family val="3"/>
          </rPr>
          <t>（前頁）収支予算の団体名が転記されます。</t>
        </r>
      </text>
    </comment>
    <comment ref="H1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28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4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G4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4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0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3" authorId="0">
      <text>
        <r>
          <rPr>
            <sz val="9"/>
            <rFont val="ＭＳ Ｐゴシック"/>
            <family val="3"/>
          </rPr>
          <t>上記①（Ａ１）を自動で
表示します。</t>
        </r>
      </text>
    </comment>
    <comment ref="H53" authorId="0">
      <text>
        <r>
          <rPr>
            <sz val="9"/>
            <rFont val="ＭＳ Ｐゴシック"/>
            <family val="3"/>
          </rPr>
          <t xml:space="preserve">（Ａ１）+（Ａ２））+（Ａ３）を自動計算した金額を表示します。
上記①（Ａ）と同じなら
問題ありません。
</t>
        </r>
        <r>
          <rPr>
            <b/>
            <sz val="9"/>
            <color indexed="10"/>
            <rFont val="ＭＳ Ｐゴシック"/>
            <family val="3"/>
          </rPr>
          <t xml:space="preserve">セルが黄色に変わったら
上記①（Ａ）がこの金額と
違っています。
確認して下さい。
</t>
        </r>
      </text>
    </comment>
    <comment ref="G54" authorId="0">
      <text>
        <r>
          <rPr>
            <sz val="9"/>
            <rFont val="ＭＳ Ｐゴシック"/>
            <family val="3"/>
          </rPr>
          <t>上記①（Ａ２）を自動で
表示します。</t>
        </r>
      </text>
    </comment>
    <comment ref="G56" authorId="0">
      <text>
        <r>
          <rPr>
            <sz val="9"/>
            <rFont val="ＭＳ Ｐゴシック"/>
            <family val="3"/>
          </rPr>
          <t>上記①（Ａ３）を自動で
表示します。</t>
        </r>
      </text>
    </comment>
    <comment ref="G5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0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7" authorId="1">
      <text>
        <r>
          <rPr>
            <b/>
            <sz val="9"/>
            <rFont val="ＭＳ Ｐゴシック"/>
            <family val="3"/>
          </rPr>
          <t>収支予算の小計（Ａ）が自動転記されます。</t>
        </r>
      </text>
    </comment>
    <comment ref="G10" authorId="1">
      <text>
        <r>
          <rPr>
            <b/>
            <sz val="9"/>
            <rFont val="ＭＳ Ｐゴシック"/>
            <family val="3"/>
          </rPr>
          <t>収支予算の小計（Ａ３）が
自動転記されます。</t>
        </r>
      </text>
    </comment>
    <comment ref="G61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61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9" authorId="1">
      <text>
        <r>
          <rPr>
            <b/>
            <sz val="9"/>
            <rFont val="ＭＳ Ｐゴシック"/>
            <family val="3"/>
          </rPr>
          <t>（Ａ）（Ａ１）（Ａ３）（Ａ４）より
自動算出されます。</t>
        </r>
      </text>
    </comment>
    <comment ref="G8" authorId="0">
      <text>
        <r>
          <rPr>
            <b/>
            <sz val="9"/>
            <rFont val="MS P ゴシック"/>
            <family val="3"/>
          </rPr>
          <t>手入力してください。</t>
        </r>
      </text>
    </comment>
    <comment ref="G11" authorId="1">
      <text>
        <r>
          <rPr>
            <b/>
            <sz val="9"/>
            <rFont val="ＭＳ Ｐゴシック"/>
            <family val="3"/>
          </rPr>
          <t>収支予算の小計（Ａ４）が
自動転記されます。</t>
        </r>
      </text>
    </comment>
    <comment ref="G51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5" authorId="0">
      <text>
        <r>
          <rPr>
            <sz val="9"/>
            <rFont val="ＭＳ Ｐゴシック"/>
            <family val="3"/>
          </rPr>
          <t>上記①（Ａ３）を自動で
表示します。</t>
        </r>
      </text>
    </comment>
    <comment ref="G5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</commentList>
</comments>
</file>

<file path=xl/comments3.xml><?xml version="1.0" encoding="utf-8"?>
<comments xmlns="http://schemas.openxmlformats.org/spreadsheetml/2006/main">
  <authors>
    <author>日本芸術文化振興会</author>
  </authors>
  <commentList>
    <comment ref="D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O9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L2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O21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L3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O3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D3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4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5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O56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D59" authorId="0">
      <text>
        <r>
          <rPr>
            <sz val="9"/>
            <rFont val="ＭＳ Ｐゴシック"/>
            <family val="3"/>
          </rPr>
          <t>自動計算した金額（総額－（イ））を表示します。</t>
        </r>
        <r>
          <rPr>
            <b/>
            <sz val="9"/>
            <rFont val="ＭＳ Ｐゴシック"/>
            <family val="3"/>
          </rPr>
          <t xml:space="preserve">
　</t>
        </r>
        <r>
          <rPr>
            <sz val="9"/>
            <rFont val="ＭＳ Ｐゴシック"/>
            <family val="3"/>
          </rPr>
          <t>　</t>
        </r>
      </text>
    </comment>
    <comment ref="L6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O6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L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O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5" authorId="0">
      <text>
        <r>
          <rPr>
            <sz val="9"/>
            <rFont val="ＭＳ Ｐゴシック"/>
            <family val="3"/>
          </rPr>
          <t>別紙･消費税等仕入控除税額の（Ｃ）の額が転記されます。</t>
        </r>
      </text>
    </comment>
    <comment ref="O65" authorId="0">
      <text>
        <r>
          <rPr>
            <sz val="9"/>
            <rFont val="ＭＳ Ｐゴシック"/>
            <family val="3"/>
          </rPr>
          <t>別紙･消費税等仕入控除税額の
（Ｃ３＋Ｃ４）の額が転記されます。</t>
        </r>
      </text>
    </comment>
    <comment ref="D66" authorId="0">
      <text>
        <r>
          <rPr>
            <sz val="9"/>
            <rFont val="ＭＳ Ｐゴシック"/>
            <family val="3"/>
          </rPr>
          <t>総額（A)+(B)の
金額が入ります。</t>
        </r>
      </text>
    </comment>
    <comment ref="L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O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68" authorId="0">
      <text>
        <r>
          <rPr>
            <sz val="9"/>
            <rFont val="ＭＳ Ｐゴシック"/>
            <family val="3"/>
          </rPr>
          <t>手入力してください。</t>
        </r>
      </text>
    </comment>
    <comment ref="D70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L7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72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D74" authorId="0">
      <text>
        <r>
          <rPr>
            <sz val="9"/>
            <rFont val="ＭＳ Ｐゴシック"/>
            <family val="3"/>
          </rPr>
          <t>（ハ1）＋（ハ2）＋（ハ3）の
合計が自動計算されます。</t>
        </r>
      </text>
    </comment>
    <comment ref="L7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</commentList>
</comments>
</file>

<file path=xl/comments4.xml><?xml version="1.0" encoding="utf-8"?>
<comments xmlns="http://schemas.openxmlformats.org/spreadsheetml/2006/main">
  <authors>
    <author>日本芸術文化振興会</author>
    <author>eizo</author>
  </authors>
  <commentList>
    <comment ref="C4" authorId="0">
      <text>
        <r>
          <rPr>
            <sz val="9"/>
            <rFont val="ＭＳ Ｐゴシック"/>
            <family val="3"/>
          </rPr>
          <t>（前頁）収支予算の団体名が転記されます。</t>
        </r>
      </text>
    </comment>
    <comment ref="G7" authorId="1">
      <text>
        <r>
          <rPr>
            <b/>
            <sz val="9"/>
            <rFont val="ＭＳ Ｐゴシック"/>
            <family val="3"/>
          </rPr>
          <t>収支予算の小計（Ａ）が自動転記されます。</t>
        </r>
      </text>
    </comment>
    <comment ref="G8" authorId="0">
      <text>
        <r>
          <rPr>
            <b/>
            <sz val="9"/>
            <rFont val="MS P ゴシック"/>
            <family val="3"/>
          </rPr>
          <t>手入力してください。</t>
        </r>
      </text>
    </comment>
    <comment ref="G9" authorId="1">
      <text>
        <r>
          <rPr>
            <b/>
            <sz val="9"/>
            <rFont val="ＭＳ Ｐゴシック"/>
            <family val="3"/>
          </rPr>
          <t>（Ａ）（Ａ１）（Ａ３）（Ａ４）より
自動算出されます。</t>
        </r>
      </text>
    </comment>
    <comment ref="G10" authorId="1">
      <text>
        <r>
          <rPr>
            <b/>
            <sz val="9"/>
            <rFont val="ＭＳ Ｐゴシック"/>
            <family val="3"/>
          </rPr>
          <t>収支予算の小計（Ａ３）が
自動転記されます。</t>
        </r>
      </text>
    </comment>
    <comment ref="G11" authorId="1">
      <text>
        <r>
          <rPr>
            <b/>
            <sz val="9"/>
            <rFont val="ＭＳ Ｐゴシック"/>
            <family val="3"/>
          </rPr>
          <t>収支予算の小計（Ａ４）が
自動転記されます。</t>
        </r>
      </text>
    </comment>
    <comment ref="H1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28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4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G4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4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0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1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3" authorId="0">
      <text>
        <r>
          <rPr>
            <sz val="9"/>
            <rFont val="ＭＳ Ｐゴシック"/>
            <family val="3"/>
          </rPr>
          <t>上記①（Ａ１）を自動で
表示します。</t>
        </r>
      </text>
    </comment>
    <comment ref="H53" authorId="0">
      <text>
        <r>
          <rPr>
            <sz val="9"/>
            <rFont val="ＭＳ Ｐゴシック"/>
            <family val="3"/>
          </rPr>
          <t xml:space="preserve">（Ａ１）+（Ａ２））+（Ａ３）を自動計算した金額を表示します。
上記①（Ａ）と同じなら
問題ありません。
</t>
        </r>
        <r>
          <rPr>
            <b/>
            <sz val="9"/>
            <color indexed="10"/>
            <rFont val="ＭＳ Ｐゴシック"/>
            <family val="3"/>
          </rPr>
          <t xml:space="preserve">セルが黄色に変わったら
上記①（Ａ）がこの金額と
違っています。
確認して下さい。
</t>
        </r>
      </text>
    </comment>
    <comment ref="G54" authorId="0">
      <text>
        <r>
          <rPr>
            <sz val="9"/>
            <rFont val="ＭＳ Ｐゴシック"/>
            <family val="3"/>
          </rPr>
          <t>上記①（Ａ２）を自動で
表示します。</t>
        </r>
      </text>
    </comment>
    <comment ref="G55" authorId="0">
      <text>
        <r>
          <rPr>
            <sz val="9"/>
            <rFont val="ＭＳ Ｐゴシック"/>
            <family val="3"/>
          </rPr>
          <t>上記①（Ａ３）を自動で
表示します。</t>
        </r>
      </text>
    </comment>
    <comment ref="G56" authorId="0">
      <text>
        <r>
          <rPr>
            <sz val="9"/>
            <rFont val="ＭＳ Ｐゴシック"/>
            <family val="3"/>
          </rPr>
          <t>上記①（Ａ３）を自動で
表示します。</t>
        </r>
      </text>
    </comment>
    <comment ref="G5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0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1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61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</commentList>
</comments>
</file>

<file path=xl/sharedStrings.xml><?xml version="1.0" encoding="utf-8"?>
<sst xmlns="http://schemas.openxmlformats.org/spreadsheetml/2006/main" count="434" uniqueCount="186">
  <si>
    <t>（収入）</t>
  </si>
  <si>
    <t>（支出）</t>
  </si>
  <si>
    <t>団体名</t>
  </si>
  <si>
    <t>区分</t>
  </si>
  <si>
    <t>項目</t>
  </si>
  <si>
    <t>小計（イ）</t>
  </si>
  <si>
    <t>自己負担金（ロ）</t>
  </si>
  <si>
    <t>整理番号</t>
  </si>
  <si>
    <t>補助金・助成金</t>
  </si>
  <si>
    <t>共同製作者負担金（出資）</t>
  </si>
  <si>
    <t>製作企画費</t>
  </si>
  <si>
    <t>寄付金・協賛金</t>
  </si>
  <si>
    <t>その他収入</t>
  </si>
  <si>
    <t>スタッフ・キャスト費</t>
  </si>
  <si>
    <t>製 作 費</t>
  </si>
  <si>
    <t>資金調達方法:</t>
  </si>
  <si>
    <t>　</t>
  </si>
  <si>
    <t>※免税事業者及び簡易課税事業者については、提出不要</t>
  </si>
  <si>
    <t>項　　目</t>
  </si>
  <si>
    <t>内　　　　　訳</t>
  </si>
  <si>
    <t>千円</t>
  </si>
  <si>
    <t>内訳　（単位：円）</t>
  </si>
  <si>
    <t>　</t>
  </si>
  <si>
    <t>総額（イ）＋（ロ）</t>
  </si>
  <si>
    <t>団体名</t>
  </si>
  <si>
    <t>①</t>
  </si>
  <si>
    <t>予算額（千円）</t>
  </si>
  <si>
    <t>単位（円）</t>
  </si>
  <si>
    <t>交付を受けようとする助成金の額（ハ1）</t>
  </si>
  <si>
    <t>②</t>
  </si>
  <si>
    <t>総額（Ａ）＋（B）</t>
  </si>
  <si>
    <t>バリアフリー字幕制作費（ハ2）</t>
  </si>
  <si>
    <t>バリアフリー字幕制作費</t>
  </si>
  <si>
    <t>＊消費税等仕入控除税額の取扱い</t>
  </si>
  <si>
    <t>音声ガイド制作費</t>
  </si>
  <si>
    <t>交付を受けようとする助成金の総額
（ハ1）+（ハ2）+（ハ3）＝（ハ）</t>
  </si>
  <si>
    <t>音声ガイド制作費（ハ3）</t>
  </si>
  <si>
    <t>（Ａ３）</t>
  </si>
  <si>
    <t>（Ｃ３）</t>
  </si>
  <si>
    <t>Ａ</t>
  </si>
  <si>
    <t>Ａ１</t>
  </si>
  <si>
    <t>Ａ２</t>
  </si>
  <si>
    <t>Ａ３</t>
  </si>
  <si>
    <t>(Ａ１発生分）</t>
  </si>
  <si>
    <t>(Ａ２発生分）</t>
  </si>
  <si>
    <t>(Ａ３発生分）</t>
  </si>
  <si>
    <t>（Ａ１）</t>
  </si>
  <si>
    <t>（Ａ２）</t>
  </si>
  <si>
    <t>（Ｃ１）</t>
  </si>
  <si>
    <t>（Ｃ２）</t>
  </si>
  <si>
    <t>製　作　費</t>
  </si>
  <si>
    <t>（Ｄ１）</t>
  </si>
  <si>
    <t>（Ｄ２）</t>
  </si>
  <si>
    <t>（Ｄ３）</t>
  </si>
  <si>
    <t>（Ｄ３）</t>
  </si>
  <si>
    <t>小計（Ａ）</t>
  </si>
  <si>
    <t>消費税等仕入控除税額計（C）</t>
  </si>
  <si>
    <t>（別紙のとおり）</t>
  </si>
  <si>
    <t>＊課税業者は税額を控除（（A）-（Ｃ））する／免税事業者及び簡易課税事業者は（Ａ）</t>
  </si>
  <si>
    <t>助　成　対　象　経　費</t>
  </si>
  <si>
    <t>スタッフ費・
キャスト費</t>
  </si>
  <si>
    <t>　</t>
  </si>
  <si>
    <r>
      <t xml:space="preserve">②左記①の
経費の合計
</t>
    </r>
    <r>
      <rPr>
        <sz val="7"/>
        <rFont val="ＭＳ Ｐ明朝"/>
        <family val="1"/>
      </rPr>
      <t>（単位：千円）</t>
    </r>
  </si>
  <si>
    <r>
      <t xml:space="preserve">予算額
</t>
    </r>
    <r>
      <rPr>
        <sz val="8"/>
        <rFont val="ＭＳ Ｐ明朝"/>
        <family val="1"/>
      </rPr>
      <t>（単位：千円）</t>
    </r>
  </si>
  <si>
    <r>
      <rPr>
        <b/>
        <sz val="9"/>
        <color indexed="10"/>
        <rFont val="ＭＳ Ｐ明朝"/>
        <family val="1"/>
      </rPr>
      <t>助　成　対　象　経　費</t>
    </r>
    <r>
      <rPr>
        <sz val="9"/>
        <color indexed="10"/>
        <rFont val="ＭＳ Ｐ明朝"/>
        <family val="1"/>
      </rPr>
      <t>　　</t>
    </r>
    <r>
      <rPr>
        <sz val="9"/>
        <rFont val="ＭＳ Ｐ明朝"/>
        <family val="1"/>
      </rPr>
      <t>の　う　ち　課　税　対　象　外　経　費</t>
    </r>
  </si>
  <si>
    <t>（</t>
  </si>
  <si>
    <t>ア　課税事業者</t>
  </si>
  <si>
    <t>イ　免税事業者及び簡易課税事業者　）</t>
  </si>
  <si>
    <t>※総額（イ）+（ロ）と総額（A）+（B）は、必ず一致させてください。
※（Ａ３）、（Ｃ３）、（Ｄ３）については、別紙「消費税等仕入控除税額予算書」（Ｐ．３４）を参照。　　　　　　　　　</t>
  </si>
  <si>
    <t>①助成対象経費の内訳　（単位：円）</t>
  </si>
  <si>
    <t>助成金に算入できる経費（単位：千円）</t>
  </si>
  <si>
    <t>助成対象経費計（Ｄ）</t>
  </si>
  <si>
    <t>助成対象
外経費
（B）　　</t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</si>
  <si>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のうち、平成26年3月31日以前に支払を完了したもの</t>
    </r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</si>
  <si>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のうち、平成26年4月1日～平成30年3月31日支払いを完了するもの</t>
    </r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</si>
  <si>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のうち、平成30年4月1日以降に支払いを完了するもの</t>
    </r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</si>
  <si>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（小計Ａ）のうち、消費税５％課税分と、消費税８％課税分の内訳を</t>
    </r>
    <r>
      <rPr>
        <b/>
        <sz val="9"/>
        <rFont val="ＭＳ Ｐ明朝"/>
        <family val="1"/>
      </rPr>
      <t>千円単位</t>
    </r>
    <r>
      <rPr>
        <sz val="9"/>
        <color indexed="8"/>
        <rFont val="ＭＳ Ｐ明朝"/>
        <family val="1"/>
      </rPr>
      <t>で以下に記入してください。</t>
    </r>
  </si>
  <si>
    <r>
      <t>課税対象外経費について内訳を以下に記入してください。なお</t>
    </r>
    <r>
      <rPr>
        <b/>
        <sz val="9"/>
        <rFont val="ＭＳ Ｐ明朝"/>
        <family val="1"/>
      </rPr>
      <t>「内訳」の欄は、円単位</t>
    </r>
    <r>
      <rPr>
        <sz val="9"/>
        <rFont val="ＭＳ Ｐ明朝"/>
        <family val="1"/>
      </rPr>
      <t>で記入してください。</t>
    </r>
  </si>
  <si>
    <t>支払完了日
（必ず選択）</t>
  </si>
  <si>
    <t>④左記①の経費のうち平成31年度内に支払いが完了するもの</t>
  </si>
  <si>
    <t>⑤左記③及び④の経費の合計</t>
  </si>
  <si>
    <t>（Ａ４）</t>
  </si>
  <si>
    <t>（Ｃ４）</t>
  </si>
  <si>
    <t>（Ｄ４）</t>
  </si>
  <si>
    <t>平成３０年度交付要望書　活動の収支予算　【総表】　【　 ２か年度助成 　】</t>
  </si>
  <si>
    <t>＊課税事業者は別紙「消費税等仕入控除額予算書（課税事業者用）」（Ｐ．３８）も提出してください。</t>
  </si>
  <si>
    <t>別紙「消費税等仕入控除税額予算書」（課税事業者用）　【　 ２か年度助成 　】</t>
  </si>
  <si>
    <t>Ａ４</t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</si>
  <si>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　小計 （Ａ） = （Ａ１） ＋ （Ａ２） ＋ （Ａ３） ＋ （Ａ４）</t>
    </r>
  </si>
  <si>
    <t>課　税　対　象　外　経　費　計</t>
  </si>
  <si>
    <r>
      <rPr>
        <b/>
        <sz val="9"/>
        <color indexed="10"/>
        <rFont val="ＭＳ Ｐ明朝"/>
        <family val="1"/>
      </rPr>
      <t>助成対象経費　</t>
    </r>
    <r>
      <rPr>
        <b/>
        <sz val="9"/>
        <color indexed="8"/>
        <rFont val="ＭＳ Ｐ明朝"/>
        <family val="1"/>
      </rPr>
      <t>小計 （Ａ） ＝ (Ａ１） ＋ （Ａ２） ＋ （Ａ３） ＋ （Ａ４）</t>
    </r>
  </si>
  <si>
    <t xml:space="preserve"> 消費税等仕入控除税額計 （Ｃ） ＝ （Ｃ１） ＋ （Ｃ２） ＋ （Ｃ３） ＋ （Ｃ４）
 ※ （Ｃ１） ＝ ｛小計（Ａ１）-課税対象外経費計(Ａ１発生分）｝ ×5/105
　 　（Ｃ２） ＝ ｛小計（Ａ２）-課税対象外経費計(Ａ２発生分）｝ ×8/108
　 　（Ｃ３） ＝ ｛小計（Ａ３）-課税対象外経費計(Ａ３発生分）｝ ×8/108
　 　（Ｃ４） ＝ ｛小計（Ａ４）-課税対象外経費計(Ａ４発生分）｝ ×8/108</t>
  </si>
  <si>
    <r>
      <rPr>
        <b/>
        <sz val="9"/>
        <color indexed="10"/>
        <rFont val="ＭＳ Ｐ明朝"/>
        <family val="1"/>
      </rPr>
      <t xml:space="preserve"> 消費税を控除した後の助成対象経費</t>
    </r>
    <r>
      <rPr>
        <b/>
        <sz val="9"/>
        <color indexed="8"/>
        <rFont val="ＭＳ Ｐ明朝"/>
        <family val="1"/>
      </rPr>
      <t>計 （Ｄ）
　　　　　　　　　　　　　　　　　　　　＝ （Ｄ１） ＋ （Ｄ２） ＋ （Ｄ３） ＋ （Ｄ４）
 ※ （Ｄ１） ＝ 小計 （Ａ１） - 消費税等仕入控除税額計 （Ｃ１）
　 　（Ｄ２） ＝ 小計 （Ａ２） - 消費税等仕入控除税額計 （Ｃ２）
　　 （Ｄ３） ＝ 小計 （Ａ３） - 消費税等仕入控除税額計 （Ｃ３）
　　 （Ｄ４） ＝ 小計 （Ａ４） - 消費税等仕入控除税額計 （Ｃ４）</t>
    </r>
  </si>
  <si>
    <t>(Ａ４発生分）</t>
  </si>
  <si>
    <t>株式会社○○</t>
  </si>
  <si>
    <t>**,***,***</t>
  </si>
  <si>
    <t>○○株式会社</t>
  </si>
  <si>
    <t>**,***</t>
  </si>
  <si>
    <t>○○市補助金</t>
  </si>
  <si>
    <t>*,***,***</t>
  </si>
  <si>
    <t>*,***</t>
  </si>
  <si>
    <t>○○株式会社</t>
  </si>
  <si>
    <t>○○○○○</t>
  </si>
  <si>
    <t>・他の事業収入から充当</t>
  </si>
  <si>
    <t>***,***</t>
  </si>
  <si>
    <t>・銀行からの借入</t>
  </si>
  <si>
    <t>***,***</t>
  </si>
  <si>
    <t>企画脚本費</t>
  </si>
  <si>
    <t>　　原作使用料</t>
  </si>
  <si>
    <t>　　脚本料</t>
  </si>
  <si>
    <t>　　調査資料代</t>
  </si>
  <si>
    <t>　　台本印刷費</t>
  </si>
  <si>
    <t>シナハン費</t>
  </si>
  <si>
    <r>
      <t>　　</t>
    </r>
    <r>
      <rPr>
        <sz val="8"/>
        <rFont val="ＭＳ Ｐ明朝"/>
        <family val="1"/>
      </rPr>
      <t>旅費(東京－○○間*名往復)</t>
    </r>
  </si>
  <si>
    <t>　　宿泊費・日当込み</t>
  </si>
  <si>
    <t>（*名のべ*泊）</t>
  </si>
  <si>
    <t>*,***,***</t>
  </si>
  <si>
    <t>*,***</t>
  </si>
  <si>
    <t>*,***</t>
  </si>
  <si>
    <t>スタッフ人件費（詳細別紙）</t>
  </si>
  <si>
    <t>キャスト出演費（詳細別紙）</t>
  </si>
  <si>
    <t>*,***,***</t>
  </si>
  <si>
    <t>**,***</t>
  </si>
  <si>
    <t>*,***</t>
  </si>
  <si>
    <t>**,***</t>
  </si>
  <si>
    <t>フィルム関係費</t>
  </si>
  <si>
    <t>　　生フィルム*,***ft</t>
  </si>
  <si>
    <t>*,***,***</t>
  </si>
  <si>
    <t>　　現像費</t>
  </si>
  <si>
    <t>撮影費</t>
  </si>
  <si>
    <t>　　撮影機材費</t>
  </si>
  <si>
    <t>***,***円×*日</t>
  </si>
  <si>
    <t>照明費</t>
  </si>
  <si>
    <t>　　照明機材費　</t>
  </si>
  <si>
    <t>***,***円×*日</t>
  </si>
  <si>
    <t>ロケハン費</t>
  </si>
  <si>
    <t>　　旅費・現地移動</t>
  </si>
  <si>
    <t>　　宿泊（日当込み）*名のべ*泊</t>
  </si>
  <si>
    <t>　　渉外費○○外*件</t>
  </si>
  <si>
    <t>***,***</t>
  </si>
  <si>
    <t>ロケーション費</t>
  </si>
  <si>
    <t>　　旅費・交通費</t>
  </si>
  <si>
    <t>　　宿泊*日間のべ**名</t>
  </si>
  <si>
    <t>美術費</t>
  </si>
  <si>
    <t>　　大道具</t>
  </si>
  <si>
    <t>　　小道具</t>
  </si>
  <si>
    <t>　　衣装・メイク</t>
  </si>
  <si>
    <t>音楽費</t>
  </si>
  <si>
    <t>　　作曲　*,***,***円　　　選曲　***,***円</t>
  </si>
  <si>
    <t>　　著作権料　***,***円</t>
  </si>
  <si>
    <t>仕上費</t>
  </si>
  <si>
    <t>　　編集作業費</t>
  </si>
  <si>
    <t>　　映倫審査料</t>
  </si>
  <si>
    <t>**,***,***</t>
  </si>
  <si>
    <t>**,***,***</t>
  </si>
  <si>
    <t>*,***,***</t>
  </si>
  <si>
    <t>**,***</t>
  </si>
  <si>
    <t>*,***</t>
  </si>
  <si>
    <t>*,***</t>
  </si>
  <si>
    <t>*,***,***</t>
  </si>
  <si>
    <t>*,***,***</t>
  </si>
  <si>
    <t>**,***</t>
  </si>
  <si>
    <t>製作発表関係費</t>
  </si>
  <si>
    <t>　　製作発表資料印刷費</t>
  </si>
  <si>
    <t>　　スチール撮影費</t>
  </si>
  <si>
    <t>***,***</t>
  </si>
  <si>
    <t>キャスト費</t>
  </si>
  <si>
    <t>Ａ３</t>
  </si>
  <si>
    <t>　演技事務費　　　　　　       ○○　○○</t>
  </si>
  <si>
    <t>　ｷｬｽﾃｨﾝｸﾞﾌﾟﾛﾃﾞｭｰｻｰ費　　○○　○○</t>
  </si>
  <si>
    <t>Ａ２</t>
  </si>
  <si>
    <t>Ａ１</t>
  </si>
  <si>
    <t>***</t>
  </si>
  <si>
    <t>　　旅費・現地移動費（国外）</t>
  </si>
  <si>
    <t>　　現地機材運搬費（国外）</t>
  </si>
  <si>
    <t>***</t>
  </si>
  <si>
    <t>**</t>
  </si>
  <si>
    <t>**</t>
  </si>
  <si>
    <t>***</t>
  </si>
  <si>
    <t>**,***</t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</si>
  <si>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のうち、平成30年10月1日～平成31年3月31日に支払いを完了するもの</t>
    </r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</si>
  <si>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のうち、平成26年4月1日～平成30年9月30日に支払いを完了するもの</t>
    </r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</si>
  <si>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のうち、平成26年3月31日以前に支払いを完了したもの</t>
    </r>
  </si>
  <si>
    <r>
      <rPr>
        <sz val="9"/>
        <color indexed="10"/>
        <rFont val="ＭＳ Ｐ明朝"/>
        <family val="1"/>
      </rPr>
      <t>助成対象経費</t>
    </r>
    <r>
      <rPr>
        <sz val="9"/>
        <color indexed="8"/>
        <rFont val="ＭＳ Ｐ明朝"/>
        <family val="1"/>
      </rPr>
      <t>のうち、平成31年4月1日以降に支払いを完了するもの</t>
    </r>
  </si>
  <si>
    <t>③左記①の経費のうちH30.10.1～H31.3.31内に支払いが完了するもの</t>
  </si>
  <si>
    <t>平成３０年度第２回募集 交付要望書　活動の収支予算　【総表】　【　 ２か年度助成 　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</si>
</sst>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;[Red]#,##0"/>
    <numFmt numFmtId="180" formatCode="#,##0_);\(#,##0\)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7"/>
      <name val="ＭＳ Ｐ明朝"/>
      <family val="1"/>
    </font>
    <font>
      <b/>
      <sz val="9"/>
      <color indexed="10"/>
      <name val="ＭＳ Ｐ明朝"/>
      <family val="1"/>
    </font>
    <font>
      <b/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u val="single"/>
      <sz val="11"/>
      <color indexed="10"/>
      <name val="ＭＳ Ｐゴシック"/>
      <family val="3"/>
    </font>
    <font>
      <u val="single"/>
      <sz val="11"/>
      <color indexed="25"/>
      <name val="ＭＳ Ｐゴシック"/>
      <family val="3"/>
    </font>
    <font>
      <b/>
      <sz val="10.5"/>
      <color indexed="10"/>
      <name val="ＭＳ Ｐゴシック"/>
      <family val="3"/>
    </font>
    <font>
      <b/>
      <sz val="10.5"/>
      <color indexed="10"/>
      <name val="Calibri"/>
      <family val="2"/>
    </font>
    <font>
      <b/>
      <sz val="3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6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 Ｐゴシック"/>
      <family val="3"/>
    </font>
    <font>
      <b/>
      <sz val="22"/>
      <name val="Calibri"/>
      <family val="3"/>
    </font>
    <font>
      <b/>
      <sz val="9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9"/>
      <color rgb="FFFF0000"/>
      <name val="ＭＳ Ｐ明朝"/>
      <family val="1"/>
    </font>
    <font>
      <sz val="7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 diagonalUp="1">
      <left style="thin"/>
      <right/>
      <top style="thin"/>
      <bottom/>
      <diagonal style="hair"/>
    </border>
    <border diagonalUp="1">
      <left>
        <color indexed="63"/>
      </left>
      <right>
        <color indexed="63"/>
      </right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/>
      <diagonal style="hair"/>
    </border>
    <border diagonalUp="1">
      <left>
        <color indexed="63"/>
      </left>
      <right>
        <color indexed="63"/>
      </right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 style="thin"/>
      <diagonal style="hair"/>
    </border>
    <border diagonalUp="1">
      <left>
        <color indexed="63"/>
      </left>
      <right>
        <color indexed="63"/>
      </right>
      <top/>
      <bottom style="thin"/>
      <diagonal style="hair"/>
    </border>
    <border diagonalUp="1">
      <left/>
      <right style="thin"/>
      <top/>
      <bottom style="thin"/>
      <diagonal style="hair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52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Border="1" applyAlignment="1">
      <alignment horizontal="right"/>
    </xf>
    <xf numFmtId="0" fontId="4" fillId="0" borderId="0" xfId="0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0" xfId="49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38" fontId="4" fillId="0" borderId="0" xfId="49" applyFont="1" applyAlignment="1">
      <alignment horizontal="right"/>
    </xf>
    <xf numFmtId="38" fontId="4" fillId="0" borderId="0" xfId="49" applyFont="1" applyAlignment="1">
      <alignment/>
    </xf>
    <xf numFmtId="38" fontId="5" fillId="0" borderId="0" xfId="49" applyFont="1" applyAlignment="1">
      <alignment horizontal="right"/>
    </xf>
    <xf numFmtId="38" fontId="6" fillId="0" borderId="0" xfId="49" applyFont="1" applyAlignment="1">
      <alignment horizontal="right"/>
    </xf>
    <xf numFmtId="38" fontId="4" fillId="0" borderId="0" xfId="49" applyFont="1" applyAlignment="1">
      <alignment vertical="top" wrapText="1"/>
    </xf>
    <xf numFmtId="38" fontId="4" fillId="0" borderId="0" xfId="49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9" fontId="4" fillId="0" borderId="10" xfId="49" applyNumberFormat="1" applyFont="1" applyBorder="1" applyAlignment="1" applyProtection="1">
      <alignment horizontal="center" vertical="center"/>
      <protection locked="0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 applyProtection="1">
      <alignment/>
      <protection locked="0"/>
    </xf>
    <xf numFmtId="178" fontId="4" fillId="0" borderId="13" xfId="0" applyNumberFormat="1" applyFont="1" applyBorder="1" applyAlignment="1" applyProtection="1">
      <alignment/>
      <protection locked="0"/>
    </xf>
    <xf numFmtId="178" fontId="4" fillId="0" borderId="11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 horizontal="right" shrinkToFit="1"/>
      <protection locked="0"/>
    </xf>
    <xf numFmtId="0" fontId="7" fillId="0" borderId="0" xfId="0" applyFont="1" applyAlignment="1" applyProtection="1">
      <alignment/>
      <protection locked="0"/>
    </xf>
    <xf numFmtId="38" fontId="4" fillId="0" borderId="0" xfId="49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78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1" fillId="0" borderId="0" xfId="0" applyFont="1" applyBorder="1" applyAlignment="1" applyProtection="1">
      <alignment horizontal="center"/>
      <protection locked="0"/>
    </xf>
    <xf numFmtId="0" fontId="72" fillId="0" borderId="0" xfId="62" applyFont="1">
      <alignment vertical="center"/>
      <protection/>
    </xf>
    <xf numFmtId="0" fontId="73" fillId="0" borderId="0" xfId="62" applyFont="1">
      <alignment vertical="center"/>
      <protection/>
    </xf>
    <xf numFmtId="0" fontId="4" fillId="0" borderId="0" xfId="0" applyFont="1" applyBorder="1" applyAlignment="1">
      <alignment vertical="center"/>
    </xf>
    <xf numFmtId="178" fontId="4" fillId="0" borderId="12" xfId="0" applyNumberFormat="1" applyFont="1" applyBorder="1" applyAlignment="1" applyProtection="1">
      <alignment horizontal="left"/>
      <protection locked="0"/>
    </xf>
    <xf numFmtId="0" fontId="7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38" fontId="72" fillId="0" borderId="0" xfId="62" applyNumberFormat="1" applyFont="1">
      <alignment vertical="center"/>
      <protection/>
    </xf>
    <xf numFmtId="0" fontId="7" fillId="0" borderId="14" xfId="0" applyFont="1" applyBorder="1" applyAlignment="1" applyProtection="1">
      <alignment horizontal="center"/>
      <protection locked="0"/>
    </xf>
    <xf numFmtId="0" fontId="75" fillId="0" borderId="15" xfId="62" applyFont="1" applyBorder="1" applyAlignment="1">
      <alignment horizontal="center" vertical="center"/>
      <protection/>
    </xf>
    <xf numFmtId="38" fontId="76" fillId="0" borderId="0" xfId="51" applyFont="1" applyBorder="1" applyAlignment="1">
      <alignment horizontal="center" vertical="center"/>
    </xf>
    <xf numFmtId="178" fontId="4" fillId="0" borderId="16" xfId="0" applyNumberFormat="1" applyFont="1" applyBorder="1" applyAlignment="1" applyProtection="1">
      <alignment vertical="center" shrinkToFit="1"/>
      <protection locked="0"/>
    </xf>
    <xf numFmtId="38" fontId="77" fillId="0" borderId="17" xfId="51" applyFont="1" applyBorder="1" applyAlignment="1">
      <alignment vertical="center"/>
    </xf>
    <xf numFmtId="38" fontId="76" fillId="0" borderId="17" xfId="51" applyFont="1" applyBorder="1" applyAlignment="1">
      <alignment horizontal="center" vertical="center"/>
    </xf>
    <xf numFmtId="0" fontId="78" fillId="0" borderId="18" xfId="62" applyFont="1" applyBorder="1" applyAlignment="1">
      <alignment horizontal="center" vertical="center"/>
      <protection/>
    </xf>
    <xf numFmtId="0" fontId="78" fillId="0" borderId="19" xfId="62" applyFont="1" applyBorder="1" applyAlignment="1">
      <alignment horizontal="center" vertical="center"/>
      <protection/>
    </xf>
    <xf numFmtId="0" fontId="78" fillId="0" borderId="20" xfId="62" applyFont="1" applyBorder="1" applyAlignment="1">
      <alignment horizontal="center" vertical="center"/>
      <protection/>
    </xf>
    <xf numFmtId="0" fontId="75" fillId="0" borderId="21" xfId="62" applyFont="1" applyBorder="1" applyAlignment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8" fontId="76" fillId="0" borderId="0" xfId="51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horizontal="right" shrinkToFit="1"/>
      <protection locked="0"/>
    </xf>
    <xf numFmtId="176" fontId="4" fillId="0" borderId="0" xfId="49" applyNumberFormat="1" applyFont="1" applyBorder="1" applyAlignment="1" applyProtection="1">
      <alignment horizontal="right"/>
      <protection locked="0"/>
    </xf>
    <xf numFmtId="176" fontId="4" fillId="0" borderId="12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4" fillId="0" borderId="16" xfId="0" applyNumberFormat="1" applyFont="1" applyBorder="1" applyAlignment="1" applyProtection="1">
      <alignment horizontal="right" shrinkToFit="1"/>
      <protection locked="0"/>
    </xf>
    <xf numFmtId="176" fontId="4" fillId="0" borderId="12" xfId="49" applyNumberFormat="1" applyFont="1" applyBorder="1" applyAlignment="1" applyProtection="1">
      <alignment horizontal="right"/>
      <protection locked="0"/>
    </xf>
    <xf numFmtId="176" fontId="4" fillId="0" borderId="13" xfId="49" applyNumberFormat="1" applyFont="1" applyBorder="1" applyAlignment="1" applyProtection="1">
      <alignment horizontal="right"/>
      <protection locked="0"/>
    </xf>
    <xf numFmtId="176" fontId="4" fillId="0" borderId="17" xfId="0" applyNumberFormat="1" applyFont="1" applyBorder="1" applyAlignment="1" applyProtection="1">
      <alignment horizontal="right" shrinkToFit="1"/>
      <protection locked="0"/>
    </xf>
    <xf numFmtId="176" fontId="4" fillId="0" borderId="16" xfId="49" applyNumberFormat="1" applyFont="1" applyBorder="1" applyAlignment="1" applyProtection="1">
      <alignment horizontal="right" vertical="center" shrinkToFit="1"/>
      <protection locked="0"/>
    </xf>
    <xf numFmtId="176" fontId="4" fillId="0" borderId="11" xfId="49" applyNumberFormat="1" applyFont="1" applyBorder="1" applyAlignment="1" applyProtection="1">
      <alignment horizontal="right"/>
      <protection locked="0"/>
    </xf>
    <xf numFmtId="38" fontId="4" fillId="0" borderId="23" xfId="49" applyFont="1" applyBorder="1" applyAlignment="1" applyProtection="1">
      <alignment horizontal="left" shrinkToFit="1"/>
      <protection locked="0"/>
    </xf>
    <xf numFmtId="38" fontId="4" fillId="0" borderId="22" xfId="49" applyFont="1" applyBorder="1" applyAlignment="1" applyProtection="1">
      <alignment horizontal="left" shrinkToFit="1"/>
      <protection locked="0"/>
    </xf>
    <xf numFmtId="0" fontId="4" fillId="0" borderId="22" xfId="0" applyFont="1" applyBorder="1" applyAlignment="1" applyProtection="1">
      <alignment horizontal="left" shrinkToFit="1"/>
      <protection locked="0"/>
    </xf>
    <xf numFmtId="38" fontId="4" fillId="0" borderId="10" xfId="49" applyFont="1" applyBorder="1" applyAlignment="1" applyProtection="1">
      <alignment horizontal="left" shrinkToFit="1"/>
      <protection locked="0"/>
    </xf>
    <xf numFmtId="0" fontId="4" fillId="0" borderId="22" xfId="49" applyNumberFormat="1" applyFont="1" applyBorder="1" applyAlignment="1" applyProtection="1">
      <alignment horizontal="left" vertical="top" shrinkToFit="1"/>
      <protection locked="0"/>
    </xf>
    <xf numFmtId="0" fontId="4" fillId="0" borderId="10" xfId="49" applyNumberFormat="1" applyFont="1" applyBorder="1" applyAlignment="1" applyProtection="1">
      <alignment horizontal="left" vertical="top" shrinkToFit="1"/>
      <protection locked="0"/>
    </xf>
    <xf numFmtId="176" fontId="4" fillId="0" borderId="12" xfId="49" applyNumberFormat="1" applyFont="1" applyBorder="1" applyAlignment="1" applyProtection="1" quotePrefix="1">
      <alignment horizontal="right"/>
      <protection locked="0"/>
    </xf>
    <xf numFmtId="176" fontId="4" fillId="0" borderId="13" xfId="0" applyNumberFormat="1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38" fontId="4" fillId="0" borderId="0" xfId="49" applyFont="1" applyBorder="1" applyAlignment="1" applyProtection="1">
      <alignment horizontal="left" vertical="center" shrinkToFit="1"/>
      <protection locked="0"/>
    </xf>
    <xf numFmtId="179" fontId="4" fillId="0" borderId="0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176" fontId="4" fillId="0" borderId="11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 applyProtection="1">
      <alignment horizontal="right" shrinkToFit="1"/>
      <protection locked="0"/>
    </xf>
    <xf numFmtId="38" fontId="76" fillId="0" borderId="22" xfId="51" applyFont="1" applyFill="1" applyBorder="1" applyAlignment="1">
      <alignment horizontal="right" vertical="center" shrinkToFit="1"/>
    </xf>
    <xf numFmtId="178" fontId="4" fillId="0" borderId="16" xfId="0" applyNumberFormat="1" applyFont="1" applyBorder="1" applyAlignment="1" applyProtection="1">
      <alignment horizontal="right" shrinkToFit="1"/>
      <protection locked="0"/>
    </xf>
    <xf numFmtId="0" fontId="8" fillId="0" borderId="0" xfId="0" applyFont="1" applyAlignment="1" applyProtection="1">
      <alignment shrinkToFit="1"/>
      <protection locked="0"/>
    </xf>
    <xf numFmtId="0" fontId="3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176" fontId="4" fillId="0" borderId="12" xfId="49" applyNumberFormat="1" applyFont="1" applyBorder="1" applyAlignment="1" applyProtection="1">
      <alignment horizontal="right" shrinkToFit="1"/>
      <protection locked="0"/>
    </xf>
    <xf numFmtId="176" fontId="4" fillId="0" borderId="12" xfId="49" applyNumberFormat="1" applyFont="1" applyFill="1" applyBorder="1" applyAlignment="1">
      <alignment/>
    </xf>
    <xf numFmtId="176" fontId="4" fillId="0" borderId="24" xfId="49" applyNumberFormat="1" applyFont="1" applyBorder="1" applyAlignment="1" applyProtection="1">
      <alignment horizontal="right"/>
      <protection locked="0"/>
    </xf>
    <xf numFmtId="176" fontId="4" fillId="0" borderId="25" xfId="49" applyNumberFormat="1" applyFont="1" applyBorder="1" applyAlignment="1" applyProtection="1">
      <alignment horizontal="right"/>
      <protection locked="0"/>
    </xf>
    <xf numFmtId="176" fontId="4" fillId="0" borderId="26" xfId="49" applyNumberFormat="1" applyFont="1" applyBorder="1" applyAlignment="1" applyProtection="1">
      <alignment horizontal="right"/>
      <protection locked="0"/>
    </xf>
    <xf numFmtId="176" fontId="4" fillId="0" borderId="27" xfId="49" applyNumberFormat="1" applyFont="1" applyBorder="1" applyAlignment="1" applyProtection="1">
      <alignment horizontal="right"/>
      <protection locked="0"/>
    </xf>
    <xf numFmtId="176" fontId="4" fillId="0" borderId="28" xfId="49" applyNumberFormat="1" applyFont="1" applyBorder="1" applyAlignment="1" applyProtection="1">
      <alignment horizontal="right"/>
      <protection locked="0"/>
    </xf>
    <xf numFmtId="176" fontId="4" fillId="0" borderId="29" xfId="49" applyNumberFormat="1" applyFont="1" applyBorder="1" applyAlignment="1" applyProtection="1">
      <alignment horizontal="right"/>
      <protection locked="0"/>
    </xf>
    <xf numFmtId="176" fontId="4" fillId="0" borderId="28" xfId="49" applyNumberFormat="1" applyFont="1" applyBorder="1" applyAlignment="1" applyProtection="1">
      <alignment horizontal="right" vertical="top"/>
      <protection locked="0"/>
    </xf>
    <xf numFmtId="176" fontId="4" fillId="0" borderId="29" xfId="49" applyNumberFormat="1" applyFont="1" applyBorder="1" applyAlignment="1" applyProtection="1">
      <alignment horizontal="right" vertical="top"/>
      <protection locked="0"/>
    </xf>
    <xf numFmtId="176" fontId="4" fillId="0" borderId="28" xfId="0" applyNumberFormat="1" applyFont="1" applyBorder="1" applyAlignment="1" applyProtection="1">
      <alignment horizontal="right"/>
      <protection locked="0"/>
    </xf>
    <xf numFmtId="176" fontId="4" fillId="0" borderId="29" xfId="49" applyNumberFormat="1" applyFont="1" applyBorder="1" applyAlignment="1" applyProtection="1">
      <alignment horizontal="right" vertical="center"/>
      <protection locked="0"/>
    </xf>
    <xf numFmtId="38" fontId="4" fillId="0" borderId="28" xfId="49" applyFont="1" applyBorder="1" applyAlignment="1" applyProtection="1">
      <alignment horizontal="right"/>
      <protection locked="0"/>
    </xf>
    <xf numFmtId="38" fontId="4" fillId="0" borderId="29" xfId="49" applyFont="1" applyBorder="1" applyAlignment="1" applyProtection="1">
      <alignment horizontal="right"/>
      <protection locked="0"/>
    </xf>
    <xf numFmtId="176" fontId="4" fillId="0" borderId="25" xfId="49" applyNumberFormat="1" applyFont="1" applyBorder="1" applyAlignment="1" applyProtection="1">
      <alignment/>
      <protection locked="0"/>
    </xf>
    <xf numFmtId="176" fontId="4" fillId="0" borderId="25" xfId="49" applyNumberFormat="1" applyFont="1" applyBorder="1" applyAlignment="1" applyProtection="1">
      <alignment horizontal="right" shrinkToFit="1"/>
      <protection locked="0"/>
    </xf>
    <xf numFmtId="176" fontId="4" fillId="0" borderId="24" xfId="49" applyNumberFormat="1" applyFont="1" applyBorder="1" applyAlignment="1" applyProtection="1">
      <alignment/>
      <protection locked="0"/>
    </xf>
    <xf numFmtId="176" fontId="4" fillId="0" borderId="24" xfId="49" applyNumberFormat="1" applyFont="1" applyBorder="1" applyAlignment="1" applyProtection="1">
      <alignment horizontal="center"/>
      <protection locked="0"/>
    </xf>
    <xf numFmtId="176" fontId="4" fillId="0" borderId="26" xfId="49" applyNumberFormat="1" applyFont="1" applyBorder="1" applyAlignment="1" applyProtection="1">
      <alignment/>
      <protection locked="0"/>
    </xf>
    <xf numFmtId="176" fontId="4" fillId="0" borderId="30" xfId="49" applyNumberFormat="1" applyFont="1" applyBorder="1" applyAlignment="1" applyProtection="1">
      <alignment/>
      <protection locked="0"/>
    </xf>
    <xf numFmtId="176" fontId="4" fillId="0" borderId="31" xfId="49" applyNumberFormat="1" applyFont="1" applyBorder="1" applyAlignment="1" applyProtection="1">
      <alignment horizontal="right"/>
      <protection locked="0"/>
    </xf>
    <xf numFmtId="176" fontId="4" fillId="0" borderId="32" xfId="49" applyNumberFormat="1" applyFont="1" applyBorder="1" applyAlignment="1" applyProtection="1" quotePrefix="1">
      <alignment horizontal="right"/>
      <protection locked="0"/>
    </xf>
    <xf numFmtId="176" fontId="4" fillId="0" borderId="32" xfId="49" applyNumberFormat="1" applyFont="1" applyBorder="1" applyAlignment="1" applyProtection="1" quotePrefix="1">
      <alignment horizontal="right" vertical="center"/>
      <protection locked="0"/>
    </xf>
    <xf numFmtId="17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76" fillId="0" borderId="33" xfId="62" applyFont="1" applyBorder="1" applyAlignment="1">
      <alignment vertical="center"/>
      <protection/>
    </xf>
    <xf numFmtId="0" fontId="75" fillId="0" borderId="34" xfId="62" applyFont="1" applyBorder="1" applyAlignment="1">
      <alignment horizontal="center" vertical="center"/>
      <protection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4" fillId="0" borderId="18" xfId="0" applyFont="1" applyBorder="1" applyAlignment="1" applyProtection="1">
      <alignment horizontal="center" vertical="center"/>
      <protection locked="0"/>
    </xf>
    <xf numFmtId="179" fontId="4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76" fontId="4" fillId="0" borderId="12" xfId="0" applyNumberFormat="1" applyFont="1" applyBorder="1" applyAlignment="1" applyProtection="1">
      <alignment horizontal="right" wrapText="1"/>
      <protection locked="0"/>
    </xf>
    <xf numFmtId="179" fontId="12" fillId="0" borderId="37" xfId="0" applyNumberFormat="1" applyFont="1" applyFill="1" applyBorder="1" applyAlignment="1" applyProtection="1">
      <alignment horizontal="left" vertical="center" wrapText="1"/>
      <protection locked="0"/>
    </xf>
    <xf numFmtId="179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4" xfId="49" applyNumberFormat="1" applyFont="1" applyFill="1" applyBorder="1" applyAlignment="1" applyProtection="1">
      <alignment horizontal="right"/>
      <protection locked="0"/>
    </xf>
    <xf numFmtId="176" fontId="4" fillId="0" borderId="11" xfId="49" applyNumberFormat="1" applyFont="1" applyFill="1" applyBorder="1" applyAlignment="1" applyProtection="1">
      <alignment horizontal="right"/>
      <protection locked="0"/>
    </xf>
    <xf numFmtId="176" fontId="4" fillId="0" borderId="25" xfId="49" applyNumberFormat="1" applyFont="1" applyFill="1" applyBorder="1" applyAlignment="1" applyProtection="1">
      <alignment horizontal="right"/>
      <protection locked="0"/>
    </xf>
    <xf numFmtId="176" fontId="4" fillId="0" borderId="25" xfId="0" applyNumberFormat="1" applyFont="1" applyFill="1" applyBorder="1" applyAlignment="1" applyProtection="1">
      <alignment horizontal="right"/>
      <protection locked="0"/>
    </xf>
    <xf numFmtId="176" fontId="4" fillId="0" borderId="12" xfId="49" applyNumberFormat="1" applyFont="1" applyFill="1" applyBorder="1" applyAlignment="1" applyProtection="1">
      <alignment/>
      <protection locked="0"/>
    </xf>
    <xf numFmtId="176" fontId="4" fillId="0" borderId="12" xfId="49" applyNumberFormat="1" applyFont="1" applyFill="1" applyBorder="1" applyAlignment="1" applyProtection="1">
      <alignment horizontal="right"/>
      <protection locked="0"/>
    </xf>
    <xf numFmtId="176" fontId="4" fillId="0" borderId="12" xfId="49" applyNumberFormat="1" applyFont="1" applyFill="1" applyBorder="1" applyAlignment="1" applyProtection="1">
      <alignment horizontal="right" shrinkToFit="1"/>
      <protection locked="0"/>
    </xf>
    <xf numFmtId="176" fontId="4" fillId="0" borderId="26" xfId="49" applyNumberFormat="1" applyFont="1" applyFill="1" applyBorder="1" applyAlignment="1" applyProtection="1">
      <alignment horizontal="right"/>
      <protection locked="0"/>
    </xf>
    <xf numFmtId="176" fontId="4" fillId="0" borderId="13" xfId="49" applyNumberFormat="1" applyFont="1" applyFill="1" applyBorder="1" applyAlignment="1" applyProtection="1">
      <alignment horizontal="right"/>
      <protection locked="0"/>
    </xf>
    <xf numFmtId="176" fontId="4" fillId="0" borderId="11" xfId="49" applyNumberFormat="1" applyFont="1" applyFill="1" applyBorder="1" applyAlignment="1" applyProtection="1">
      <alignment/>
      <protection locked="0"/>
    </xf>
    <xf numFmtId="176" fontId="4" fillId="0" borderId="11" xfId="49" applyNumberFormat="1" applyFont="1" applyFill="1" applyBorder="1" applyAlignment="1" applyProtection="1">
      <alignment horizontal="center"/>
      <protection locked="0"/>
    </xf>
    <xf numFmtId="176" fontId="4" fillId="0" borderId="26" xfId="49" applyNumberFormat="1" applyFont="1" applyFill="1" applyBorder="1" applyAlignment="1" applyProtection="1">
      <alignment horizontal="right" vertical="center"/>
      <protection locked="0"/>
    </xf>
    <xf numFmtId="176" fontId="4" fillId="0" borderId="13" xfId="49" applyNumberFormat="1" applyFont="1" applyFill="1" applyBorder="1" applyAlignment="1" applyProtection="1">
      <alignment/>
      <protection locked="0"/>
    </xf>
    <xf numFmtId="0" fontId="76" fillId="0" borderId="33" xfId="62" applyFont="1" applyFill="1" applyBorder="1" applyAlignment="1">
      <alignment vertical="center"/>
      <protection/>
    </xf>
    <xf numFmtId="0" fontId="75" fillId="0" borderId="15" xfId="62" applyFont="1" applyFill="1" applyBorder="1" applyAlignment="1">
      <alignment horizontal="center" vertical="center"/>
      <protection/>
    </xf>
    <xf numFmtId="179" fontId="4" fillId="0" borderId="0" xfId="49" applyNumberFormat="1" applyFont="1" applyBorder="1" applyAlignment="1" applyProtection="1">
      <alignment horizontal="right" shrinkToFit="1"/>
      <protection locked="0"/>
    </xf>
    <xf numFmtId="179" fontId="4" fillId="0" borderId="16" xfId="0" applyNumberFormat="1" applyFont="1" applyBorder="1" applyAlignment="1" applyProtection="1">
      <alignment horizontal="right" shrinkToFit="1"/>
      <protection locked="0"/>
    </xf>
    <xf numFmtId="0" fontId="8" fillId="0" borderId="0" xfId="0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0" fontId="76" fillId="0" borderId="16" xfId="62" applyFont="1" applyBorder="1" applyAlignment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178" fontId="4" fillId="0" borderId="16" xfId="0" applyNumberFormat="1" applyFont="1" applyBorder="1" applyAlignment="1" applyProtection="1">
      <alignment shrinkToFit="1"/>
      <protection locked="0"/>
    </xf>
    <xf numFmtId="0" fontId="4" fillId="0" borderId="17" xfId="0" applyFont="1" applyBorder="1" applyAlignment="1" applyProtection="1">
      <alignment horizontal="centerContinuous"/>
      <protection locked="0"/>
    </xf>
    <xf numFmtId="178" fontId="4" fillId="0" borderId="12" xfId="0" applyNumberFormat="1" applyFont="1" applyBorder="1" applyAlignment="1" applyProtection="1">
      <alignment horizontal="center"/>
      <protection locked="0"/>
    </xf>
    <xf numFmtId="0" fontId="79" fillId="0" borderId="18" xfId="62" applyFont="1" applyBorder="1" applyAlignment="1">
      <alignment horizontal="center" wrapText="1"/>
      <protection/>
    </xf>
    <xf numFmtId="0" fontId="75" fillId="0" borderId="38" xfId="62" applyFont="1" applyBorder="1" applyAlignment="1">
      <alignment horizontal="center" vertical="center"/>
      <protection/>
    </xf>
    <xf numFmtId="0" fontId="75" fillId="0" borderId="38" xfId="62" applyFont="1" applyFill="1" applyBorder="1" applyAlignment="1">
      <alignment horizontal="center" vertical="center"/>
      <protection/>
    </xf>
    <xf numFmtId="176" fontId="4" fillId="0" borderId="12" xfId="49" applyNumberFormat="1" applyFont="1" applyFill="1" applyBorder="1" applyAlignment="1">
      <alignment horizontal="right"/>
    </xf>
    <xf numFmtId="176" fontId="4" fillId="0" borderId="31" xfId="49" applyNumberFormat="1" applyFont="1" applyFill="1" applyBorder="1" applyAlignment="1">
      <alignment horizontal="right"/>
    </xf>
    <xf numFmtId="38" fontId="4" fillId="0" borderId="22" xfId="49" applyFont="1" applyBorder="1" applyAlignment="1">
      <alignment/>
    </xf>
    <xf numFmtId="0" fontId="4" fillId="0" borderId="0" xfId="0" applyFont="1" applyBorder="1" applyAlignment="1">
      <alignment/>
    </xf>
    <xf numFmtId="176" fontId="4" fillId="0" borderId="0" xfId="49" applyNumberFormat="1" applyFont="1" applyBorder="1" applyAlignment="1">
      <alignment horizontal="right"/>
    </xf>
    <xf numFmtId="176" fontId="4" fillId="0" borderId="25" xfId="49" applyNumberFormat="1" applyFont="1" applyFill="1" applyBorder="1" applyAlignment="1">
      <alignment horizontal="right"/>
    </xf>
    <xf numFmtId="0" fontId="4" fillId="0" borderId="22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38" fontId="76" fillId="0" borderId="39" xfId="51" applyFont="1" applyBorder="1" applyAlignment="1">
      <alignment horizontal="right" vertical="center"/>
    </xf>
    <xf numFmtId="38" fontId="76" fillId="0" borderId="12" xfId="51" applyFont="1" applyBorder="1" applyAlignment="1">
      <alignment horizontal="right" vertical="center"/>
    </xf>
    <xf numFmtId="38" fontId="76" fillId="0" borderId="38" xfId="51" applyFont="1" applyFill="1" applyBorder="1" applyAlignment="1">
      <alignment horizontal="right" vertical="center"/>
    </xf>
    <xf numFmtId="38" fontId="76" fillId="0" borderId="15" xfId="51" applyFont="1" applyFill="1" applyBorder="1" applyAlignment="1">
      <alignment horizontal="right" vertical="center"/>
    </xf>
    <xf numFmtId="38" fontId="76" fillId="0" borderId="39" xfId="51" applyFont="1" applyFill="1" applyBorder="1" applyAlignment="1">
      <alignment horizontal="right" vertical="center"/>
    </xf>
    <xf numFmtId="38" fontId="76" fillId="0" borderId="12" xfId="51" applyFont="1" applyFill="1" applyBorder="1" applyAlignment="1">
      <alignment horizontal="right" vertical="center"/>
    </xf>
    <xf numFmtId="38" fontId="76" fillId="0" borderId="21" xfId="51" applyFont="1" applyBorder="1" applyAlignment="1">
      <alignment horizontal="right" vertical="center"/>
    </xf>
    <xf numFmtId="38" fontId="76" fillId="0" borderId="34" xfId="51" applyFont="1" applyBorder="1" applyAlignment="1">
      <alignment horizontal="right" vertical="center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76" fontId="4" fillId="0" borderId="40" xfId="49" applyNumberFormat="1" applyFont="1" applyBorder="1" applyAlignment="1" applyProtection="1">
      <alignment horizontal="right" vertical="center"/>
      <protection locked="0"/>
    </xf>
    <xf numFmtId="176" fontId="4" fillId="0" borderId="41" xfId="49" applyNumberFormat="1" applyFont="1" applyBorder="1" applyAlignment="1" applyProtection="1">
      <alignment horizontal="right" vertical="center"/>
      <protection locked="0"/>
    </xf>
    <xf numFmtId="176" fontId="4" fillId="0" borderId="13" xfId="49" applyNumberFormat="1" applyFont="1" applyBorder="1" applyAlignment="1" applyProtection="1">
      <alignment horizontal="right" vertical="center"/>
      <protection locked="0"/>
    </xf>
    <xf numFmtId="14" fontId="4" fillId="0" borderId="24" xfId="49" applyNumberFormat="1" applyFont="1" applyFill="1" applyBorder="1" applyAlignment="1">
      <alignment horizontal="center" vertical="center"/>
    </xf>
    <xf numFmtId="14" fontId="4" fillId="0" borderId="26" xfId="49" applyNumberFormat="1" applyFont="1" applyFill="1" applyBorder="1" applyAlignment="1">
      <alignment horizontal="center" vertical="center"/>
    </xf>
    <xf numFmtId="14" fontId="4" fillId="0" borderId="24" xfId="49" applyNumberFormat="1" applyFont="1" applyFill="1" applyBorder="1" applyAlignment="1">
      <alignment horizontal="center" vertical="center" wrapText="1"/>
    </xf>
    <xf numFmtId="14" fontId="4" fillId="0" borderId="26" xfId="49" applyNumberFormat="1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14" fontId="4" fillId="0" borderId="26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76" fontId="4" fillId="0" borderId="11" xfId="49" applyNumberFormat="1" applyFont="1" applyFill="1" applyBorder="1" applyAlignment="1">
      <alignment horizontal="right" vertical="center"/>
    </xf>
    <xf numFmtId="176" fontId="4" fillId="0" borderId="13" xfId="49" applyNumberFormat="1" applyFont="1" applyFill="1" applyBorder="1" applyAlignment="1">
      <alignment horizontal="righ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38" fontId="4" fillId="0" borderId="23" xfId="49" applyFont="1" applyBorder="1" applyAlignment="1">
      <alignment horizontal="center" vertical="center" wrapText="1" shrinkToFit="1"/>
    </xf>
    <xf numFmtId="38" fontId="4" fillId="0" borderId="17" xfId="49" applyFont="1" applyBorder="1" applyAlignment="1">
      <alignment horizontal="center" vertical="center" shrinkToFit="1"/>
    </xf>
    <xf numFmtId="38" fontId="4" fillId="0" borderId="27" xfId="49" applyFont="1" applyBorder="1" applyAlignment="1">
      <alignment horizontal="center" vertical="center" shrinkToFit="1"/>
    </xf>
    <xf numFmtId="38" fontId="4" fillId="0" borderId="10" xfId="49" applyFont="1" applyBorder="1" applyAlignment="1">
      <alignment horizontal="center" vertical="center" shrinkToFit="1"/>
    </xf>
    <xf numFmtId="38" fontId="4" fillId="0" borderId="16" xfId="49" applyFont="1" applyBorder="1" applyAlignment="1">
      <alignment horizontal="center" vertical="center" shrinkToFit="1"/>
    </xf>
    <xf numFmtId="38" fontId="4" fillId="0" borderId="29" xfId="49" applyFont="1" applyBorder="1" applyAlignment="1">
      <alignment horizontal="center" vertical="center" shrinkToFit="1"/>
    </xf>
    <xf numFmtId="38" fontId="76" fillId="0" borderId="42" xfId="49" applyFont="1" applyBorder="1" applyAlignment="1">
      <alignment horizontal="center" vertical="center" shrinkToFit="1"/>
    </xf>
    <xf numFmtId="38" fontId="76" fillId="0" borderId="43" xfId="49" applyFont="1" applyBorder="1" applyAlignment="1">
      <alignment horizontal="center" vertical="center" shrinkToFit="1"/>
    </xf>
    <xf numFmtId="38" fontId="76" fillId="0" borderId="44" xfId="49" applyFont="1" applyBorder="1" applyAlignment="1">
      <alignment horizontal="center" vertical="center" shrinkToFit="1"/>
    </xf>
    <xf numFmtId="38" fontId="76" fillId="0" borderId="45" xfId="49" applyFont="1" applyBorder="1" applyAlignment="1">
      <alignment horizontal="center" vertical="center" shrinkToFit="1"/>
    </xf>
    <xf numFmtId="38" fontId="76" fillId="0" borderId="46" xfId="49" applyFont="1" applyBorder="1" applyAlignment="1">
      <alignment horizontal="center" vertical="center" shrinkToFit="1"/>
    </xf>
    <xf numFmtId="38" fontId="76" fillId="0" borderId="47" xfId="49" applyFont="1" applyBorder="1" applyAlignment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textRotation="255"/>
      <protection locked="0"/>
    </xf>
    <xf numFmtId="0" fontId="4" fillId="0" borderId="19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176" fontId="4" fillId="0" borderId="11" xfId="49" applyNumberFormat="1" applyFont="1" applyBorder="1" applyAlignment="1" applyProtection="1" quotePrefix="1">
      <alignment horizontal="right" vertical="center"/>
      <protection locked="0"/>
    </xf>
    <xf numFmtId="176" fontId="4" fillId="0" borderId="13" xfId="49" applyNumberFormat="1" applyFont="1" applyBorder="1" applyAlignment="1" applyProtection="1" quotePrefix="1">
      <alignment horizontal="right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176" fontId="4" fillId="0" borderId="11" xfId="49" applyNumberFormat="1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38" fontId="4" fillId="0" borderId="23" xfId="49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17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38" fontId="4" fillId="0" borderId="48" xfId="49" applyFont="1" applyBorder="1" applyAlignment="1" applyProtection="1">
      <alignment vertical="center"/>
      <protection locked="0"/>
    </xf>
    <xf numFmtId="0" fontId="0" fillId="0" borderId="35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4" fillId="0" borderId="48" xfId="0" applyFont="1" applyBorder="1" applyAlignment="1" applyProtection="1">
      <alignment horizontal="center" vertical="center" textRotation="255"/>
      <protection locked="0"/>
    </xf>
    <xf numFmtId="0" fontId="4" fillId="0" borderId="33" xfId="0" applyFont="1" applyBorder="1" applyAlignment="1" applyProtection="1">
      <alignment horizontal="center" vertical="center" textRotation="255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center" vertical="center" textRotation="255" wrapText="1" shrinkToFit="1"/>
      <protection locked="0"/>
    </xf>
    <xf numFmtId="0" fontId="4" fillId="0" borderId="33" xfId="0" applyFont="1" applyBorder="1" applyAlignment="1" applyProtection="1">
      <alignment horizontal="center" vertical="center" textRotation="255" shrinkToFit="1"/>
      <protection locked="0"/>
    </xf>
    <xf numFmtId="0" fontId="4" fillId="0" borderId="48" xfId="0" applyFont="1" applyBorder="1" applyAlignment="1" applyProtection="1">
      <alignment horizontal="center" vertical="center" textRotation="255" shrinkToFit="1"/>
      <protection locked="0"/>
    </xf>
    <xf numFmtId="0" fontId="7" fillId="0" borderId="4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38" fontId="4" fillId="0" borderId="17" xfId="49" applyFont="1" applyBorder="1" applyAlignment="1" applyProtection="1">
      <alignment horizontal="center" vertical="center"/>
      <protection locked="0"/>
    </xf>
    <xf numFmtId="38" fontId="4" fillId="0" borderId="27" xfId="49" applyFont="1" applyBorder="1" applyAlignment="1" applyProtection="1">
      <alignment horizontal="center" vertical="center"/>
      <protection locked="0"/>
    </xf>
    <xf numFmtId="38" fontId="4" fillId="0" borderId="10" xfId="49" applyFont="1" applyBorder="1" applyAlignment="1" applyProtection="1">
      <alignment horizontal="center" vertical="center"/>
      <protection locked="0"/>
    </xf>
    <xf numFmtId="38" fontId="4" fillId="0" borderId="16" xfId="49" applyFont="1" applyBorder="1" applyAlignment="1" applyProtection="1">
      <alignment horizontal="center" vertical="center"/>
      <protection locked="0"/>
    </xf>
    <xf numFmtId="38" fontId="4" fillId="0" borderId="29" xfId="49" applyFont="1" applyBorder="1" applyAlignment="1" applyProtection="1">
      <alignment horizontal="center" vertical="center"/>
      <protection locked="0"/>
    </xf>
    <xf numFmtId="38" fontId="4" fillId="0" borderId="23" xfId="49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38" fontId="4" fillId="0" borderId="23" xfId="49" applyFont="1" applyBorder="1" applyAlignment="1" applyProtection="1">
      <alignment horizontal="center" vertical="center" wrapText="1"/>
      <protection locked="0"/>
    </xf>
    <xf numFmtId="38" fontId="4" fillId="0" borderId="17" xfId="49" applyFont="1" applyBorder="1" applyAlignment="1" applyProtection="1">
      <alignment horizontal="center" vertical="center" wrapText="1"/>
      <protection locked="0"/>
    </xf>
    <xf numFmtId="38" fontId="4" fillId="0" borderId="27" xfId="49" applyFont="1" applyBorder="1" applyAlignment="1" applyProtection="1">
      <alignment horizontal="center" vertical="center" wrapText="1"/>
      <protection locked="0"/>
    </xf>
    <xf numFmtId="38" fontId="4" fillId="0" borderId="10" xfId="49" applyFont="1" applyBorder="1" applyAlignment="1" applyProtection="1">
      <alignment horizontal="center" vertical="center" wrapText="1"/>
      <protection locked="0"/>
    </xf>
    <xf numFmtId="38" fontId="4" fillId="0" borderId="16" xfId="49" applyFont="1" applyBorder="1" applyAlignment="1" applyProtection="1">
      <alignment horizontal="center" vertical="center" wrapText="1"/>
      <protection locked="0"/>
    </xf>
    <xf numFmtId="38" fontId="4" fillId="0" borderId="29" xfId="49" applyFont="1" applyBorder="1" applyAlignment="1" applyProtection="1">
      <alignment horizontal="center" vertical="center" wrapText="1"/>
      <protection locked="0"/>
    </xf>
    <xf numFmtId="176" fontId="4" fillId="0" borderId="50" xfId="49" applyNumberFormat="1" applyFont="1" applyFill="1" applyBorder="1" applyAlignment="1">
      <alignment horizontal="center"/>
    </xf>
    <xf numFmtId="176" fontId="4" fillId="0" borderId="51" xfId="49" applyNumberFormat="1" applyFont="1" applyFill="1" applyBorder="1" applyAlignment="1">
      <alignment horizontal="center"/>
    </xf>
    <xf numFmtId="176" fontId="4" fillId="0" borderId="52" xfId="49" applyNumberFormat="1" applyFont="1" applyFill="1" applyBorder="1" applyAlignment="1">
      <alignment horizontal="center"/>
    </xf>
    <xf numFmtId="176" fontId="4" fillId="0" borderId="53" xfId="49" applyNumberFormat="1" applyFont="1" applyFill="1" applyBorder="1" applyAlignment="1">
      <alignment horizontal="center"/>
    </xf>
    <xf numFmtId="176" fontId="4" fillId="0" borderId="54" xfId="49" applyNumberFormat="1" applyFont="1" applyFill="1" applyBorder="1" applyAlignment="1">
      <alignment horizontal="center"/>
    </xf>
    <xf numFmtId="176" fontId="4" fillId="0" borderId="55" xfId="49" applyNumberFormat="1" applyFont="1" applyFill="1" applyBorder="1" applyAlignment="1">
      <alignment horizontal="center"/>
    </xf>
    <xf numFmtId="176" fontId="4" fillId="0" borderId="56" xfId="49" applyNumberFormat="1" applyFont="1" applyFill="1" applyBorder="1" applyAlignment="1">
      <alignment horizontal="center"/>
    </xf>
    <xf numFmtId="176" fontId="4" fillId="0" borderId="57" xfId="49" applyNumberFormat="1" applyFont="1" applyFill="1" applyBorder="1" applyAlignment="1">
      <alignment horizontal="center"/>
    </xf>
    <xf numFmtId="176" fontId="4" fillId="0" borderId="58" xfId="49" applyNumberFormat="1" applyFont="1" applyFill="1" applyBorder="1" applyAlignment="1">
      <alignment horizontal="center"/>
    </xf>
    <xf numFmtId="176" fontId="4" fillId="0" borderId="59" xfId="49" applyNumberFormat="1" applyFont="1" applyFill="1" applyBorder="1" applyAlignment="1">
      <alignment horizontal="right" vertical="center"/>
    </xf>
    <xf numFmtId="176" fontId="4" fillId="0" borderId="60" xfId="49" applyNumberFormat="1" applyFont="1" applyFill="1" applyBorder="1" applyAlignment="1">
      <alignment horizontal="right" vertical="center"/>
    </xf>
    <xf numFmtId="176" fontId="4" fillId="0" borderId="24" xfId="49" applyNumberFormat="1" applyFont="1" applyFill="1" applyBorder="1" applyAlignment="1">
      <alignment horizontal="right" vertical="center"/>
    </xf>
    <xf numFmtId="176" fontId="4" fillId="0" borderId="26" xfId="49" applyNumberFormat="1" applyFont="1" applyFill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80" fillId="0" borderId="48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 shrinkToFit="1"/>
    </xf>
    <xf numFmtId="38" fontId="4" fillId="0" borderId="61" xfId="49" applyFont="1" applyBorder="1" applyAlignment="1">
      <alignment horizontal="center" vertical="center" shrinkToFit="1"/>
    </xf>
    <xf numFmtId="38" fontId="4" fillId="0" borderId="62" xfId="49" applyFont="1" applyBorder="1" applyAlignment="1">
      <alignment horizontal="center" vertical="center" shrinkToFit="1"/>
    </xf>
    <xf numFmtId="38" fontId="4" fillId="0" borderId="63" xfId="49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4" fillId="0" borderId="0" xfId="0" applyFont="1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76" fontId="4" fillId="0" borderId="17" xfId="49" applyNumberFormat="1" applyFont="1" applyBorder="1" applyAlignment="1">
      <alignment horizontal="right" vertical="center"/>
    </xf>
    <xf numFmtId="176" fontId="4" fillId="0" borderId="0" xfId="49" applyNumberFormat="1" applyFont="1" applyBorder="1" applyAlignment="1">
      <alignment horizontal="right" vertical="center"/>
    </xf>
    <xf numFmtId="176" fontId="4" fillId="0" borderId="16" xfId="49" applyNumberFormat="1" applyFont="1" applyBorder="1" applyAlignment="1">
      <alignment horizontal="right" vertical="center"/>
    </xf>
    <xf numFmtId="178" fontId="4" fillId="0" borderId="11" xfId="0" applyNumberFormat="1" applyFont="1" applyBorder="1" applyAlignment="1" applyProtection="1">
      <alignment horizontal="left" vertical="center"/>
      <protection locked="0"/>
    </xf>
    <xf numFmtId="178" fontId="4" fillId="0" borderId="12" xfId="0" applyNumberFormat="1" applyFont="1" applyBorder="1" applyAlignment="1" applyProtection="1">
      <alignment horizontal="left" vertical="center"/>
      <protection locked="0"/>
    </xf>
    <xf numFmtId="178" fontId="4" fillId="0" borderId="13" xfId="0" applyNumberFormat="1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78" fillId="0" borderId="48" xfId="62" applyFont="1" applyBorder="1" applyAlignment="1">
      <alignment horizontal="center" vertical="center"/>
      <protection/>
    </xf>
    <xf numFmtId="0" fontId="78" fillId="0" borderId="35" xfId="62" applyFont="1" applyBorder="1" applyAlignment="1">
      <alignment horizontal="center" vertical="center"/>
      <protection/>
    </xf>
    <xf numFmtId="0" fontId="76" fillId="0" borderId="48" xfId="62" applyFont="1" applyFill="1" applyBorder="1" applyAlignment="1">
      <alignment horizontal="left" vertical="center" shrinkToFit="1"/>
      <protection/>
    </xf>
    <xf numFmtId="0" fontId="76" fillId="0" borderId="35" xfId="62" applyFont="1" applyFill="1" applyBorder="1" applyAlignment="1">
      <alignment horizontal="left" vertical="center" shrinkToFit="1"/>
      <protection/>
    </xf>
    <xf numFmtId="0" fontId="76" fillId="0" borderId="33" xfId="62" applyFont="1" applyFill="1" applyBorder="1" applyAlignment="1">
      <alignment horizontal="left" vertical="center" shrinkToFit="1"/>
      <protection/>
    </xf>
    <xf numFmtId="38" fontId="78" fillId="0" borderId="48" xfId="49" applyFont="1" applyFill="1" applyBorder="1" applyAlignment="1">
      <alignment horizontal="right" vertical="center"/>
    </xf>
    <xf numFmtId="38" fontId="78" fillId="0" borderId="35" xfId="49" applyFont="1" applyFill="1" applyBorder="1" applyAlignment="1">
      <alignment horizontal="right" vertical="center"/>
    </xf>
    <xf numFmtId="0" fontId="4" fillId="0" borderId="48" xfId="0" applyNumberFormat="1" applyFont="1" applyBorder="1" applyAlignment="1" applyProtection="1">
      <alignment horizontal="left" vertical="center" shrinkToFit="1"/>
      <protection locked="0"/>
    </xf>
    <xf numFmtId="0" fontId="4" fillId="0" borderId="35" xfId="0" applyNumberFormat="1" applyFont="1" applyBorder="1" applyAlignment="1" applyProtection="1">
      <alignment horizontal="left" vertical="center" shrinkToFit="1"/>
      <protection locked="0"/>
    </xf>
    <xf numFmtId="0" fontId="4" fillId="0" borderId="33" xfId="0" applyNumberFormat="1" applyFont="1" applyBorder="1" applyAlignment="1" applyProtection="1">
      <alignment horizontal="left" vertical="center" shrinkToFit="1"/>
      <protection locked="0"/>
    </xf>
    <xf numFmtId="178" fontId="4" fillId="0" borderId="35" xfId="0" applyNumberFormat="1" applyFont="1" applyBorder="1" applyAlignment="1" applyProtection="1">
      <alignment horizontal="center"/>
      <protection locked="0"/>
    </xf>
    <xf numFmtId="178" fontId="4" fillId="0" borderId="11" xfId="0" applyNumberFormat="1" applyFont="1" applyBorder="1" applyAlignment="1" applyProtection="1">
      <alignment horizontal="center"/>
      <protection locked="0"/>
    </xf>
    <xf numFmtId="0" fontId="76" fillId="0" borderId="48" xfId="62" applyFont="1" applyBorder="1" applyAlignment="1">
      <alignment horizontal="left" vertical="center" wrapText="1"/>
      <protection/>
    </xf>
    <xf numFmtId="0" fontId="76" fillId="0" borderId="35" xfId="62" applyFont="1" applyBorder="1" applyAlignment="1">
      <alignment horizontal="left" vertical="center"/>
      <protection/>
    </xf>
    <xf numFmtId="0" fontId="76" fillId="0" borderId="33" xfId="62" applyFont="1" applyBorder="1" applyAlignment="1">
      <alignment horizontal="left" vertical="center"/>
      <protection/>
    </xf>
    <xf numFmtId="0" fontId="75" fillId="0" borderId="23" xfId="62" applyFont="1" applyBorder="1" applyAlignment="1">
      <alignment horizontal="center" vertical="center"/>
      <protection/>
    </xf>
    <xf numFmtId="0" fontId="75" fillId="0" borderId="17" xfId="62" applyFont="1" applyBorder="1" applyAlignment="1">
      <alignment horizontal="center" vertical="center"/>
      <protection/>
    </xf>
    <xf numFmtId="0" fontId="75" fillId="0" borderId="11" xfId="62" applyFont="1" applyBorder="1" applyAlignment="1">
      <alignment horizontal="center" vertical="center"/>
      <protection/>
    </xf>
    <xf numFmtId="0" fontId="75" fillId="0" borderId="22" xfId="62" applyFont="1" applyBorder="1" applyAlignment="1">
      <alignment horizontal="center" vertical="center"/>
      <protection/>
    </xf>
    <xf numFmtId="0" fontId="75" fillId="0" borderId="0" xfId="62" applyFont="1" applyBorder="1" applyAlignment="1">
      <alignment horizontal="center" vertical="center"/>
      <protection/>
    </xf>
    <xf numFmtId="0" fontId="75" fillId="0" borderId="12" xfId="62" applyFont="1" applyBorder="1" applyAlignment="1">
      <alignment horizontal="center" vertical="center"/>
      <protection/>
    </xf>
    <xf numFmtId="0" fontId="75" fillId="0" borderId="10" xfId="62" applyFont="1" applyBorder="1" applyAlignment="1">
      <alignment horizontal="center" vertical="center"/>
      <protection/>
    </xf>
    <xf numFmtId="0" fontId="75" fillId="0" borderId="16" xfId="62" applyFont="1" applyBorder="1" applyAlignment="1">
      <alignment horizontal="center" vertical="center"/>
      <protection/>
    </xf>
    <xf numFmtId="0" fontId="75" fillId="0" borderId="13" xfId="62" applyFont="1" applyBorder="1" applyAlignment="1">
      <alignment horizontal="center" vertical="center"/>
      <protection/>
    </xf>
    <xf numFmtId="0" fontId="4" fillId="0" borderId="19" xfId="0" applyFont="1" applyBorder="1" applyAlignment="1" applyProtection="1">
      <alignment vertical="center" textRotation="255"/>
      <protection locked="0"/>
    </xf>
    <xf numFmtId="0" fontId="4" fillId="0" borderId="20" xfId="0" applyFont="1" applyBorder="1" applyAlignment="1" applyProtection="1">
      <alignment vertical="center" textRotation="255"/>
      <protection locked="0"/>
    </xf>
    <xf numFmtId="0" fontId="78" fillId="0" borderId="48" xfId="62" applyFont="1" applyFill="1" applyBorder="1" applyAlignment="1">
      <alignment horizontal="center" vertical="center"/>
      <protection/>
    </xf>
    <xf numFmtId="0" fontId="78" fillId="0" borderId="35" xfId="62" applyFont="1" applyFill="1" applyBorder="1" applyAlignment="1">
      <alignment horizontal="center" vertical="center"/>
      <protection/>
    </xf>
    <xf numFmtId="0" fontId="75" fillId="0" borderId="23" xfId="62" applyFont="1" applyBorder="1" applyAlignment="1">
      <alignment vertical="center" wrapText="1"/>
      <protection/>
    </xf>
    <xf numFmtId="0" fontId="75" fillId="0" borderId="17" xfId="62" applyFont="1" applyBorder="1" applyAlignment="1">
      <alignment vertical="center" wrapText="1"/>
      <protection/>
    </xf>
    <xf numFmtId="0" fontId="75" fillId="0" borderId="22" xfId="62" applyFont="1" applyBorder="1" applyAlignment="1">
      <alignment vertical="center" wrapText="1"/>
      <protection/>
    </xf>
    <xf numFmtId="0" fontId="75" fillId="0" borderId="0" xfId="62" applyFont="1" applyBorder="1" applyAlignment="1">
      <alignment vertical="center" wrapText="1"/>
      <protection/>
    </xf>
    <xf numFmtId="0" fontId="75" fillId="0" borderId="10" xfId="62" applyFont="1" applyBorder="1" applyAlignment="1">
      <alignment vertical="center" wrapText="1"/>
      <protection/>
    </xf>
    <xf numFmtId="0" fontId="75" fillId="0" borderId="16" xfId="62" applyFont="1" applyBorder="1" applyAlignment="1">
      <alignment vertical="center" wrapText="1"/>
      <protection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38" fontId="78" fillId="0" borderId="48" xfId="49" applyFont="1" applyBorder="1" applyAlignment="1">
      <alignment horizontal="right" vertical="center"/>
    </xf>
    <xf numFmtId="38" fontId="78" fillId="0" borderId="35" xfId="49" applyFont="1" applyBorder="1" applyAlignment="1">
      <alignment horizontal="right" vertical="center"/>
    </xf>
    <xf numFmtId="0" fontId="4" fillId="0" borderId="18" xfId="0" applyFont="1" applyBorder="1" applyAlignment="1" applyProtection="1">
      <alignment vertical="center" textRotation="255"/>
      <protection locked="0"/>
    </xf>
    <xf numFmtId="0" fontId="76" fillId="0" borderId="16" xfId="62" applyFont="1" applyBorder="1" applyAlignment="1">
      <alignment wrapText="1"/>
      <protection/>
    </xf>
    <xf numFmtId="0" fontId="76" fillId="0" borderId="48" xfId="62" applyFont="1" applyBorder="1" applyAlignment="1">
      <alignment horizontal="left" vertical="center" shrinkToFit="1"/>
      <protection/>
    </xf>
    <xf numFmtId="0" fontId="76" fillId="0" borderId="35" xfId="62" applyFont="1" applyBorder="1" applyAlignment="1">
      <alignment horizontal="left" vertical="center" shrinkToFit="1"/>
      <protection/>
    </xf>
    <xf numFmtId="0" fontId="76" fillId="0" borderId="33" xfId="62" applyFont="1" applyBorder="1" applyAlignment="1">
      <alignment horizontal="left" vertical="center" shrinkToFit="1"/>
      <protection/>
    </xf>
    <xf numFmtId="0" fontId="76" fillId="0" borderId="35" xfId="62" applyFont="1" applyBorder="1" applyAlignment="1">
      <alignment horizontal="left" vertical="center" wrapText="1"/>
      <protection/>
    </xf>
    <xf numFmtId="0" fontId="76" fillId="0" borderId="33" xfId="62" applyFont="1" applyBorder="1" applyAlignment="1">
      <alignment horizontal="left" vertical="center" wrapText="1"/>
      <protection/>
    </xf>
    <xf numFmtId="0" fontId="75" fillId="0" borderId="23" xfId="62" applyFont="1" applyBorder="1" applyAlignment="1">
      <alignment horizontal="left" vertical="center" wrapText="1"/>
      <protection/>
    </xf>
    <xf numFmtId="0" fontId="75" fillId="0" borderId="17" xfId="62" applyFont="1" applyBorder="1" applyAlignment="1">
      <alignment horizontal="left" vertical="center" wrapText="1"/>
      <protection/>
    </xf>
    <xf numFmtId="0" fontId="75" fillId="0" borderId="22" xfId="62" applyFont="1" applyBorder="1" applyAlignment="1">
      <alignment horizontal="left" vertical="center" wrapText="1"/>
      <protection/>
    </xf>
    <xf numFmtId="0" fontId="75" fillId="0" borderId="0" xfId="62" applyFont="1" applyBorder="1" applyAlignment="1">
      <alignment horizontal="left" vertical="center" wrapText="1"/>
      <protection/>
    </xf>
    <xf numFmtId="0" fontId="75" fillId="0" borderId="10" xfId="62" applyFont="1" applyBorder="1" applyAlignment="1">
      <alignment horizontal="left" vertical="center" wrapText="1"/>
      <protection/>
    </xf>
    <xf numFmtId="0" fontId="75" fillId="0" borderId="16" xfId="62" applyFont="1" applyBorder="1" applyAlignment="1">
      <alignment horizontal="left" vertical="center" wrapText="1"/>
      <protection/>
    </xf>
    <xf numFmtId="176" fontId="4" fillId="0" borderId="1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38" fontId="76" fillId="0" borderId="48" xfId="49" applyFont="1" applyBorder="1" applyAlignment="1">
      <alignment horizontal="right" vertical="center"/>
    </xf>
    <xf numFmtId="38" fontId="76" fillId="0" borderId="35" xfId="49" applyFont="1" applyBorder="1" applyAlignment="1">
      <alignment horizontal="right" vertical="center"/>
    </xf>
    <xf numFmtId="0" fontId="76" fillId="0" borderId="22" xfId="62" applyFont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76" fillId="0" borderId="23" xfId="62" applyFont="1" applyBorder="1" applyAlignment="1">
      <alignment vertical="center"/>
      <protection/>
    </xf>
    <xf numFmtId="0" fontId="5" fillId="0" borderId="17" xfId="0" applyFont="1" applyBorder="1" applyAlignment="1">
      <alignment vertical="center"/>
    </xf>
    <xf numFmtId="176" fontId="74" fillId="0" borderId="0" xfId="0" applyNumberFormat="1" applyFont="1" applyBorder="1" applyAlignment="1" applyProtection="1">
      <alignment horizontal="center"/>
      <protection locked="0"/>
    </xf>
    <xf numFmtId="176" fontId="71" fillId="0" borderId="0" xfId="0" applyNumberFormat="1" applyFont="1" applyBorder="1" applyAlignment="1" applyProtection="1">
      <alignment horizontal="center"/>
      <protection locked="0"/>
    </xf>
    <xf numFmtId="176" fontId="77" fillId="0" borderId="17" xfId="51" applyNumberFormat="1" applyFont="1" applyBorder="1" applyAlignment="1">
      <alignment vertical="center"/>
    </xf>
    <xf numFmtId="176" fontId="4" fillId="0" borderId="16" xfId="0" applyNumberFormat="1" applyFont="1" applyBorder="1" applyAlignment="1" applyProtection="1">
      <alignment vertical="center" shrinkToFit="1"/>
      <protection locked="0"/>
    </xf>
    <xf numFmtId="176" fontId="76" fillId="0" borderId="22" xfId="51" applyNumberFormat="1" applyFont="1" applyFill="1" applyBorder="1" applyAlignment="1">
      <alignment horizontal="right" vertical="center" shrinkToFit="1"/>
    </xf>
    <xf numFmtId="176" fontId="6" fillId="0" borderId="0" xfId="0" applyNumberFormat="1" applyFont="1" applyBorder="1" applyAlignment="1">
      <alignment/>
    </xf>
    <xf numFmtId="176" fontId="76" fillId="0" borderId="48" xfId="49" applyNumberFormat="1" applyFont="1" applyBorder="1" applyAlignment="1">
      <alignment horizontal="right" vertical="center"/>
    </xf>
    <xf numFmtId="176" fontId="76" fillId="0" borderId="35" xfId="49" applyNumberFormat="1" applyFont="1" applyBorder="1" applyAlignment="1">
      <alignment horizontal="right" vertical="center"/>
    </xf>
    <xf numFmtId="176" fontId="78" fillId="0" borderId="48" xfId="49" applyNumberFormat="1" applyFont="1" applyBorder="1" applyAlignment="1">
      <alignment horizontal="right" vertical="center"/>
    </xf>
    <xf numFmtId="176" fontId="78" fillId="0" borderId="35" xfId="49" applyNumberFormat="1" applyFont="1" applyBorder="1" applyAlignment="1">
      <alignment horizontal="right" vertical="center"/>
    </xf>
    <xf numFmtId="176" fontId="78" fillId="0" borderId="48" xfId="49" applyNumberFormat="1" applyFont="1" applyFill="1" applyBorder="1" applyAlignment="1">
      <alignment horizontal="right" vertical="center"/>
    </xf>
    <xf numFmtId="176" fontId="78" fillId="0" borderId="35" xfId="49" applyNumberFormat="1" applyFont="1" applyFill="1" applyBorder="1" applyAlignment="1">
      <alignment horizontal="right" vertical="center"/>
    </xf>
    <xf numFmtId="176" fontId="76" fillId="0" borderId="39" xfId="51" applyNumberFormat="1" applyFont="1" applyBorder="1" applyAlignment="1">
      <alignment vertical="center"/>
    </xf>
    <xf numFmtId="176" fontId="76" fillId="0" borderId="12" xfId="51" applyNumberFormat="1" applyFont="1" applyBorder="1" applyAlignment="1">
      <alignment vertical="center"/>
    </xf>
    <xf numFmtId="176" fontId="76" fillId="0" borderId="38" xfId="51" applyNumberFormat="1" applyFont="1" applyFill="1" applyBorder="1" applyAlignment="1">
      <alignment vertical="center"/>
    </xf>
    <xf numFmtId="176" fontId="76" fillId="0" borderId="15" xfId="51" applyNumberFormat="1" applyFont="1" applyFill="1" applyBorder="1" applyAlignment="1">
      <alignment vertical="center"/>
    </xf>
    <xf numFmtId="176" fontId="76" fillId="0" borderId="39" xfId="51" applyNumberFormat="1" applyFont="1" applyFill="1" applyBorder="1" applyAlignment="1">
      <alignment vertical="center"/>
    </xf>
    <xf numFmtId="176" fontId="76" fillId="0" borderId="12" xfId="51" applyNumberFormat="1" applyFont="1" applyFill="1" applyBorder="1" applyAlignment="1">
      <alignment vertical="center"/>
    </xf>
    <xf numFmtId="176" fontId="76" fillId="0" borderId="21" xfId="51" applyNumberFormat="1" applyFont="1" applyBorder="1" applyAlignment="1">
      <alignment vertical="center"/>
    </xf>
    <xf numFmtId="176" fontId="76" fillId="0" borderId="34" xfId="51" applyNumberFormat="1" applyFont="1" applyBorder="1" applyAlignment="1">
      <alignment vertical="center"/>
    </xf>
    <xf numFmtId="176" fontId="4" fillId="0" borderId="0" xfId="49" applyNumberFormat="1" applyFont="1" applyAlignment="1" applyProtection="1">
      <alignment horizontal="right"/>
      <protection locked="0"/>
    </xf>
    <xf numFmtId="176" fontId="8" fillId="0" borderId="0" xfId="0" applyNumberFormat="1" applyFont="1" applyBorder="1" applyAlignment="1" applyProtection="1">
      <alignment horizontal="right" vertical="center" shrinkToFit="1"/>
      <protection locked="0"/>
    </xf>
    <xf numFmtId="176" fontId="4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4" fillId="0" borderId="0" xfId="49" applyNumberFormat="1" applyFont="1" applyAlignment="1">
      <alignment vertical="top" wrapText="1"/>
    </xf>
    <xf numFmtId="176" fontId="4" fillId="0" borderId="0" xfId="49" applyNumberFormat="1" applyFont="1" applyAlignment="1">
      <alignment/>
    </xf>
    <xf numFmtId="176" fontId="4" fillId="0" borderId="0" xfId="49" applyNumberFormat="1" applyFont="1" applyAlignment="1">
      <alignment horizontal="right"/>
    </xf>
    <xf numFmtId="176" fontId="12" fillId="0" borderId="37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24" xfId="49" applyNumberFormat="1" applyFont="1" applyBorder="1" applyAlignment="1" applyProtection="1">
      <alignment horizontal="right" shrinkToFit="1"/>
      <protection locked="0"/>
    </xf>
    <xf numFmtId="176" fontId="4" fillId="0" borderId="24" xfId="49" applyNumberFormat="1" applyFont="1" applyFill="1" applyBorder="1" applyAlignment="1" applyProtection="1">
      <alignment horizontal="right" shrinkToFit="1"/>
      <protection locked="0"/>
    </xf>
    <xf numFmtId="176" fontId="4" fillId="0" borderId="11" xfId="49" applyNumberFormat="1" applyFont="1" applyFill="1" applyBorder="1" applyAlignment="1" applyProtection="1">
      <alignment horizontal="right" shrinkToFit="1"/>
      <protection locked="0"/>
    </xf>
    <xf numFmtId="176" fontId="4" fillId="0" borderId="25" xfId="49" applyNumberFormat="1" applyFont="1" applyFill="1" applyBorder="1" applyAlignment="1">
      <alignment shrinkToFit="1"/>
    </xf>
    <xf numFmtId="176" fontId="4" fillId="0" borderId="25" xfId="49" applyNumberFormat="1" applyFont="1" applyFill="1" applyBorder="1" applyAlignment="1" applyProtection="1">
      <alignment horizontal="right" shrinkToFit="1"/>
      <protection locked="0"/>
    </xf>
    <xf numFmtId="176" fontId="4" fillId="0" borderId="12" xfId="49" applyNumberFormat="1" applyFont="1" applyFill="1" applyBorder="1" applyAlignment="1">
      <alignment shrinkToFit="1"/>
    </xf>
    <xf numFmtId="176" fontId="4" fillId="0" borderId="25" xfId="49" applyNumberFormat="1" applyFont="1" applyBorder="1" applyAlignment="1" applyProtection="1">
      <alignment shrinkToFit="1"/>
      <protection locked="0"/>
    </xf>
    <xf numFmtId="176" fontId="4" fillId="0" borderId="25" xfId="0" applyNumberFormat="1" applyFont="1" applyFill="1" applyBorder="1" applyAlignment="1" applyProtection="1">
      <alignment horizontal="right" shrinkToFit="1"/>
      <protection locked="0"/>
    </xf>
    <xf numFmtId="176" fontId="4" fillId="0" borderId="12" xfId="49" applyNumberFormat="1" applyFont="1" applyFill="1" applyBorder="1" applyAlignment="1" applyProtection="1">
      <alignment shrinkToFit="1"/>
      <protection locked="0"/>
    </xf>
    <xf numFmtId="176" fontId="4" fillId="0" borderId="26" xfId="49" applyNumberFormat="1" applyFont="1" applyBorder="1" applyAlignment="1" applyProtection="1">
      <alignment horizontal="right" shrinkToFit="1"/>
      <protection locked="0"/>
    </xf>
    <xf numFmtId="176" fontId="4" fillId="0" borderId="26" xfId="49" applyNumberFormat="1" applyFont="1" applyFill="1" applyBorder="1" applyAlignment="1" applyProtection="1">
      <alignment horizontal="right" shrinkToFit="1"/>
      <protection locked="0"/>
    </xf>
    <xf numFmtId="176" fontId="4" fillId="0" borderId="13" xfId="49" applyNumberFormat="1" applyFont="1" applyFill="1" applyBorder="1" applyAlignment="1" applyProtection="1">
      <alignment horizontal="right" shrinkToFit="1"/>
      <protection locked="0"/>
    </xf>
    <xf numFmtId="176" fontId="4" fillId="0" borderId="24" xfId="49" applyNumberFormat="1" applyFont="1" applyBorder="1" applyAlignment="1" applyProtection="1">
      <alignment shrinkToFit="1"/>
      <protection locked="0"/>
    </xf>
    <xf numFmtId="176" fontId="4" fillId="0" borderId="11" xfId="49" applyNumberFormat="1" applyFont="1" applyFill="1" applyBorder="1" applyAlignment="1" applyProtection="1">
      <alignment shrinkToFit="1"/>
      <protection locked="0"/>
    </xf>
    <xf numFmtId="176" fontId="4" fillId="0" borderId="24" xfId="49" applyNumberFormat="1" applyFont="1" applyBorder="1" applyAlignment="1" applyProtection="1">
      <alignment horizontal="center" shrinkToFit="1"/>
      <protection locked="0"/>
    </xf>
    <xf numFmtId="176" fontId="4" fillId="0" borderId="11" xfId="49" applyNumberFormat="1" applyFont="1" applyFill="1" applyBorder="1" applyAlignment="1" applyProtection="1">
      <alignment horizontal="center" shrinkToFit="1"/>
      <protection locked="0"/>
    </xf>
    <xf numFmtId="176" fontId="4" fillId="0" borderId="26" xfId="49" applyNumberFormat="1" applyFont="1" applyBorder="1" applyAlignment="1" applyProtection="1">
      <alignment shrinkToFit="1"/>
      <protection locked="0"/>
    </xf>
    <xf numFmtId="176" fontId="4" fillId="0" borderId="26" xfId="49" applyNumberFormat="1" applyFont="1" applyFill="1" applyBorder="1" applyAlignment="1" applyProtection="1">
      <alignment horizontal="right" vertical="center" shrinkToFit="1"/>
      <protection locked="0"/>
    </xf>
    <xf numFmtId="176" fontId="4" fillId="0" borderId="13" xfId="49" applyNumberFormat="1" applyFont="1" applyFill="1" applyBorder="1" applyAlignment="1" applyProtection="1">
      <alignment shrinkToFit="1"/>
      <protection locked="0"/>
    </xf>
    <xf numFmtId="176" fontId="4" fillId="0" borderId="24" xfId="49" applyNumberFormat="1" applyFont="1" applyFill="1" applyBorder="1" applyAlignment="1">
      <alignment horizontal="right" vertical="center" shrinkToFit="1"/>
    </xf>
    <xf numFmtId="176" fontId="4" fillId="0" borderId="24" xfId="49" applyNumberFormat="1" applyFont="1" applyFill="1" applyBorder="1" applyAlignment="1">
      <alignment horizontal="center" vertical="center" shrinkToFit="1"/>
    </xf>
    <xf numFmtId="176" fontId="4" fillId="0" borderId="59" xfId="49" applyNumberFormat="1" applyFont="1" applyFill="1" applyBorder="1" applyAlignment="1">
      <alignment horizontal="right" vertical="center" shrinkToFit="1"/>
    </xf>
    <xf numFmtId="176" fontId="4" fillId="0" borderId="26" xfId="49" applyNumberFormat="1" applyFont="1" applyFill="1" applyBorder="1" applyAlignment="1">
      <alignment horizontal="right" vertical="center" shrinkToFit="1"/>
    </xf>
    <xf numFmtId="176" fontId="4" fillId="0" borderId="26" xfId="49" applyNumberFormat="1" applyFont="1" applyFill="1" applyBorder="1" applyAlignment="1">
      <alignment horizontal="center" vertical="center" shrinkToFit="1"/>
    </xf>
    <xf numFmtId="176" fontId="4" fillId="0" borderId="60" xfId="49" applyNumberFormat="1" applyFont="1" applyFill="1" applyBorder="1" applyAlignment="1">
      <alignment horizontal="right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176" fontId="4" fillId="0" borderId="30" xfId="49" applyNumberFormat="1" applyFont="1" applyBorder="1" applyAlignment="1" applyProtection="1">
      <alignment shrinkToFit="1"/>
      <protection locked="0"/>
    </xf>
    <xf numFmtId="176" fontId="4" fillId="0" borderId="50" xfId="49" applyNumberFormat="1" applyFont="1" applyFill="1" applyBorder="1" applyAlignment="1">
      <alignment horizontal="center" shrinkToFit="1"/>
    </xf>
    <xf numFmtId="176" fontId="4" fillId="0" borderId="51" xfId="49" applyNumberFormat="1" applyFont="1" applyFill="1" applyBorder="1" applyAlignment="1">
      <alignment horizontal="center" shrinkToFit="1"/>
    </xf>
    <xf numFmtId="176" fontId="4" fillId="0" borderId="52" xfId="49" applyNumberFormat="1" applyFont="1" applyFill="1" applyBorder="1" applyAlignment="1">
      <alignment horizontal="center" shrinkToFit="1"/>
    </xf>
    <xf numFmtId="176" fontId="4" fillId="0" borderId="31" xfId="49" applyNumberFormat="1" applyFont="1" applyFill="1" applyBorder="1" applyAlignment="1">
      <alignment shrinkToFit="1"/>
    </xf>
    <xf numFmtId="176" fontId="4" fillId="0" borderId="53" xfId="49" applyNumberFormat="1" applyFont="1" applyFill="1" applyBorder="1" applyAlignment="1">
      <alignment horizontal="center" shrinkToFit="1"/>
    </xf>
    <xf numFmtId="176" fontId="4" fillId="0" borderId="54" xfId="49" applyNumberFormat="1" applyFont="1" applyFill="1" applyBorder="1" applyAlignment="1">
      <alignment horizontal="center" shrinkToFit="1"/>
    </xf>
    <xf numFmtId="176" fontId="4" fillId="0" borderId="55" xfId="49" applyNumberFormat="1" applyFont="1" applyFill="1" applyBorder="1" applyAlignment="1">
      <alignment horizontal="center" shrinkToFit="1"/>
    </xf>
    <xf numFmtId="176" fontId="4" fillId="0" borderId="31" xfId="49" applyNumberFormat="1" applyFont="1" applyBorder="1" applyAlignment="1" applyProtection="1">
      <alignment horizontal="right" shrinkToFit="1"/>
      <protection locked="0"/>
    </xf>
    <xf numFmtId="176" fontId="4" fillId="0" borderId="32" xfId="49" applyNumberFormat="1" applyFont="1" applyBorder="1" applyAlignment="1" applyProtection="1" quotePrefix="1">
      <alignment horizontal="right" shrinkToFit="1"/>
      <protection locked="0"/>
    </xf>
    <xf numFmtId="176" fontId="4" fillId="0" borderId="32" xfId="49" applyNumberFormat="1" applyFont="1" applyBorder="1" applyAlignment="1" applyProtection="1" quotePrefix="1">
      <alignment horizontal="right" vertical="center" shrinkToFit="1"/>
      <protection locked="0"/>
    </xf>
    <xf numFmtId="176" fontId="4" fillId="0" borderId="56" xfId="49" applyNumberFormat="1" applyFont="1" applyFill="1" applyBorder="1" applyAlignment="1">
      <alignment horizontal="center" shrinkToFit="1"/>
    </xf>
    <xf numFmtId="176" fontId="4" fillId="0" borderId="57" xfId="49" applyNumberFormat="1" applyFont="1" applyFill="1" applyBorder="1" applyAlignment="1">
      <alignment horizontal="center" shrinkToFit="1"/>
    </xf>
    <xf numFmtId="176" fontId="4" fillId="0" borderId="58" xfId="49" applyNumberFormat="1" applyFont="1" applyFill="1" applyBorder="1" applyAlignment="1">
      <alignment horizontal="center" shrinkToFit="1"/>
    </xf>
    <xf numFmtId="176" fontId="4" fillId="0" borderId="0" xfId="49" applyNumberFormat="1" applyFont="1" applyAlignment="1" applyProtection="1">
      <alignment horizontal="right" shrinkToFit="1"/>
      <protection locked="0"/>
    </xf>
    <xf numFmtId="176" fontId="8" fillId="0" borderId="0" xfId="0" applyNumberFormat="1" applyFont="1" applyAlignment="1" applyProtection="1">
      <alignment shrinkToFit="1"/>
      <protection locked="0"/>
    </xf>
    <xf numFmtId="176" fontId="4" fillId="0" borderId="18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49" applyNumberFormat="1" applyFont="1" applyBorder="1" applyAlignment="1" applyProtection="1">
      <alignment horizontal="right" shrinkToFit="1"/>
      <protection locked="0"/>
    </xf>
    <xf numFmtId="176" fontId="4" fillId="0" borderId="28" xfId="49" applyNumberFormat="1" applyFont="1" applyBorder="1" applyAlignment="1" applyProtection="1">
      <alignment horizontal="right" shrinkToFit="1"/>
      <protection locked="0"/>
    </xf>
    <xf numFmtId="176" fontId="4" fillId="0" borderId="28" xfId="0" applyNumberFormat="1" applyFont="1" applyBorder="1" applyAlignment="1" applyProtection="1">
      <alignment horizontal="right" shrinkToFit="1"/>
      <protection locked="0"/>
    </xf>
    <xf numFmtId="176" fontId="4" fillId="0" borderId="29" xfId="49" applyNumberFormat="1" applyFont="1" applyBorder="1" applyAlignment="1" applyProtection="1">
      <alignment horizontal="right" shrinkToFit="1"/>
      <protection locked="0"/>
    </xf>
    <xf numFmtId="176" fontId="4" fillId="0" borderId="29" xfId="49" applyNumberFormat="1" applyFont="1" applyBorder="1" applyAlignment="1" applyProtection="1">
      <alignment horizontal="right" vertical="center" shrinkToFit="1"/>
      <protection locked="0"/>
    </xf>
    <xf numFmtId="176" fontId="4" fillId="0" borderId="10" xfId="49" applyNumberFormat="1" applyFont="1" applyBorder="1" applyAlignment="1" applyProtection="1">
      <alignment horizontal="center" vertical="center" shrinkToFit="1"/>
      <protection locked="0"/>
    </xf>
    <xf numFmtId="176" fontId="4" fillId="0" borderId="0" xfId="49" applyNumberFormat="1" applyFont="1" applyAlignment="1">
      <alignment horizontal="right" shrinkToFit="1"/>
    </xf>
    <xf numFmtId="176" fontId="5" fillId="0" borderId="0" xfId="49" applyNumberFormat="1" applyFont="1" applyAlignment="1">
      <alignment horizontal="right" shrinkToFit="1"/>
    </xf>
    <xf numFmtId="176" fontId="4" fillId="0" borderId="0" xfId="49" applyNumberFormat="1" applyFont="1" applyAlignment="1" applyProtection="1">
      <alignment shrinkToFit="1"/>
      <protection locked="0"/>
    </xf>
    <xf numFmtId="176" fontId="4" fillId="0" borderId="28" xfId="49" applyNumberFormat="1" applyFont="1" applyBorder="1" applyAlignment="1" applyProtection="1">
      <alignment horizontal="right" vertical="top" shrinkToFit="1"/>
      <protection locked="0"/>
    </xf>
    <xf numFmtId="176" fontId="4" fillId="0" borderId="29" xfId="49" applyNumberFormat="1" applyFont="1" applyBorder="1" applyAlignment="1" applyProtection="1">
      <alignment horizontal="right" vertical="top" shrinkToFit="1"/>
      <protection locked="0"/>
    </xf>
    <xf numFmtId="176" fontId="4" fillId="0" borderId="0" xfId="49" applyNumberFormat="1" applyFont="1" applyAlignment="1">
      <alignment vertical="top" shrinkToFit="1"/>
    </xf>
    <xf numFmtId="176" fontId="4" fillId="0" borderId="0" xfId="49" applyNumberFormat="1" applyFont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85725</xdr:rowOff>
    </xdr:from>
    <xdr:to>
      <xdr:col>11</xdr:col>
      <xdr:colOff>9525</xdr:colOff>
      <xdr:row>3</xdr:row>
      <xdr:rowOff>76200</xdr:rowOff>
    </xdr:to>
    <xdr:grpSp>
      <xdr:nvGrpSpPr>
        <xdr:cNvPr id="1" name="グループ化 1"/>
        <xdr:cNvGrpSpPr>
          <a:grpSpLocks/>
        </xdr:cNvGrpSpPr>
      </xdr:nvGrpSpPr>
      <xdr:grpSpPr>
        <a:xfrm>
          <a:off x="352425" y="257175"/>
          <a:ext cx="6372225" cy="333375"/>
          <a:chOff x="360844" y="262620"/>
          <a:chExt cx="6443971" cy="344334"/>
        </a:xfrm>
        <a:solidFill>
          <a:srgbClr val="FFFFFF"/>
        </a:solidFill>
      </xdr:grpSpPr>
      <xdr:sp>
        <xdr:nvSpPr>
          <xdr:cNvPr id="2" name="直線矢印コネクタ 2"/>
          <xdr:cNvSpPr>
            <a:spLocks/>
          </xdr:cNvSpPr>
        </xdr:nvSpPr>
        <xdr:spPr>
          <a:xfrm flipV="1">
            <a:off x="2210264" y="282333"/>
            <a:ext cx="799052" cy="147547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矢印コネクタ 3"/>
          <xdr:cNvSpPr>
            <a:spLocks/>
          </xdr:cNvSpPr>
        </xdr:nvSpPr>
        <xdr:spPr>
          <a:xfrm flipV="1">
            <a:off x="4599366" y="262620"/>
            <a:ext cx="307700" cy="167260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4"/>
          <xdr:cNvSpPr>
            <a:spLocks/>
          </xdr:cNvSpPr>
        </xdr:nvSpPr>
        <xdr:spPr>
          <a:xfrm>
            <a:off x="360844" y="400354"/>
            <a:ext cx="6443971" cy="206600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36000" bIns="3600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ア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課税事業者は「Ｅ２セル」で、イ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免税事業者及び簡易課税事業者は「Ｉ２セル」で、「○」を選択してください。</a:t>
            </a:r>
          </a:p>
        </xdr:txBody>
      </xdr:sp>
    </xdr:grpSp>
    <xdr:clientData/>
  </xdr:twoCellAnchor>
  <xdr:twoCellAnchor>
    <xdr:from>
      <xdr:col>3</xdr:col>
      <xdr:colOff>66675</xdr:colOff>
      <xdr:row>8</xdr:row>
      <xdr:rowOff>0</xdr:rowOff>
    </xdr:from>
    <xdr:to>
      <xdr:col>3</xdr:col>
      <xdr:colOff>190500</xdr:colOff>
      <xdr:row>12</xdr:row>
      <xdr:rowOff>0</xdr:rowOff>
    </xdr:to>
    <xdr:sp>
      <xdr:nvSpPr>
        <xdr:cNvPr id="5" name="右中かっこ 5"/>
        <xdr:cNvSpPr>
          <a:spLocks/>
        </xdr:cNvSpPr>
      </xdr:nvSpPr>
      <xdr:spPr>
        <a:xfrm>
          <a:off x="2476500" y="2019300"/>
          <a:ext cx="123825" cy="647700"/>
        </a:xfrm>
        <a:prstGeom prst="rightBrace">
          <a:avLst>
            <a:gd name="adj1" fmla="val -48324"/>
            <a:gd name="adj2" fmla="val -30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266700</xdr:colOff>
      <xdr:row>12</xdr:row>
      <xdr:rowOff>76200</xdr:rowOff>
    </xdr:from>
    <xdr:ext cx="2057400" cy="866775"/>
    <xdr:sp>
      <xdr:nvSpPr>
        <xdr:cNvPr id="6" name="テキスト ボックス 6"/>
        <xdr:cNvSpPr>
          <a:spLocks/>
        </xdr:cNvSpPr>
      </xdr:nvSpPr>
      <xdr:spPr>
        <a:xfrm>
          <a:off x="266700" y="2743200"/>
          <a:ext cx="2057400" cy="8667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この欄には申請団体の名称及び金額を記入しないでください。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30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共同製作契約書のとおりの金額　（宣伝費を除く）を記入してください。</a:t>
          </a:r>
        </a:p>
      </xdr:txBody>
    </xdr:sp>
    <xdr:clientData/>
  </xdr:oneCellAnchor>
  <xdr:twoCellAnchor>
    <xdr:from>
      <xdr:col>3</xdr:col>
      <xdr:colOff>209550</xdr:colOff>
      <xdr:row>9</xdr:row>
      <xdr:rowOff>76200</xdr:rowOff>
    </xdr:from>
    <xdr:to>
      <xdr:col>5</xdr:col>
      <xdr:colOff>142875</xdr:colOff>
      <xdr:row>19</xdr:row>
      <xdr:rowOff>152400</xdr:rowOff>
    </xdr:to>
    <xdr:sp>
      <xdr:nvSpPr>
        <xdr:cNvPr id="7" name="テキスト ボックス 7"/>
        <xdr:cNvSpPr>
          <a:spLocks/>
        </xdr:cNvSpPr>
      </xdr:nvSpPr>
      <xdr:spPr>
        <a:xfrm>
          <a:off x="2619375" y="2257425"/>
          <a:ext cx="695325" cy="16954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内訳に金額を入力すると予算額は、千円単位で自動算出されます。</a:t>
          </a:r>
        </a:p>
      </xdr:txBody>
    </xdr:sp>
    <xdr:clientData/>
  </xdr:twoCellAnchor>
  <xdr:twoCellAnchor>
    <xdr:from>
      <xdr:col>3</xdr:col>
      <xdr:colOff>200025</xdr:colOff>
      <xdr:row>57</xdr:row>
      <xdr:rowOff>123825</xdr:rowOff>
    </xdr:from>
    <xdr:to>
      <xdr:col>4</xdr:col>
      <xdr:colOff>38100</xdr:colOff>
      <xdr:row>59</xdr:row>
      <xdr:rowOff>38100</xdr:rowOff>
    </xdr:to>
    <xdr:sp>
      <xdr:nvSpPr>
        <xdr:cNvPr id="8" name="角丸四角形 8"/>
        <xdr:cNvSpPr>
          <a:spLocks/>
        </xdr:cNvSpPr>
      </xdr:nvSpPr>
      <xdr:spPr>
        <a:xfrm>
          <a:off x="2609850" y="10077450"/>
          <a:ext cx="542925" cy="2381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7</xdr:row>
      <xdr:rowOff>123825</xdr:rowOff>
    </xdr:from>
    <xdr:to>
      <xdr:col>4</xdr:col>
      <xdr:colOff>38100</xdr:colOff>
      <xdr:row>9</xdr:row>
      <xdr:rowOff>38100</xdr:rowOff>
    </xdr:to>
    <xdr:sp>
      <xdr:nvSpPr>
        <xdr:cNvPr id="9" name="角丸四角形 9"/>
        <xdr:cNvSpPr>
          <a:spLocks/>
        </xdr:cNvSpPr>
      </xdr:nvSpPr>
      <xdr:spPr>
        <a:xfrm>
          <a:off x="2609850" y="1981200"/>
          <a:ext cx="542925" cy="2381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59</xdr:row>
      <xdr:rowOff>85725</xdr:rowOff>
    </xdr:from>
    <xdr:to>
      <xdr:col>3</xdr:col>
      <xdr:colOff>647700</xdr:colOff>
      <xdr:row>62</xdr:row>
      <xdr:rowOff>38100</xdr:rowOff>
    </xdr:to>
    <xdr:sp>
      <xdr:nvSpPr>
        <xdr:cNvPr id="10" name="テキスト ボックス 10"/>
        <xdr:cNvSpPr>
          <a:spLocks/>
        </xdr:cNvSpPr>
      </xdr:nvSpPr>
      <xdr:spPr>
        <a:xfrm>
          <a:off x="1295400" y="10363200"/>
          <a:ext cx="1762125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自己負担金（ロ）＝総額－（イ）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（自動算出されます。）</a:t>
          </a:r>
        </a:p>
      </xdr:txBody>
    </xdr:sp>
    <xdr:clientData/>
  </xdr:twoCellAnchor>
  <xdr:twoCellAnchor>
    <xdr:from>
      <xdr:col>1</xdr:col>
      <xdr:colOff>38100</xdr:colOff>
      <xdr:row>62</xdr:row>
      <xdr:rowOff>104775</xdr:rowOff>
    </xdr:from>
    <xdr:to>
      <xdr:col>3</xdr:col>
      <xdr:colOff>647700</xdr:colOff>
      <xdr:row>65</xdr:row>
      <xdr:rowOff>76200</xdr:rowOff>
    </xdr:to>
    <xdr:sp>
      <xdr:nvSpPr>
        <xdr:cNvPr id="11" name="テキスト ボックス 11"/>
        <xdr:cNvSpPr>
          <a:spLocks/>
        </xdr:cNvSpPr>
      </xdr:nvSpPr>
      <xdr:spPr>
        <a:xfrm>
          <a:off x="390525" y="10868025"/>
          <a:ext cx="2667000" cy="4572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共同製作契約書に記載されている申請団体の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出資金額とは異なりますので注意してください。</a:t>
          </a:r>
        </a:p>
      </xdr:txBody>
    </xdr:sp>
    <xdr:clientData/>
  </xdr:twoCellAnchor>
  <xdr:twoCellAnchor>
    <xdr:from>
      <xdr:col>0</xdr:col>
      <xdr:colOff>47625</xdr:colOff>
      <xdr:row>68</xdr:row>
      <xdr:rowOff>38100</xdr:rowOff>
    </xdr:from>
    <xdr:to>
      <xdr:col>3</xdr:col>
      <xdr:colOff>257175</xdr:colOff>
      <xdr:row>77</xdr:row>
      <xdr:rowOff>161925</xdr:rowOff>
    </xdr:to>
    <xdr:grpSp>
      <xdr:nvGrpSpPr>
        <xdr:cNvPr id="12" name="グループ化 12"/>
        <xdr:cNvGrpSpPr>
          <a:grpSpLocks/>
        </xdr:cNvGrpSpPr>
      </xdr:nvGrpSpPr>
      <xdr:grpSpPr>
        <a:xfrm>
          <a:off x="47625" y="11772900"/>
          <a:ext cx="2619375" cy="1704975"/>
          <a:chOff x="57150" y="11857264"/>
          <a:chExt cx="2616654" cy="1706335"/>
        </a:xfrm>
        <a:solidFill>
          <a:srgbClr val="FFFFFF"/>
        </a:solidFill>
      </xdr:grpSpPr>
      <xdr:sp>
        <xdr:nvSpPr>
          <xdr:cNvPr id="13" name="テキスト ボックス 13"/>
          <xdr:cNvSpPr>
            <a:spLocks/>
          </xdr:cNvSpPr>
        </xdr:nvSpPr>
        <xdr:spPr>
          <a:xfrm>
            <a:off x="57150" y="13287173"/>
            <a:ext cx="1293935" cy="276426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手入力してください</a:t>
            </a:r>
          </a:p>
        </xdr:txBody>
      </xdr:sp>
      <xdr:sp>
        <xdr:nvSpPr>
          <xdr:cNvPr id="14" name="直線矢印コネクタ 14"/>
          <xdr:cNvSpPr>
            <a:spLocks/>
          </xdr:cNvSpPr>
        </xdr:nvSpPr>
        <xdr:spPr>
          <a:xfrm flipV="1">
            <a:off x="846725" y="11857264"/>
            <a:ext cx="1827079" cy="1429909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495300</xdr:colOff>
      <xdr:row>66</xdr:row>
      <xdr:rowOff>85725</xdr:rowOff>
    </xdr:from>
    <xdr:to>
      <xdr:col>11</xdr:col>
      <xdr:colOff>219075</xdr:colOff>
      <xdr:row>75</xdr:row>
      <xdr:rowOff>180975</xdr:rowOff>
    </xdr:to>
    <xdr:grpSp>
      <xdr:nvGrpSpPr>
        <xdr:cNvPr id="15" name="グループ化 22"/>
        <xdr:cNvGrpSpPr>
          <a:grpSpLocks/>
        </xdr:cNvGrpSpPr>
      </xdr:nvGrpSpPr>
      <xdr:grpSpPr>
        <a:xfrm>
          <a:off x="2905125" y="11496675"/>
          <a:ext cx="4029075" cy="1552575"/>
          <a:chOff x="2930981" y="11606867"/>
          <a:chExt cx="4029075" cy="1550328"/>
        </a:xfrm>
        <a:solidFill>
          <a:srgbClr val="FFFFFF"/>
        </a:solidFill>
      </xdr:grpSpPr>
      <xdr:sp>
        <xdr:nvSpPr>
          <xdr:cNvPr id="16" name="直線矢印コネクタ 16"/>
          <xdr:cNvSpPr>
            <a:spLocks/>
          </xdr:cNvSpPr>
        </xdr:nvSpPr>
        <xdr:spPr>
          <a:xfrm flipH="1" flipV="1">
            <a:off x="2930981" y="11606867"/>
            <a:ext cx="352544" cy="722840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直線矢印コネクタ 17"/>
          <xdr:cNvSpPr>
            <a:spLocks/>
          </xdr:cNvSpPr>
        </xdr:nvSpPr>
        <xdr:spPr>
          <a:xfrm flipV="1">
            <a:off x="4559735" y="12757598"/>
            <a:ext cx="2400321" cy="190303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テキスト ボックス 18"/>
          <xdr:cNvSpPr>
            <a:spLocks/>
          </xdr:cNvSpPr>
        </xdr:nvSpPr>
        <xdr:spPr>
          <a:xfrm>
            <a:off x="3168696" y="12320018"/>
            <a:ext cx="1438380" cy="83717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0" rIns="0" bIns="4572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総額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+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Ｂ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と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総額（イ）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+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（ロ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は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一致します。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（自動算出されます。）</a:t>
            </a:r>
          </a:p>
        </xdr:txBody>
      </xdr:sp>
    </xdr:grpSp>
    <xdr:clientData/>
  </xdr:twoCellAnchor>
  <xdr:twoCellAnchor>
    <xdr:from>
      <xdr:col>3</xdr:col>
      <xdr:colOff>85725</xdr:colOff>
      <xdr:row>74</xdr:row>
      <xdr:rowOff>57150</xdr:rowOff>
    </xdr:from>
    <xdr:to>
      <xdr:col>9</xdr:col>
      <xdr:colOff>314325</xdr:colOff>
      <xdr:row>77</xdr:row>
      <xdr:rowOff>57150</xdr:rowOff>
    </xdr:to>
    <xdr:grpSp>
      <xdr:nvGrpSpPr>
        <xdr:cNvPr id="19" name="グループ化 19"/>
        <xdr:cNvGrpSpPr>
          <a:grpSpLocks/>
        </xdr:cNvGrpSpPr>
      </xdr:nvGrpSpPr>
      <xdr:grpSpPr>
        <a:xfrm>
          <a:off x="2495550" y="12763500"/>
          <a:ext cx="3000375" cy="609600"/>
          <a:chOff x="2250621" y="12846504"/>
          <a:chExt cx="3001736" cy="612321"/>
        </a:xfrm>
        <a:solidFill>
          <a:srgbClr val="FFFFFF"/>
        </a:solidFill>
      </xdr:grpSpPr>
      <xdr:sp>
        <xdr:nvSpPr>
          <xdr:cNvPr id="20" name="テキスト ボックス 20"/>
          <xdr:cNvSpPr>
            <a:spLocks/>
          </xdr:cNvSpPr>
        </xdr:nvSpPr>
        <xdr:spPr>
          <a:xfrm>
            <a:off x="2250621" y="13238696"/>
            <a:ext cx="3001736" cy="220129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（ハ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）と（ハ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2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と（ハ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の合計が自動算出されます。</a:t>
            </a:r>
          </a:p>
        </xdr:txBody>
      </xdr:sp>
      <xdr:sp>
        <xdr:nvSpPr>
          <xdr:cNvPr id="21" name="直線矢印コネクタ 21"/>
          <xdr:cNvSpPr>
            <a:spLocks/>
          </xdr:cNvSpPr>
        </xdr:nvSpPr>
        <xdr:spPr>
          <a:xfrm flipV="1">
            <a:off x="2469748" y="12846504"/>
            <a:ext cx="142582" cy="382701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1190625</xdr:colOff>
      <xdr:row>70</xdr:row>
      <xdr:rowOff>66675</xdr:rowOff>
    </xdr:from>
    <xdr:to>
      <xdr:col>13</xdr:col>
      <xdr:colOff>342900</xdr:colOff>
      <xdr:row>79</xdr:row>
      <xdr:rowOff>38100</xdr:rowOff>
    </xdr:to>
    <xdr:grpSp>
      <xdr:nvGrpSpPr>
        <xdr:cNvPr id="22" name="グループ化 15"/>
        <xdr:cNvGrpSpPr>
          <a:grpSpLocks/>
        </xdr:cNvGrpSpPr>
      </xdr:nvGrpSpPr>
      <xdr:grpSpPr>
        <a:xfrm>
          <a:off x="1543050" y="12125325"/>
          <a:ext cx="6924675" cy="1571625"/>
          <a:chOff x="1419225" y="12155214"/>
          <a:chExt cx="6928758" cy="1575754"/>
        </a:xfrm>
        <a:solidFill>
          <a:srgbClr val="FFFFFF"/>
        </a:solidFill>
      </xdr:grpSpPr>
      <xdr:sp>
        <xdr:nvSpPr>
          <xdr:cNvPr id="23" name="直線矢印コネクタ 23"/>
          <xdr:cNvSpPr>
            <a:spLocks/>
          </xdr:cNvSpPr>
        </xdr:nvSpPr>
        <xdr:spPr>
          <a:xfrm flipV="1">
            <a:off x="1724090" y="12155214"/>
            <a:ext cx="1001206" cy="1327573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矢印コネクタ 24"/>
          <xdr:cNvSpPr>
            <a:spLocks/>
          </xdr:cNvSpPr>
        </xdr:nvSpPr>
        <xdr:spPr>
          <a:xfrm flipV="1">
            <a:off x="1724090" y="12499122"/>
            <a:ext cx="1020260" cy="983664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テキスト ボックス 25"/>
          <xdr:cNvSpPr>
            <a:spLocks/>
          </xdr:cNvSpPr>
        </xdr:nvSpPr>
        <xdr:spPr>
          <a:xfrm>
            <a:off x="1419225" y="13472938"/>
            <a:ext cx="6928758" cy="258030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バリアフリー字幕制作費・音声ガイド制作費に入力した金額が上限１００万円・１万円未満切捨で自動算出されます。</a:t>
            </a:r>
          </a:p>
        </xdr:txBody>
      </xdr:sp>
    </xdr:grpSp>
    <xdr:clientData/>
  </xdr:twoCellAnchor>
  <xdr:oneCellAnchor>
    <xdr:from>
      <xdr:col>12</xdr:col>
      <xdr:colOff>9525</xdr:colOff>
      <xdr:row>2</xdr:row>
      <xdr:rowOff>76200</xdr:rowOff>
    </xdr:from>
    <xdr:ext cx="1371600" cy="361950"/>
    <xdr:sp>
      <xdr:nvSpPr>
        <xdr:cNvPr id="26" name="テキスト ボックス 26"/>
        <xdr:cNvSpPr>
          <a:spLocks/>
        </xdr:cNvSpPr>
      </xdr:nvSpPr>
      <xdr:spPr>
        <a:xfrm>
          <a:off x="7429500" y="419100"/>
          <a:ext cx="137160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団体名を忘れずに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oneCellAnchor>
  <xdr:oneCellAnchor>
    <xdr:from>
      <xdr:col>7</xdr:col>
      <xdr:colOff>152400</xdr:colOff>
      <xdr:row>17</xdr:row>
      <xdr:rowOff>38100</xdr:rowOff>
    </xdr:from>
    <xdr:ext cx="2762250" cy="276225"/>
    <xdr:sp>
      <xdr:nvSpPr>
        <xdr:cNvPr id="27" name="テキスト ボックス 27"/>
        <xdr:cNvSpPr>
          <a:spLocks/>
        </xdr:cNvSpPr>
      </xdr:nvSpPr>
      <xdr:spPr>
        <a:xfrm>
          <a:off x="3810000" y="3514725"/>
          <a:ext cx="27622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内訳の金額は、円単位で記入してください。</a:t>
          </a:r>
        </a:p>
      </xdr:txBody>
    </xdr:sp>
    <xdr:clientData/>
  </xdr:oneCellAnchor>
  <xdr:oneCellAnchor>
    <xdr:from>
      <xdr:col>10</xdr:col>
      <xdr:colOff>704850</xdr:colOff>
      <xdr:row>10</xdr:row>
      <xdr:rowOff>0</xdr:rowOff>
    </xdr:from>
    <xdr:ext cx="2466975" cy="1343025"/>
    <xdr:sp>
      <xdr:nvSpPr>
        <xdr:cNvPr id="28" name="テキスト ボックス 28"/>
        <xdr:cNvSpPr>
          <a:spLocks/>
        </xdr:cNvSpPr>
      </xdr:nvSpPr>
      <xdr:spPr>
        <a:xfrm>
          <a:off x="6715125" y="2343150"/>
          <a:ext cx="2466975" cy="13430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H30.10.1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50" b="1" i="0" u="none" baseline="0">
              <a:solidFill>
                <a:srgbClr val="FF0000"/>
              </a:solidFill>
            </a:rPr>
            <a:t>H31.3.31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に支払いが完了するものについて③の列に、</a:t>
          </a:r>
          <a:r>
            <a:rPr lang="en-US" cap="none" sz="1050" b="1" i="0" u="none" baseline="0">
              <a:solidFill>
                <a:srgbClr val="FF0000"/>
              </a:solidFill>
            </a:rPr>
            <a:t>31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年度内に支払いが完了するものについて④の列に内訳の金額を千円単位で記入してください。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③、④の列に入力すると⑤の列は自動算出されます。</a:t>
          </a:r>
        </a:p>
      </xdr:txBody>
    </xdr:sp>
    <xdr:clientData/>
  </xdr:oneCellAnchor>
  <xdr:oneCellAnchor>
    <xdr:from>
      <xdr:col>7</xdr:col>
      <xdr:colOff>114300</xdr:colOff>
      <xdr:row>22</xdr:row>
      <xdr:rowOff>66675</xdr:rowOff>
    </xdr:from>
    <xdr:ext cx="2828925" cy="695325"/>
    <xdr:sp>
      <xdr:nvSpPr>
        <xdr:cNvPr id="29" name="テキスト ボックス 29"/>
        <xdr:cNvSpPr>
          <a:spLocks/>
        </xdr:cNvSpPr>
      </xdr:nvSpPr>
      <xdr:spPr>
        <a:xfrm>
          <a:off x="3771900" y="4352925"/>
          <a:ext cx="2828925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スタッフ費・キャスト費は必ず詳細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（職種・単価あたり賃金・従事期間等）を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別紙で添付してください。</a:t>
          </a:r>
        </a:p>
      </xdr:txBody>
    </xdr:sp>
    <xdr:clientData/>
  </xdr:oneCellAnchor>
  <xdr:oneCellAnchor>
    <xdr:from>
      <xdr:col>7</xdr:col>
      <xdr:colOff>57150</xdr:colOff>
      <xdr:row>55</xdr:row>
      <xdr:rowOff>47625</xdr:rowOff>
    </xdr:from>
    <xdr:ext cx="1771650" cy="390525"/>
    <xdr:sp>
      <xdr:nvSpPr>
        <xdr:cNvPr id="30" name="テキスト ボックス 30"/>
        <xdr:cNvSpPr>
          <a:spLocks/>
        </xdr:cNvSpPr>
      </xdr:nvSpPr>
      <xdr:spPr>
        <a:xfrm>
          <a:off x="3714750" y="9677400"/>
          <a:ext cx="17716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バリアフリー字幕制作の予定が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あれば入力してください。</a:t>
          </a:r>
        </a:p>
      </xdr:txBody>
    </xdr:sp>
    <xdr:clientData/>
  </xdr:oneCellAnchor>
  <xdr:oneCellAnchor>
    <xdr:from>
      <xdr:col>7</xdr:col>
      <xdr:colOff>76200</xdr:colOff>
      <xdr:row>59</xdr:row>
      <xdr:rowOff>47625</xdr:rowOff>
    </xdr:from>
    <xdr:ext cx="1543050" cy="390525"/>
    <xdr:sp>
      <xdr:nvSpPr>
        <xdr:cNvPr id="31" name="テキスト ボックス 31"/>
        <xdr:cNvSpPr>
          <a:spLocks/>
        </xdr:cNvSpPr>
      </xdr:nvSpPr>
      <xdr:spPr>
        <a:xfrm>
          <a:off x="3733800" y="10325100"/>
          <a:ext cx="15430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音声ガイド制作の予定が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あれば入力してください。</a:t>
          </a:r>
        </a:p>
      </xdr:txBody>
    </xdr:sp>
    <xdr:clientData/>
  </xdr:oneCellAnchor>
  <xdr:oneCellAnchor>
    <xdr:from>
      <xdr:col>11</xdr:col>
      <xdr:colOff>438150</xdr:colOff>
      <xdr:row>75</xdr:row>
      <xdr:rowOff>9525</xdr:rowOff>
    </xdr:from>
    <xdr:ext cx="685800" cy="266700"/>
    <xdr:sp>
      <xdr:nvSpPr>
        <xdr:cNvPr id="32" name="テキスト ボックス 32"/>
        <xdr:cNvSpPr>
          <a:spLocks/>
        </xdr:cNvSpPr>
      </xdr:nvSpPr>
      <xdr:spPr>
        <a:xfrm>
          <a:off x="7153275" y="12877800"/>
          <a:ext cx="6858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oneCellAnchor>
  <xdr:twoCellAnchor>
    <xdr:from>
      <xdr:col>11</xdr:col>
      <xdr:colOff>590550</xdr:colOff>
      <xdr:row>59</xdr:row>
      <xdr:rowOff>152400</xdr:rowOff>
    </xdr:from>
    <xdr:to>
      <xdr:col>14</xdr:col>
      <xdr:colOff>314325</xdr:colOff>
      <xdr:row>66</xdr:row>
      <xdr:rowOff>104775</xdr:rowOff>
    </xdr:to>
    <xdr:grpSp>
      <xdr:nvGrpSpPr>
        <xdr:cNvPr id="33" name="グループ化 32"/>
        <xdr:cNvGrpSpPr>
          <a:grpSpLocks/>
        </xdr:cNvGrpSpPr>
      </xdr:nvGrpSpPr>
      <xdr:grpSpPr>
        <a:xfrm>
          <a:off x="7305675" y="10429875"/>
          <a:ext cx="1838325" cy="1085850"/>
          <a:chOff x="7067340" y="10617655"/>
          <a:chExt cx="1838971" cy="1121792"/>
        </a:xfrm>
        <a:solidFill>
          <a:srgbClr val="FFFFFF"/>
        </a:solidFill>
      </xdr:grpSpPr>
      <xdr:sp>
        <xdr:nvSpPr>
          <xdr:cNvPr id="34" name="テキスト ボックス 34"/>
          <xdr:cNvSpPr>
            <a:spLocks/>
          </xdr:cNvSpPr>
        </xdr:nvSpPr>
        <xdr:spPr>
          <a:xfrm>
            <a:off x="7458121" y="10617655"/>
            <a:ext cx="1105222" cy="265584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自動算出されます。</a:t>
            </a:r>
          </a:p>
        </xdr:txBody>
      </xdr:sp>
      <xdr:sp>
        <xdr:nvSpPr>
          <xdr:cNvPr id="35" name="直線矢印コネクタ 35"/>
          <xdr:cNvSpPr>
            <a:spLocks/>
          </xdr:cNvSpPr>
        </xdr:nvSpPr>
        <xdr:spPr>
          <a:xfrm flipH="1">
            <a:off x="7086189" y="10755355"/>
            <a:ext cx="371472" cy="255769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直線矢印コネクタ 36"/>
          <xdr:cNvSpPr>
            <a:spLocks/>
          </xdr:cNvSpPr>
        </xdr:nvSpPr>
        <xdr:spPr>
          <a:xfrm>
            <a:off x="8563343" y="10755355"/>
            <a:ext cx="342968" cy="305127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直線矢印コネクタ 37"/>
          <xdr:cNvSpPr>
            <a:spLocks/>
          </xdr:cNvSpPr>
        </xdr:nvSpPr>
        <xdr:spPr>
          <a:xfrm>
            <a:off x="8010732" y="10883239"/>
            <a:ext cx="828916" cy="856208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直線矢印コネクタ 38"/>
          <xdr:cNvSpPr>
            <a:spLocks/>
          </xdr:cNvSpPr>
        </xdr:nvSpPr>
        <xdr:spPr>
          <a:xfrm flipH="1">
            <a:off x="7067340" y="10883239"/>
            <a:ext cx="619273" cy="836296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257175</xdr:colOff>
      <xdr:row>65</xdr:row>
      <xdr:rowOff>76200</xdr:rowOff>
    </xdr:from>
    <xdr:to>
      <xdr:col>14</xdr:col>
      <xdr:colOff>428625</xdr:colOff>
      <xdr:row>72</xdr:row>
      <xdr:rowOff>95250</xdr:rowOff>
    </xdr:to>
    <xdr:grpSp>
      <xdr:nvGrpSpPr>
        <xdr:cNvPr id="39" name="グループ化 43"/>
        <xdr:cNvGrpSpPr>
          <a:grpSpLocks/>
        </xdr:cNvGrpSpPr>
      </xdr:nvGrpSpPr>
      <xdr:grpSpPr>
        <a:xfrm>
          <a:off x="6972300" y="11325225"/>
          <a:ext cx="2286000" cy="1152525"/>
          <a:chOff x="6529130" y="11388197"/>
          <a:chExt cx="2293044" cy="1195690"/>
        </a:xfrm>
        <a:solidFill>
          <a:srgbClr val="FFFFFF"/>
        </a:solidFill>
      </xdr:grpSpPr>
      <xdr:sp>
        <xdr:nvSpPr>
          <xdr:cNvPr id="40" name="直線矢印コネクタ 44"/>
          <xdr:cNvSpPr>
            <a:spLocks/>
          </xdr:cNvSpPr>
        </xdr:nvSpPr>
        <xdr:spPr>
          <a:xfrm flipV="1">
            <a:off x="8296494" y="11398061"/>
            <a:ext cx="525680" cy="810379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直線矢印コネクタ 45"/>
          <xdr:cNvSpPr>
            <a:spLocks/>
          </xdr:cNvSpPr>
        </xdr:nvSpPr>
        <xdr:spPr>
          <a:xfrm flipV="1">
            <a:off x="6586456" y="11388197"/>
            <a:ext cx="181724" cy="869566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テキスト ボックス 46"/>
          <xdr:cNvSpPr>
            <a:spLocks/>
          </xdr:cNvSpPr>
        </xdr:nvSpPr>
        <xdr:spPr>
          <a:xfrm>
            <a:off x="6529130" y="12109497"/>
            <a:ext cx="2274126" cy="474390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別紙･仕入控除税額の（Ｃ）・（Ｃ３＋Ｃ４）の</a:t>
            </a:r>
            <a:r>
              <a:rPr lang="en-US" cap="none" sz="9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額が自動転記されます。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28575</xdr:rowOff>
    </xdr:from>
    <xdr:to>
      <xdr:col>4</xdr:col>
      <xdr:colOff>1066800</xdr:colOff>
      <xdr:row>3</xdr:row>
      <xdr:rowOff>228600</xdr:rowOff>
    </xdr:to>
    <xdr:sp>
      <xdr:nvSpPr>
        <xdr:cNvPr id="1" name="テキスト ボックス 1"/>
        <xdr:cNvSpPr>
          <a:spLocks/>
        </xdr:cNvSpPr>
      </xdr:nvSpPr>
      <xdr:spPr>
        <a:xfrm>
          <a:off x="590550" y="561975"/>
          <a:ext cx="3067050" cy="2000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収支予算に記入された団体名が自動転記されます。</a:t>
          </a:r>
        </a:p>
      </xdr:txBody>
    </xdr:sp>
    <xdr:clientData/>
  </xdr:twoCellAnchor>
  <xdr:twoCellAnchor>
    <xdr:from>
      <xdr:col>5</xdr:col>
      <xdr:colOff>152400</xdr:colOff>
      <xdr:row>6</xdr:row>
      <xdr:rowOff>38100</xdr:rowOff>
    </xdr:from>
    <xdr:to>
      <xdr:col>7</xdr:col>
      <xdr:colOff>742950</xdr:colOff>
      <xdr:row>6</xdr:row>
      <xdr:rowOff>285750</xdr:rowOff>
    </xdr:to>
    <xdr:sp>
      <xdr:nvSpPr>
        <xdr:cNvPr id="2" name="テキスト ボックス 2"/>
        <xdr:cNvSpPr>
          <a:spLocks/>
        </xdr:cNvSpPr>
      </xdr:nvSpPr>
      <xdr:spPr>
        <a:xfrm>
          <a:off x="4048125" y="1181100"/>
          <a:ext cx="2352675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収支予算の小計（Ａ）が自動転記されます。</a:t>
          </a:r>
        </a:p>
      </xdr:txBody>
    </xdr:sp>
    <xdr:clientData/>
  </xdr:twoCellAnchor>
  <xdr:twoCellAnchor>
    <xdr:from>
      <xdr:col>5</xdr:col>
      <xdr:colOff>552450</xdr:colOff>
      <xdr:row>7</xdr:row>
      <xdr:rowOff>38100</xdr:rowOff>
    </xdr:from>
    <xdr:to>
      <xdr:col>7</xdr:col>
      <xdr:colOff>742950</xdr:colOff>
      <xdr:row>7</xdr:row>
      <xdr:rowOff>285750</xdr:rowOff>
    </xdr:to>
    <xdr:sp>
      <xdr:nvSpPr>
        <xdr:cNvPr id="3" name="テキスト ボックス 3"/>
        <xdr:cNvSpPr>
          <a:spLocks/>
        </xdr:cNvSpPr>
      </xdr:nvSpPr>
      <xdr:spPr>
        <a:xfrm>
          <a:off x="4448175" y="1485900"/>
          <a:ext cx="1952625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必ず記入してください。（手入力）</a:t>
          </a:r>
        </a:p>
      </xdr:txBody>
    </xdr:sp>
    <xdr:clientData/>
  </xdr:twoCellAnchor>
  <xdr:twoCellAnchor>
    <xdr:from>
      <xdr:col>5</xdr:col>
      <xdr:colOff>266700</xdr:colOff>
      <xdr:row>8</xdr:row>
      <xdr:rowOff>38100</xdr:rowOff>
    </xdr:from>
    <xdr:to>
      <xdr:col>7</xdr:col>
      <xdr:colOff>742950</xdr:colOff>
      <xdr:row>8</xdr:row>
      <xdr:rowOff>276225</xdr:rowOff>
    </xdr:to>
    <xdr:sp>
      <xdr:nvSpPr>
        <xdr:cNvPr id="4" name="テキスト ボックス 4"/>
        <xdr:cNvSpPr>
          <a:spLocks/>
        </xdr:cNvSpPr>
      </xdr:nvSpPr>
      <xdr:spPr>
        <a:xfrm>
          <a:off x="4162425" y="1790700"/>
          <a:ext cx="2238375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Ａ、Ａ１、Ａ３、Ａ４より自動算出されます。</a:t>
          </a:r>
        </a:p>
      </xdr:txBody>
    </xdr:sp>
    <xdr:clientData/>
  </xdr:twoCellAnchor>
  <xdr:twoCellAnchor>
    <xdr:from>
      <xdr:col>5</xdr:col>
      <xdr:colOff>76200</xdr:colOff>
      <xdr:row>9</xdr:row>
      <xdr:rowOff>38100</xdr:rowOff>
    </xdr:from>
    <xdr:to>
      <xdr:col>7</xdr:col>
      <xdr:colOff>742950</xdr:colOff>
      <xdr:row>9</xdr:row>
      <xdr:rowOff>285750</xdr:rowOff>
    </xdr:to>
    <xdr:sp>
      <xdr:nvSpPr>
        <xdr:cNvPr id="5" name="テキスト ボックス 6"/>
        <xdr:cNvSpPr>
          <a:spLocks/>
        </xdr:cNvSpPr>
      </xdr:nvSpPr>
      <xdr:spPr>
        <a:xfrm>
          <a:off x="3971925" y="2095500"/>
          <a:ext cx="2428875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収支予算の小計（Ａ３）が自動転記されます。</a:t>
          </a:r>
        </a:p>
      </xdr:txBody>
    </xdr:sp>
    <xdr:clientData/>
  </xdr:twoCellAnchor>
  <xdr:twoCellAnchor>
    <xdr:from>
      <xdr:col>5</xdr:col>
      <xdr:colOff>76200</xdr:colOff>
      <xdr:row>10</xdr:row>
      <xdr:rowOff>38100</xdr:rowOff>
    </xdr:from>
    <xdr:to>
      <xdr:col>7</xdr:col>
      <xdr:colOff>742950</xdr:colOff>
      <xdr:row>10</xdr:row>
      <xdr:rowOff>285750</xdr:rowOff>
    </xdr:to>
    <xdr:sp>
      <xdr:nvSpPr>
        <xdr:cNvPr id="6" name="テキスト ボックス 7"/>
        <xdr:cNvSpPr>
          <a:spLocks/>
        </xdr:cNvSpPr>
      </xdr:nvSpPr>
      <xdr:spPr>
        <a:xfrm>
          <a:off x="3971925" y="2400300"/>
          <a:ext cx="2428875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収支予算の小計（Ａ４）が自動転記されます。</a:t>
          </a:r>
        </a:p>
      </xdr:txBody>
    </xdr:sp>
    <xdr:clientData/>
  </xdr:twoCellAnchor>
  <xdr:twoCellAnchor>
    <xdr:from>
      <xdr:col>5</xdr:col>
      <xdr:colOff>390525</xdr:colOff>
      <xdr:row>30</xdr:row>
      <xdr:rowOff>57150</xdr:rowOff>
    </xdr:from>
    <xdr:to>
      <xdr:col>7</xdr:col>
      <xdr:colOff>476250</xdr:colOff>
      <xdr:row>37</xdr:row>
      <xdr:rowOff>57150</xdr:rowOff>
    </xdr:to>
    <xdr:sp>
      <xdr:nvSpPr>
        <xdr:cNvPr id="7" name="テキスト ボックス 8"/>
        <xdr:cNvSpPr>
          <a:spLocks/>
        </xdr:cNvSpPr>
      </xdr:nvSpPr>
      <xdr:spPr>
        <a:xfrm>
          <a:off x="4286250" y="5829300"/>
          <a:ext cx="1847850" cy="10668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支払完了日のセルは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リスト形式になっているので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①の表の内容に従って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Ａ１、Ａ２、Ａ３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、Ａ４の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いずれかを選択してください。</a:t>
          </a:r>
        </a:p>
      </xdr:txBody>
    </xdr:sp>
    <xdr:clientData/>
  </xdr:twoCellAnchor>
  <xdr:twoCellAnchor>
    <xdr:from>
      <xdr:col>7</xdr:col>
      <xdr:colOff>323850</xdr:colOff>
      <xdr:row>38</xdr:row>
      <xdr:rowOff>114300</xdr:rowOff>
    </xdr:from>
    <xdr:to>
      <xdr:col>8</xdr:col>
      <xdr:colOff>333375</xdr:colOff>
      <xdr:row>40</xdr:row>
      <xdr:rowOff>47625</xdr:rowOff>
    </xdr:to>
    <xdr:sp>
      <xdr:nvSpPr>
        <xdr:cNvPr id="8" name="正方形/長方形 9"/>
        <xdr:cNvSpPr>
          <a:spLocks/>
        </xdr:cNvSpPr>
      </xdr:nvSpPr>
      <xdr:spPr>
        <a:xfrm>
          <a:off x="5981700" y="7105650"/>
          <a:ext cx="781050" cy="2381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39</xdr:row>
      <xdr:rowOff>9525</xdr:rowOff>
    </xdr:from>
    <xdr:to>
      <xdr:col>7</xdr:col>
      <xdr:colOff>276225</xdr:colOff>
      <xdr:row>41</xdr:row>
      <xdr:rowOff>133350</xdr:rowOff>
    </xdr:to>
    <xdr:sp>
      <xdr:nvSpPr>
        <xdr:cNvPr id="9" name="右中かっこ 10"/>
        <xdr:cNvSpPr>
          <a:spLocks/>
        </xdr:cNvSpPr>
      </xdr:nvSpPr>
      <xdr:spPr>
        <a:xfrm>
          <a:off x="5724525" y="7153275"/>
          <a:ext cx="209550" cy="428625"/>
        </a:xfrm>
        <a:prstGeom prst="rightBrace">
          <a:avLst>
            <a:gd name="adj1" fmla="val -46356"/>
            <a:gd name="adj2" fmla="val -29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40</xdr:row>
      <xdr:rowOff>104775</xdr:rowOff>
    </xdr:from>
    <xdr:to>
      <xdr:col>8</xdr:col>
      <xdr:colOff>276225</xdr:colOff>
      <xdr:row>50</xdr:row>
      <xdr:rowOff>66675</xdr:rowOff>
    </xdr:to>
    <xdr:sp>
      <xdr:nvSpPr>
        <xdr:cNvPr id="10" name="テキスト ボックス 11"/>
        <xdr:cNvSpPr>
          <a:spLocks/>
        </xdr:cNvSpPr>
      </xdr:nvSpPr>
      <xdr:spPr>
        <a:xfrm>
          <a:off x="6000750" y="7400925"/>
          <a:ext cx="704850" cy="15621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vert="wordArtVertRtl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内訳に金額を入力すると予算額は、千円単位で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2</xdr:col>
      <xdr:colOff>466725</xdr:colOff>
      <xdr:row>50</xdr:row>
      <xdr:rowOff>85725</xdr:rowOff>
    </xdr:from>
    <xdr:to>
      <xdr:col>5</xdr:col>
      <xdr:colOff>19050</xdr:colOff>
      <xdr:row>51</xdr:row>
      <xdr:rowOff>152400</xdr:rowOff>
    </xdr:to>
    <xdr:sp>
      <xdr:nvSpPr>
        <xdr:cNvPr id="11" name="テキスト ボックス 12"/>
        <xdr:cNvSpPr>
          <a:spLocks/>
        </xdr:cNvSpPr>
      </xdr:nvSpPr>
      <xdr:spPr>
        <a:xfrm>
          <a:off x="962025" y="8982075"/>
          <a:ext cx="2952750" cy="25717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上の支払完了日ごとに加算結果が自動算出されます。</a:t>
          </a:r>
        </a:p>
      </xdr:txBody>
    </xdr:sp>
    <xdr:clientData/>
  </xdr:twoCellAnchor>
  <xdr:twoCellAnchor>
    <xdr:from>
      <xdr:col>0</xdr:col>
      <xdr:colOff>66675</xdr:colOff>
      <xdr:row>54</xdr:row>
      <xdr:rowOff>114300</xdr:rowOff>
    </xdr:from>
    <xdr:to>
      <xdr:col>4</xdr:col>
      <xdr:colOff>1257300</xdr:colOff>
      <xdr:row>55</xdr:row>
      <xdr:rowOff>142875</xdr:rowOff>
    </xdr:to>
    <xdr:sp>
      <xdr:nvSpPr>
        <xdr:cNvPr id="12" name="テキスト ボックス 13"/>
        <xdr:cNvSpPr>
          <a:spLocks/>
        </xdr:cNvSpPr>
      </xdr:nvSpPr>
      <xdr:spPr>
        <a:xfrm>
          <a:off x="66675" y="9772650"/>
          <a:ext cx="3781425" cy="21907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①で記入された助成対象経費（Ａ１、Ａ２、Ａ３、Ａ４）が自動転記されます。</a:t>
          </a:r>
        </a:p>
      </xdr:txBody>
    </xdr:sp>
    <xdr:clientData/>
  </xdr:twoCellAnchor>
  <xdr:twoCellAnchor>
    <xdr:from>
      <xdr:col>6</xdr:col>
      <xdr:colOff>47625</xdr:colOff>
      <xdr:row>57</xdr:row>
      <xdr:rowOff>0</xdr:rowOff>
    </xdr:from>
    <xdr:to>
      <xdr:col>7</xdr:col>
      <xdr:colOff>371475</xdr:colOff>
      <xdr:row>58</xdr:row>
      <xdr:rowOff>209550</xdr:rowOff>
    </xdr:to>
    <xdr:sp>
      <xdr:nvSpPr>
        <xdr:cNvPr id="13" name="テキスト ボックス 14"/>
        <xdr:cNvSpPr>
          <a:spLocks/>
        </xdr:cNvSpPr>
      </xdr:nvSpPr>
      <xdr:spPr>
        <a:xfrm>
          <a:off x="4886325" y="10267950"/>
          <a:ext cx="1143000" cy="4381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6</xdr:col>
      <xdr:colOff>47625</xdr:colOff>
      <xdr:row>61</xdr:row>
      <xdr:rowOff>0</xdr:rowOff>
    </xdr:from>
    <xdr:to>
      <xdr:col>7</xdr:col>
      <xdr:colOff>371475</xdr:colOff>
      <xdr:row>62</xdr:row>
      <xdr:rowOff>209550</xdr:rowOff>
    </xdr:to>
    <xdr:sp>
      <xdr:nvSpPr>
        <xdr:cNvPr id="14" name="テキスト ボックス 15"/>
        <xdr:cNvSpPr>
          <a:spLocks/>
        </xdr:cNvSpPr>
      </xdr:nvSpPr>
      <xdr:spPr>
        <a:xfrm>
          <a:off x="4886325" y="11182350"/>
          <a:ext cx="1143000" cy="4381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エコロジー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SheetLayoutView="100" zoomScalePageLayoutView="0" workbookViewId="0" topLeftCell="A4">
      <selection activeCell="B8" sqref="B8"/>
    </sheetView>
  </sheetViews>
  <sheetFormatPr defaultColWidth="9.00390625" defaultRowHeight="13.5"/>
  <cols>
    <col min="1" max="1" width="4.625" style="8" customWidth="1"/>
    <col min="2" max="2" width="18.00390625" style="1" customWidth="1"/>
    <col min="3" max="3" width="9.00390625" style="474" customWidth="1"/>
    <col min="4" max="4" width="9.25390625" style="416" customWidth="1"/>
    <col min="5" max="5" width="0.74609375" style="12" customWidth="1"/>
    <col min="6" max="6" width="3.25390625" style="9" customWidth="1"/>
    <col min="7" max="7" width="3.125" style="9" customWidth="1"/>
    <col min="8" max="8" width="16.25390625" style="9" customWidth="1"/>
    <col min="9" max="9" width="3.75390625" style="8" customWidth="1"/>
    <col min="10" max="10" width="10.875" style="10" customWidth="1"/>
    <col min="11" max="11" width="9.25390625" style="469" customWidth="1"/>
    <col min="12" max="12" width="9.25390625" style="20" customWidth="1"/>
    <col min="13" max="14" width="9.25390625" style="19" customWidth="1"/>
    <col min="15" max="15" width="9.25390625" style="20" customWidth="1"/>
    <col min="16" max="16" width="9.00390625" style="8" customWidth="1"/>
    <col min="17" max="18" width="9.25390625" style="8" bestFit="1" customWidth="1"/>
    <col min="19" max="16384" width="9.00390625" style="8" customWidth="1"/>
  </cols>
  <sheetData>
    <row r="1" spans="1:15" s="2" customFormat="1" ht="13.5" customHeight="1">
      <c r="A1" s="30" t="s">
        <v>185</v>
      </c>
      <c r="B1" s="22"/>
      <c r="C1" s="470"/>
      <c r="D1" s="409"/>
      <c r="E1" s="32"/>
      <c r="F1" s="33"/>
      <c r="G1" s="33"/>
      <c r="H1" s="33"/>
      <c r="I1" s="23"/>
      <c r="J1" s="34"/>
      <c r="K1" s="459"/>
      <c r="L1" s="31"/>
      <c r="M1" s="31"/>
      <c r="N1" s="31"/>
      <c r="O1" s="31"/>
    </row>
    <row r="2" spans="1:15" s="96" customFormat="1" ht="13.5" customHeight="1">
      <c r="A2" s="41" t="s">
        <v>33</v>
      </c>
      <c r="B2" s="95"/>
      <c r="C2" s="460"/>
      <c r="D2" s="410" t="s">
        <v>65</v>
      </c>
      <c r="E2" s="263" t="s">
        <v>61</v>
      </c>
      <c r="F2" s="264"/>
      <c r="G2" s="152" t="s">
        <v>66</v>
      </c>
      <c r="H2" s="41"/>
      <c r="I2" s="52"/>
      <c r="J2" s="152" t="s">
        <v>67</v>
      </c>
      <c r="K2" s="460"/>
      <c r="L2" s="41"/>
      <c r="M2" s="41"/>
      <c r="N2" s="41"/>
      <c r="O2" s="41"/>
    </row>
    <row r="3" spans="1:15" s="2" customFormat="1" ht="13.5" customHeight="1">
      <c r="A3" s="248" t="s">
        <v>85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97"/>
      <c r="N3" s="97"/>
      <c r="O3" s="97"/>
    </row>
    <row r="4" spans="1:17" s="2" customFormat="1" ht="15" customHeight="1">
      <c r="A4" s="23" t="s">
        <v>0</v>
      </c>
      <c r="B4" s="22"/>
      <c r="C4" s="470"/>
      <c r="D4" s="409"/>
      <c r="E4" s="32"/>
      <c r="F4" s="35" t="s">
        <v>1</v>
      </c>
      <c r="G4" s="33"/>
      <c r="H4" s="33"/>
      <c r="I4" s="33"/>
      <c r="J4" s="33"/>
      <c r="K4" s="461" t="s">
        <v>2</v>
      </c>
      <c r="L4" s="249"/>
      <c r="M4" s="250"/>
      <c r="N4" s="250"/>
      <c r="O4" s="251"/>
      <c r="P4" s="98"/>
      <c r="Q4" s="98"/>
    </row>
    <row r="5" spans="1:17" s="2" customFormat="1" ht="15" customHeight="1">
      <c r="A5" s="233" t="s">
        <v>3</v>
      </c>
      <c r="B5" s="239" t="s">
        <v>21</v>
      </c>
      <c r="C5" s="240"/>
      <c r="D5" s="411" t="s">
        <v>63</v>
      </c>
      <c r="E5" s="32"/>
      <c r="F5" s="233" t="s">
        <v>59</v>
      </c>
      <c r="G5" s="234"/>
      <c r="H5" s="234"/>
      <c r="I5" s="234"/>
      <c r="J5" s="234"/>
      <c r="K5" s="234"/>
      <c r="L5" s="234"/>
      <c r="M5" s="126"/>
      <c r="N5" s="126"/>
      <c r="O5" s="127"/>
      <c r="P5" s="98"/>
      <c r="Q5" s="98"/>
    </row>
    <row r="6" spans="1:17" s="2" customFormat="1" ht="15" customHeight="1">
      <c r="A6" s="237"/>
      <c r="B6" s="241"/>
      <c r="C6" s="242"/>
      <c r="D6" s="412"/>
      <c r="E6" s="32"/>
      <c r="F6" s="235"/>
      <c r="G6" s="236"/>
      <c r="H6" s="236"/>
      <c r="I6" s="236"/>
      <c r="J6" s="236"/>
      <c r="K6" s="236"/>
      <c r="L6" s="236"/>
      <c r="M6" s="298" t="s">
        <v>70</v>
      </c>
      <c r="N6" s="299"/>
      <c r="O6" s="300"/>
      <c r="P6" s="98"/>
      <c r="Q6" s="98"/>
    </row>
    <row r="7" spans="1:15" s="123" customFormat="1" ht="60.75" customHeight="1">
      <c r="A7" s="238"/>
      <c r="B7" s="243"/>
      <c r="C7" s="244"/>
      <c r="D7" s="413"/>
      <c r="E7" s="122"/>
      <c r="F7" s="252" t="s">
        <v>4</v>
      </c>
      <c r="G7" s="253"/>
      <c r="H7" s="254" t="s">
        <v>69</v>
      </c>
      <c r="I7" s="255"/>
      <c r="J7" s="255"/>
      <c r="K7" s="256"/>
      <c r="L7" s="129" t="s">
        <v>62</v>
      </c>
      <c r="M7" s="417" t="s">
        <v>184</v>
      </c>
      <c r="N7" s="132" t="s">
        <v>79</v>
      </c>
      <c r="O7" s="133" t="s">
        <v>80</v>
      </c>
    </row>
    <row r="8" spans="1:18" s="2" customFormat="1" ht="12.75" customHeight="1">
      <c r="A8" s="213" t="s">
        <v>9</v>
      </c>
      <c r="B8" s="78"/>
      <c r="C8" s="462"/>
      <c r="D8" s="77"/>
      <c r="E8" s="11"/>
      <c r="F8" s="257" t="s">
        <v>10</v>
      </c>
      <c r="G8" s="258"/>
      <c r="H8" s="230"/>
      <c r="I8" s="231"/>
      <c r="J8" s="68" t="s">
        <v>22</v>
      </c>
      <c r="K8" s="462"/>
      <c r="L8" s="418"/>
      <c r="M8" s="419"/>
      <c r="N8" s="419"/>
      <c r="O8" s="420"/>
      <c r="R8" s="10"/>
    </row>
    <row r="9" spans="1:18" s="2" customFormat="1" ht="12.75" customHeight="1">
      <c r="A9" s="214"/>
      <c r="B9" s="79"/>
      <c r="C9" s="463"/>
      <c r="D9" s="100">
        <f>ROUNDDOWN(SUM(C8:C19)/1000,0)</f>
        <v>0</v>
      </c>
      <c r="E9" s="11"/>
      <c r="F9" s="257"/>
      <c r="G9" s="258"/>
      <c r="H9" s="217"/>
      <c r="I9" s="216"/>
      <c r="J9" s="68"/>
      <c r="K9" s="463"/>
      <c r="L9" s="421">
        <f>ROUNDDOWN(SUM(K8:K19)/1000,0)</f>
        <v>0</v>
      </c>
      <c r="M9" s="422"/>
      <c r="N9" s="422"/>
      <c r="O9" s="423">
        <f>SUM(M8:N19)</f>
        <v>0</v>
      </c>
      <c r="R9" s="4"/>
    </row>
    <row r="10" spans="1:18" s="2" customFormat="1" ht="12.75" customHeight="1">
      <c r="A10" s="214"/>
      <c r="B10" s="80"/>
      <c r="C10" s="463"/>
      <c r="D10" s="73"/>
      <c r="E10" s="11"/>
      <c r="F10" s="257"/>
      <c r="G10" s="258"/>
      <c r="H10" s="217"/>
      <c r="I10" s="216"/>
      <c r="J10" s="68"/>
      <c r="K10" s="464"/>
      <c r="L10" s="424"/>
      <c r="M10" s="425"/>
      <c r="N10" s="425"/>
      <c r="O10" s="426"/>
      <c r="R10" s="4"/>
    </row>
    <row r="11" spans="1:18" s="2" customFormat="1" ht="12.75" customHeight="1">
      <c r="A11" s="214"/>
      <c r="B11" s="80"/>
      <c r="C11" s="463"/>
      <c r="D11" s="73"/>
      <c r="E11" s="11"/>
      <c r="F11" s="257"/>
      <c r="G11" s="258"/>
      <c r="H11" s="217"/>
      <c r="I11" s="216"/>
      <c r="J11" s="68"/>
      <c r="K11" s="464"/>
      <c r="L11" s="114"/>
      <c r="M11" s="425"/>
      <c r="N11" s="425"/>
      <c r="O11" s="140"/>
      <c r="R11" s="4"/>
    </row>
    <row r="12" spans="1:18" s="2" customFormat="1" ht="12.75" customHeight="1">
      <c r="A12" s="214"/>
      <c r="B12" s="80"/>
      <c r="C12" s="463"/>
      <c r="D12" s="73"/>
      <c r="E12" s="11"/>
      <c r="F12" s="257"/>
      <c r="G12" s="258"/>
      <c r="H12" s="217"/>
      <c r="I12" s="216"/>
      <c r="J12" s="68"/>
      <c r="K12" s="464"/>
      <c r="L12" s="114"/>
      <c r="M12" s="425"/>
      <c r="N12" s="425"/>
      <c r="O12" s="140"/>
      <c r="R12" s="4"/>
    </row>
    <row r="13" spans="1:18" s="2" customFormat="1" ht="12.75" customHeight="1">
      <c r="A13" s="214"/>
      <c r="B13" s="80"/>
      <c r="C13" s="463"/>
      <c r="D13" s="73"/>
      <c r="E13" s="11"/>
      <c r="F13" s="257"/>
      <c r="G13" s="258"/>
      <c r="H13" s="217"/>
      <c r="I13" s="216"/>
      <c r="J13" s="68"/>
      <c r="K13" s="463"/>
      <c r="L13" s="114"/>
      <c r="M13" s="422"/>
      <c r="N13" s="422"/>
      <c r="O13" s="140"/>
      <c r="R13" s="4"/>
    </row>
    <row r="14" spans="1:18" s="2" customFormat="1" ht="12.75" customHeight="1">
      <c r="A14" s="214"/>
      <c r="B14" s="80"/>
      <c r="C14" s="463"/>
      <c r="D14" s="73"/>
      <c r="E14" s="11"/>
      <c r="F14" s="257"/>
      <c r="G14" s="258"/>
      <c r="H14" s="217"/>
      <c r="I14" s="216"/>
      <c r="J14" s="68"/>
      <c r="K14" s="463"/>
      <c r="L14" s="114"/>
      <c r="M14" s="422"/>
      <c r="N14" s="422"/>
      <c r="O14" s="140"/>
      <c r="R14" s="4"/>
    </row>
    <row r="15" spans="1:18" s="2" customFormat="1" ht="12.75" customHeight="1">
      <c r="A15" s="214"/>
      <c r="B15" s="80"/>
      <c r="C15" s="463"/>
      <c r="D15" s="73"/>
      <c r="E15" s="11"/>
      <c r="F15" s="257"/>
      <c r="G15" s="258"/>
      <c r="H15" s="217"/>
      <c r="I15" s="216"/>
      <c r="J15" s="68"/>
      <c r="K15" s="463"/>
      <c r="L15" s="114"/>
      <c r="M15" s="422"/>
      <c r="N15" s="422"/>
      <c r="O15" s="140"/>
      <c r="R15" s="4"/>
    </row>
    <row r="16" spans="1:18" s="2" customFormat="1" ht="12.75" customHeight="1">
      <c r="A16" s="214"/>
      <c r="B16" s="79"/>
      <c r="C16" s="463"/>
      <c r="D16" s="84"/>
      <c r="E16" s="11"/>
      <c r="F16" s="257"/>
      <c r="G16" s="258"/>
      <c r="H16" s="217"/>
      <c r="I16" s="216"/>
      <c r="J16" s="68"/>
      <c r="K16" s="463"/>
      <c r="L16" s="114"/>
      <c r="M16" s="422"/>
      <c r="N16" s="422"/>
      <c r="O16" s="140"/>
      <c r="R16" s="4"/>
    </row>
    <row r="17" spans="1:18" s="2" customFormat="1" ht="12.75" customHeight="1">
      <c r="A17" s="214"/>
      <c r="B17" s="79"/>
      <c r="C17" s="463"/>
      <c r="D17" s="84"/>
      <c r="E17" s="11"/>
      <c r="F17" s="257"/>
      <c r="G17" s="258"/>
      <c r="H17" s="217"/>
      <c r="I17" s="216"/>
      <c r="J17" s="68"/>
      <c r="K17" s="463"/>
      <c r="L17" s="114"/>
      <c r="M17" s="422"/>
      <c r="N17" s="422"/>
      <c r="O17" s="140"/>
      <c r="R17" s="4"/>
    </row>
    <row r="18" spans="1:18" s="2" customFormat="1" ht="12.75" customHeight="1">
      <c r="A18" s="214"/>
      <c r="B18" s="80"/>
      <c r="C18" s="463"/>
      <c r="D18" s="99"/>
      <c r="E18" s="11"/>
      <c r="F18" s="257"/>
      <c r="G18" s="258"/>
      <c r="H18" s="217"/>
      <c r="I18" s="216"/>
      <c r="J18" s="68"/>
      <c r="K18" s="463"/>
      <c r="L18" s="114"/>
      <c r="M18" s="422"/>
      <c r="N18" s="422"/>
      <c r="O18" s="140"/>
      <c r="R18" s="4"/>
    </row>
    <row r="19" spans="1:18" s="2" customFormat="1" ht="12.75" customHeight="1">
      <c r="A19" s="215"/>
      <c r="B19" s="81"/>
      <c r="C19" s="465"/>
      <c r="D19" s="74"/>
      <c r="E19" s="11"/>
      <c r="F19" s="257"/>
      <c r="G19" s="258"/>
      <c r="H19" s="259"/>
      <c r="I19" s="232"/>
      <c r="J19" s="72"/>
      <c r="K19" s="465"/>
      <c r="L19" s="427"/>
      <c r="M19" s="428"/>
      <c r="N19" s="428"/>
      <c r="O19" s="429"/>
      <c r="R19" s="4"/>
    </row>
    <row r="20" spans="1:18" s="2" customFormat="1" ht="12.75" customHeight="1">
      <c r="A20" s="213" t="s">
        <v>8</v>
      </c>
      <c r="B20" s="80"/>
      <c r="C20" s="463"/>
      <c r="D20" s="77"/>
      <c r="E20" s="11"/>
      <c r="F20" s="260" t="s">
        <v>60</v>
      </c>
      <c r="G20" s="261"/>
      <c r="H20" s="230"/>
      <c r="I20" s="231"/>
      <c r="J20" s="68"/>
      <c r="K20" s="463"/>
      <c r="L20" s="430"/>
      <c r="M20" s="422"/>
      <c r="N20" s="422"/>
      <c r="O20" s="431"/>
      <c r="R20" s="4"/>
    </row>
    <row r="21" spans="1:18" s="2" customFormat="1" ht="12.75" customHeight="1">
      <c r="A21" s="214"/>
      <c r="B21" s="80"/>
      <c r="C21" s="463"/>
      <c r="D21" s="100">
        <f>ROUNDDOWN(SUM(C20:C29)/1000,0)</f>
        <v>0</v>
      </c>
      <c r="E21" s="11"/>
      <c r="F21" s="262"/>
      <c r="G21" s="261"/>
      <c r="H21" s="217"/>
      <c r="I21" s="216"/>
      <c r="J21" s="68"/>
      <c r="K21" s="463"/>
      <c r="L21" s="421">
        <f>ROUNDDOWN(SUM(K20:K28)/1000,0)</f>
        <v>0</v>
      </c>
      <c r="M21" s="422"/>
      <c r="N21" s="422"/>
      <c r="O21" s="423">
        <f>SUM(M20:N28)</f>
        <v>0</v>
      </c>
      <c r="Q21" s="10"/>
      <c r="R21" s="4"/>
    </row>
    <row r="22" spans="1:18" s="2" customFormat="1" ht="12.75" customHeight="1">
      <c r="A22" s="214"/>
      <c r="B22" s="79"/>
      <c r="C22" s="463"/>
      <c r="D22" s="73"/>
      <c r="E22" s="11"/>
      <c r="F22" s="262"/>
      <c r="G22" s="261"/>
      <c r="H22" s="217"/>
      <c r="I22" s="216"/>
      <c r="J22" s="68"/>
      <c r="K22" s="463"/>
      <c r="L22" s="114"/>
      <c r="M22" s="422"/>
      <c r="N22" s="422"/>
      <c r="O22" s="140"/>
      <c r="R22" s="4"/>
    </row>
    <row r="23" spans="1:18" s="2" customFormat="1" ht="12.75" customHeight="1">
      <c r="A23" s="214"/>
      <c r="B23" s="79"/>
      <c r="C23" s="463"/>
      <c r="D23" s="73"/>
      <c r="E23" s="11"/>
      <c r="F23" s="262"/>
      <c r="G23" s="261"/>
      <c r="H23" s="217"/>
      <c r="I23" s="216"/>
      <c r="J23" s="68"/>
      <c r="K23" s="463"/>
      <c r="L23" s="114"/>
      <c r="M23" s="422"/>
      <c r="N23" s="422"/>
      <c r="O23" s="140"/>
      <c r="R23" s="4"/>
    </row>
    <row r="24" spans="1:18" s="2" customFormat="1" ht="12.75" customHeight="1">
      <c r="A24" s="214"/>
      <c r="B24" s="79"/>
      <c r="C24" s="463"/>
      <c r="D24" s="73"/>
      <c r="E24" s="11"/>
      <c r="F24" s="262"/>
      <c r="G24" s="261"/>
      <c r="H24" s="217"/>
      <c r="I24" s="216"/>
      <c r="J24" s="68"/>
      <c r="K24" s="463"/>
      <c r="L24" s="114"/>
      <c r="M24" s="422"/>
      <c r="N24" s="422"/>
      <c r="O24" s="140"/>
      <c r="R24" s="4"/>
    </row>
    <row r="25" spans="1:18" s="2" customFormat="1" ht="12.75" customHeight="1">
      <c r="A25" s="214"/>
      <c r="B25" s="79"/>
      <c r="C25" s="463"/>
      <c r="D25" s="73"/>
      <c r="E25" s="11"/>
      <c r="F25" s="262"/>
      <c r="G25" s="261"/>
      <c r="H25" s="217"/>
      <c r="I25" s="216"/>
      <c r="J25" s="68"/>
      <c r="K25" s="463"/>
      <c r="L25" s="114"/>
      <c r="M25" s="422"/>
      <c r="N25" s="422"/>
      <c r="O25" s="140"/>
      <c r="R25" s="4"/>
    </row>
    <row r="26" spans="1:18" s="2" customFormat="1" ht="12.75" customHeight="1">
      <c r="A26" s="214"/>
      <c r="B26" s="79"/>
      <c r="C26" s="463"/>
      <c r="D26" s="73"/>
      <c r="E26" s="11"/>
      <c r="F26" s="262"/>
      <c r="G26" s="261"/>
      <c r="H26" s="217"/>
      <c r="I26" s="216"/>
      <c r="J26" s="68"/>
      <c r="K26" s="463"/>
      <c r="L26" s="114"/>
      <c r="M26" s="422"/>
      <c r="N26" s="422"/>
      <c r="O26" s="140"/>
      <c r="R26" s="4"/>
    </row>
    <row r="27" spans="1:18" s="2" customFormat="1" ht="12.75" customHeight="1">
      <c r="A27" s="214"/>
      <c r="B27" s="79"/>
      <c r="C27" s="463"/>
      <c r="D27" s="73"/>
      <c r="E27" s="11"/>
      <c r="F27" s="262"/>
      <c r="G27" s="261"/>
      <c r="H27" s="217"/>
      <c r="I27" s="216"/>
      <c r="J27" s="68"/>
      <c r="K27" s="463"/>
      <c r="L27" s="114"/>
      <c r="M27" s="422"/>
      <c r="N27" s="422"/>
      <c r="O27" s="140"/>
      <c r="R27" s="4"/>
    </row>
    <row r="28" spans="1:18" s="2" customFormat="1" ht="12.75" customHeight="1">
      <c r="A28" s="214"/>
      <c r="B28" s="79"/>
      <c r="C28" s="463"/>
      <c r="D28" s="73"/>
      <c r="E28" s="11"/>
      <c r="F28" s="262"/>
      <c r="G28" s="261"/>
      <c r="H28" s="259"/>
      <c r="I28" s="232"/>
      <c r="J28" s="72"/>
      <c r="K28" s="465"/>
      <c r="L28" s="427"/>
      <c r="M28" s="428"/>
      <c r="N28" s="428"/>
      <c r="O28" s="429"/>
      <c r="R28" s="4"/>
    </row>
    <row r="29" spans="1:18" s="2" customFormat="1" ht="12.75" customHeight="1">
      <c r="A29" s="215"/>
      <c r="B29" s="81"/>
      <c r="C29" s="465"/>
      <c r="D29" s="74"/>
      <c r="E29" s="11"/>
      <c r="F29" s="257" t="s">
        <v>14</v>
      </c>
      <c r="G29" s="258"/>
      <c r="H29" s="231"/>
      <c r="I29" s="231"/>
      <c r="J29" s="68"/>
      <c r="K29" s="463"/>
      <c r="L29" s="430"/>
      <c r="M29" s="422"/>
      <c r="N29" s="422"/>
      <c r="O29" s="431"/>
      <c r="R29" s="4"/>
    </row>
    <row r="30" spans="1:18" s="2" customFormat="1" ht="12.75" customHeight="1">
      <c r="A30" s="213" t="s">
        <v>11</v>
      </c>
      <c r="B30" s="79"/>
      <c r="C30" s="463"/>
      <c r="D30" s="77"/>
      <c r="E30" s="11"/>
      <c r="F30" s="257"/>
      <c r="G30" s="258"/>
      <c r="H30" s="216"/>
      <c r="I30" s="216"/>
      <c r="J30" s="68"/>
      <c r="K30" s="463"/>
      <c r="L30" s="421">
        <f>ROUNDDOWN(SUM(K29:K54)/1000,0)</f>
        <v>0</v>
      </c>
      <c r="M30" s="422"/>
      <c r="N30" s="422"/>
      <c r="O30" s="423">
        <f>SUM(M29:N54)</f>
        <v>0</v>
      </c>
      <c r="R30" s="4"/>
    </row>
    <row r="31" spans="1:18" s="2" customFormat="1" ht="12.75" customHeight="1">
      <c r="A31" s="214"/>
      <c r="B31" s="79"/>
      <c r="C31" s="463"/>
      <c r="D31" s="100">
        <f>ROUNDDOWN(SUM(C30:C44)/1000,0)</f>
        <v>0</v>
      </c>
      <c r="E31" s="11"/>
      <c r="F31" s="257"/>
      <c r="G31" s="258"/>
      <c r="H31" s="216"/>
      <c r="I31" s="216"/>
      <c r="J31" s="68"/>
      <c r="K31" s="463"/>
      <c r="L31" s="114"/>
      <c r="M31" s="422"/>
      <c r="N31" s="422"/>
      <c r="O31" s="140"/>
      <c r="Q31" s="10"/>
      <c r="R31" s="4"/>
    </row>
    <row r="32" spans="1:18" s="2" customFormat="1" ht="12.75" customHeight="1">
      <c r="A32" s="214"/>
      <c r="B32" s="79"/>
      <c r="C32" s="463"/>
      <c r="D32" s="73"/>
      <c r="E32" s="11"/>
      <c r="F32" s="257"/>
      <c r="G32" s="258"/>
      <c r="H32" s="216"/>
      <c r="I32" s="216"/>
      <c r="J32" s="68"/>
      <c r="K32" s="463"/>
      <c r="L32" s="114"/>
      <c r="M32" s="422"/>
      <c r="N32" s="422"/>
      <c r="O32" s="140"/>
      <c r="R32" s="4"/>
    </row>
    <row r="33" spans="1:18" s="2" customFormat="1" ht="12.75" customHeight="1">
      <c r="A33" s="214"/>
      <c r="B33" s="79"/>
      <c r="C33" s="463"/>
      <c r="D33" s="73"/>
      <c r="E33" s="11"/>
      <c r="F33" s="257"/>
      <c r="G33" s="258"/>
      <c r="H33" s="216"/>
      <c r="I33" s="216"/>
      <c r="J33" s="68"/>
      <c r="K33" s="463"/>
      <c r="L33" s="114"/>
      <c r="M33" s="422"/>
      <c r="N33" s="422"/>
      <c r="O33" s="140"/>
      <c r="R33" s="4"/>
    </row>
    <row r="34" spans="1:18" s="2" customFormat="1" ht="12.75" customHeight="1">
      <c r="A34" s="214"/>
      <c r="B34" s="79"/>
      <c r="C34" s="463"/>
      <c r="D34" s="73"/>
      <c r="E34" s="11"/>
      <c r="F34" s="257"/>
      <c r="G34" s="258"/>
      <c r="H34" s="216"/>
      <c r="I34" s="216"/>
      <c r="J34" s="68"/>
      <c r="K34" s="463"/>
      <c r="L34" s="114"/>
      <c r="M34" s="422"/>
      <c r="N34" s="422"/>
      <c r="O34" s="140"/>
      <c r="R34" s="4"/>
    </row>
    <row r="35" spans="1:18" s="2" customFormat="1" ht="12.75" customHeight="1">
      <c r="A35" s="214"/>
      <c r="B35" s="79"/>
      <c r="C35" s="463"/>
      <c r="D35" s="73"/>
      <c r="E35" s="11"/>
      <c r="F35" s="257"/>
      <c r="G35" s="258"/>
      <c r="H35" s="216"/>
      <c r="I35" s="216"/>
      <c r="J35" s="68"/>
      <c r="K35" s="463"/>
      <c r="L35" s="114"/>
      <c r="M35" s="422"/>
      <c r="N35" s="422"/>
      <c r="O35" s="140"/>
      <c r="R35" s="4"/>
    </row>
    <row r="36" spans="1:18" s="2" customFormat="1" ht="12.75" customHeight="1">
      <c r="A36" s="214"/>
      <c r="B36" s="79"/>
      <c r="C36" s="463"/>
      <c r="D36" s="73"/>
      <c r="E36" s="11"/>
      <c r="F36" s="257"/>
      <c r="G36" s="258"/>
      <c r="H36" s="216"/>
      <c r="I36" s="216"/>
      <c r="J36" s="68"/>
      <c r="K36" s="463"/>
      <c r="L36" s="114"/>
      <c r="M36" s="422"/>
      <c r="N36" s="422"/>
      <c r="O36" s="140"/>
      <c r="R36" s="4"/>
    </row>
    <row r="37" spans="1:18" s="2" customFormat="1" ht="12.75" customHeight="1">
      <c r="A37" s="214"/>
      <c r="B37" s="79"/>
      <c r="C37" s="463"/>
      <c r="D37" s="73"/>
      <c r="E37" s="11"/>
      <c r="F37" s="257"/>
      <c r="G37" s="258"/>
      <c r="H37" s="216"/>
      <c r="I37" s="216"/>
      <c r="J37" s="68"/>
      <c r="K37" s="463"/>
      <c r="L37" s="114"/>
      <c r="M37" s="422"/>
      <c r="N37" s="422"/>
      <c r="O37" s="140"/>
      <c r="R37" s="4"/>
    </row>
    <row r="38" spans="1:18" s="2" customFormat="1" ht="12.75" customHeight="1">
      <c r="A38" s="214"/>
      <c r="B38" s="79"/>
      <c r="C38" s="463"/>
      <c r="D38" s="73"/>
      <c r="E38" s="11"/>
      <c r="F38" s="257"/>
      <c r="G38" s="258"/>
      <c r="H38" s="216"/>
      <c r="I38" s="216"/>
      <c r="J38" s="68"/>
      <c r="K38" s="463"/>
      <c r="L38" s="114"/>
      <c r="M38" s="422"/>
      <c r="N38" s="422"/>
      <c r="O38" s="140"/>
      <c r="R38" s="4"/>
    </row>
    <row r="39" spans="1:18" s="2" customFormat="1" ht="12.75" customHeight="1">
      <c r="A39" s="214"/>
      <c r="B39" s="79"/>
      <c r="C39" s="463"/>
      <c r="D39" s="73"/>
      <c r="E39" s="11"/>
      <c r="F39" s="257"/>
      <c r="G39" s="258"/>
      <c r="H39" s="216"/>
      <c r="I39" s="216"/>
      <c r="J39" s="68"/>
      <c r="K39" s="463"/>
      <c r="L39" s="114"/>
      <c r="M39" s="422"/>
      <c r="N39" s="422"/>
      <c r="O39" s="140"/>
      <c r="R39" s="4"/>
    </row>
    <row r="40" spans="1:18" s="2" customFormat="1" ht="12.75" customHeight="1">
      <c r="A40" s="214"/>
      <c r="B40" s="79"/>
      <c r="C40" s="463"/>
      <c r="D40" s="73"/>
      <c r="E40" s="11"/>
      <c r="F40" s="257"/>
      <c r="G40" s="258"/>
      <c r="H40" s="216"/>
      <c r="I40" s="216"/>
      <c r="J40" s="68"/>
      <c r="K40" s="463"/>
      <c r="L40" s="114"/>
      <c r="M40" s="422"/>
      <c r="N40" s="422"/>
      <c r="O40" s="140"/>
      <c r="R40" s="4"/>
    </row>
    <row r="41" spans="1:18" s="2" customFormat="1" ht="12.75" customHeight="1">
      <c r="A41" s="214"/>
      <c r="B41" s="79"/>
      <c r="C41" s="463"/>
      <c r="D41" s="73"/>
      <c r="E41" s="11"/>
      <c r="F41" s="257"/>
      <c r="G41" s="258"/>
      <c r="H41" s="216"/>
      <c r="I41" s="216"/>
      <c r="J41" s="68"/>
      <c r="K41" s="463"/>
      <c r="L41" s="114"/>
      <c r="M41" s="422"/>
      <c r="N41" s="422"/>
      <c r="O41" s="140"/>
      <c r="R41" s="4"/>
    </row>
    <row r="42" spans="1:18" s="2" customFormat="1" ht="12.75" customHeight="1">
      <c r="A42" s="214"/>
      <c r="B42" s="79"/>
      <c r="C42" s="463"/>
      <c r="D42" s="73"/>
      <c r="E42" s="11"/>
      <c r="F42" s="257"/>
      <c r="G42" s="258"/>
      <c r="H42" s="216"/>
      <c r="I42" s="216"/>
      <c r="J42" s="68"/>
      <c r="K42" s="463"/>
      <c r="L42" s="114"/>
      <c r="M42" s="422"/>
      <c r="N42" s="422"/>
      <c r="O42" s="140"/>
      <c r="R42" s="4"/>
    </row>
    <row r="43" spans="1:18" s="2" customFormat="1" ht="12.75" customHeight="1">
      <c r="A43" s="214"/>
      <c r="B43" s="79"/>
      <c r="C43" s="463"/>
      <c r="D43" s="73"/>
      <c r="E43" s="11"/>
      <c r="F43" s="257"/>
      <c r="G43" s="258"/>
      <c r="H43" s="216"/>
      <c r="I43" s="216"/>
      <c r="J43" s="68"/>
      <c r="K43" s="463"/>
      <c r="L43" s="114"/>
      <c r="M43" s="422"/>
      <c r="N43" s="422"/>
      <c r="O43" s="140"/>
      <c r="R43" s="6"/>
    </row>
    <row r="44" spans="1:17" s="2" customFormat="1" ht="12.75" customHeight="1">
      <c r="A44" s="215"/>
      <c r="B44" s="81"/>
      <c r="C44" s="465"/>
      <c r="D44" s="74"/>
      <c r="E44" s="11"/>
      <c r="F44" s="257"/>
      <c r="G44" s="258"/>
      <c r="H44" s="216"/>
      <c r="I44" s="216"/>
      <c r="J44" s="68"/>
      <c r="K44" s="463"/>
      <c r="L44" s="114"/>
      <c r="M44" s="422"/>
      <c r="N44" s="422"/>
      <c r="O44" s="140"/>
      <c r="Q44" s="4"/>
    </row>
    <row r="45" spans="1:17" s="2" customFormat="1" ht="12.75" customHeight="1">
      <c r="A45" s="213" t="s">
        <v>12</v>
      </c>
      <c r="B45" s="79"/>
      <c r="C45" s="463"/>
      <c r="D45" s="77"/>
      <c r="E45" s="11"/>
      <c r="F45" s="257"/>
      <c r="G45" s="258"/>
      <c r="H45" s="216"/>
      <c r="I45" s="216"/>
      <c r="J45" s="68"/>
      <c r="K45" s="463"/>
      <c r="L45" s="114"/>
      <c r="M45" s="422"/>
      <c r="N45" s="422"/>
      <c r="O45" s="140"/>
      <c r="Q45" s="4"/>
    </row>
    <row r="46" spans="1:17" s="2" customFormat="1" ht="12.75" customHeight="1">
      <c r="A46" s="214"/>
      <c r="B46" s="79"/>
      <c r="C46" s="463"/>
      <c r="D46" s="100">
        <f>ROUNDDOWN(SUM(C45:C55)/1000,0)</f>
        <v>0</v>
      </c>
      <c r="E46" s="11"/>
      <c r="F46" s="257"/>
      <c r="G46" s="258"/>
      <c r="H46" s="216"/>
      <c r="I46" s="216"/>
      <c r="J46" s="68"/>
      <c r="K46" s="463"/>
      <c r="L46" s="114"/>
      <c r="M46" s="422"/>
      <c r="N46" s="422"/>
      <c r="O46" s="140"/>
      <c r="Q46" s="4"/>
    </row>
    <row r="47" spans="1:17" s="2" customFormat="1" ht="12.75" customHeight="1">
      <c r="A47" s="214"/>
      <c r="B47" s="79"/>
      <c r="C47" s="463"/>
      <c r="D47" s="73"/>
      <c r="E47" s="11"/>
      <c r="F47" s="257"/>
      <c r="G47" s="258"/>
      <c r="H47" s="216"/>
      <c r="I47" s="216"/>
      <c r="J47" s="68"/>
      <c r="K47" s="463"/>
      <c r="L47" s="114"/>
      <c r="M47" s="422"/>
      <c r="N47" s="422"/>
      <c r="O47" s="140"/>
      <c r="Q47" s="4"/>
    </row>
    <row r="48" spans="1:17" s="2" customFormat="1" ht="12.75" customHeight="1">
      <c r="A48" s="214"/>
      <c r="B48" s="79"/>
      <c r="C48" s="463"/>
      <c r="D48" s="73"/>
      <c r="E48" s="11"/>
      <c r="F48" s="257"/>
      <c r="G48" s="258"/>
      <c r="H48" s="216"/>
      <c r="I48" s="216"/>
      <c r="J48" s="68"/>
      <c r="K48" s="463"/>
      <c r="L48" s="114"/>
      <c r="M48" s="422"/>
      <c r="N48" s="422"/>
      <c r="O48" s="140"/>
      <c r="Q48" s="4"/>
    </row>
    <row r="49" spans="1:17" s="2" customFormat="1" ht="12.75" customHeight="1">
      <c r="A49" s="214"/>
      <c r="B49" s="79"/>
      <c r="C49" s="463"/>
      <c r="D49" s="73"/>
      <c r="E49" s="11"/>
      <c r="F49" s="257"/>
      <c r="G49" s="258"/>
      <c r="H49" s="216"/>
      <c r="I49" s="216"/>
      <c r="J49" s="68"/>
      <c r="K49" s="463"/>
      <c r="L49" s="114"/>
      <c r="M49" s="422"/>
      <c r="N49" s="422"/>
      <c r="O49" s="140"/>
      <c r="Q49" s="4"/>
    </row>
    <row r="50" spans="1:17" s="2" customFormat="1" ht="12.75" customHeight="1">
      <c r="A50" s="214"/>
      <c r="B50" s="79"/>
      <c r="C50" s="463"/>
      <c r="D50" s="73"/>
      <c r="E50" s="11"/>
      <c r="F50" s="257"/>
      <c r="G50" s="258"/>
      <c r="H50" s="216"/>
      <c r="I50" s="216"/>
      <c r="J50" s="68"/>
      <c r="K50" s="463"/>
      <c r="L50" s="114"/>
      <c r="M50" s="422"/>
      <c r="N50" s="422"/>
      <c r="O50" s="140"/>
      <c r="Q50" s="4"/>
    </row>
    <row r="51" spans="1:17" s="2" customFormat="1" ht="12.75" customHeight="1">
      <c r="A51" s="214"/>
      <c r="B51" s="79"/>
      <c r="C51" s="463"/>
      <c r="D51" s="73"/>
      <c r="E51" s="11"/>
      <c r="F51" s="257"/>
      <c r="G51" s="258"/>
      <c r="H51" s="216"/>
      <c r="I51" s="216"/>
      <c r="J51" s="68"/>
      <c r="K51" s="463"/>
      <c r="L51" s="114"/>
      <c r="M51" s="422"/>
      <c r="N51" s="422"/>
      <c r="O51" s="140"/>
      <c r="Q51" s="4"/>
    </row>
    <row r="52" spans="1:17" s="2" customFormat="1" ht="12.75" customHeight="1">
      <c r="A52" s="214"/>
      <c r="B52" s="79"/>
      <c r="C52" s="463"/>
      <c r="D52" s="73"/>
      <c r="E52" s="11"/>
      <c r="F52" s="257"/>
      <c r="G52" s="258"/>
      <c r="H52" s="216"/>
      <c r="I52" s="216"/>
      <c r="J52" s="68"/>
      <c r="K52" s="463"/>
      <c r="L52" s="114"/>
      <c r="M52" s="422"/>
      <c r="N52" s="422"/>
      <c r="O52" s="140"/>
      <c r="Q52" s="4"/>
    </row>
    <row r="53" spans="1:17" s="2" customFormat="1" ht="12.75" customHeight="1">
      <c r="A53" s="214"/>
      <c r="B53" s="79"/>
      <c r="C53" s="463"/>
      <c r="D53" s="73"/>
      <c r="E53" s="11"/>
      <c r="F53" s="257"/>
      <c r="G53" s="258"/>
      <c r="H53" s="216"/>
      <c r="I53" s="216"/>
      <c r="J53" s="68"/>
      <c r="K53" s="463"/>
      <c r="L53" s="114"/>
      <c r="M53" s="422"/>
      <c r="N53" s="422"/>
      <c r="O53" s="140"/>
      <c r="Q53" s="4"/>
    </row>
    <row r="54" spans="1:17" s="2" customFormat="1" ht="12.75" customHeight="1">
      <c r="A54" s="214"/>
      <c r="B54" s="79"/>
      <c r="C54" s="463"/>
      <c r="D54" s="73"/>
      <c r="E54" s="11"/>
      <c r="F54" s="257"/>
      <c r="G54" s="258"/>
      <c r="H54" s="216"/>
      <c r="I54" s="216"/>
      <c r="J54" s="68"/>
      <c r="K54" s="463"/>
      <c r="L54" s="114"/>
      <c r="M54" s="422"/>
      <c r="N54" s="422"/>
      <c r="O54" s="140"/>
      <c r="Q54" s="4"/>
    </row>
    <row r="55" spans="1:17" s="2" customFormat="1" ht="12.75" customHeight="1">
      <c r="A55" s="215"/>
      <c r="B55" s="81"/>
      <c r="C55" s="465"/>
      <c r="D55" s="74"/>
      <c r="E55" s="11"/>
      <c r="F55" s="257"/>
      <c r="G55" s="258"/>
      <c r="H55" s="231" t="s">
        <v>32</v>
      </c>
      <c r="I55" s="231"/>
      <c r="J55" s="75"/>
      <c r="K55" s="462"/>
      <c r="L55" s="432"/>
      <c r="M55" s="419"/>
      <c r="N55" s="419"/>
      <c r="O55" s="433"/>
      <c r="Q55" s="4"/>
    </row>
    <row r="56" spans="1:17" s="2" customFormat="1" ht="12.75" customHeight="1">
      <c r="A56" s="239" t="s">
        <v>5</v>
      </c>
      <c r="B56" s="266"/>
      <c r="C56" s="267"/>
      <c r="D56" s="196">
        <f>D9+D21+D31+D46</f>
        <v>0</v>
      </c>
      <c r="E56" s="11"/>
      <c r="F56" s="257"/>
      <c r="G56" s="258"/>
      <c r="H56" s="216"/>
      <c r="I56" s="216"/>
      <c r="J56" s="68"/>
      <c r="K56" s="463"/>
      <c r="L56" s="421">
        <f>ROUNDDOWN(SUM(K55:K58)/1000,0)</f>
        <v>0</v>
      </c>
      <c r="M56" s="422"/>
      <c r="N56" s="422"/>
      <c r="O56" s="423">
        <f>SUM(M55:N58)</f>
        <v>0</v>
      </c>
      <c r="Q56" s="4"/>
    </row>
    <row r="57" spans="1:17" s="2" customFormat="1" ht="12.75" customHeight="1">
      <c r="A57" s="268"/>
      <c r="B57" s="269"/>
      <c r="C57" s="270"/>
      <c r="D57" s="197"/>
      <c r="E57" s="11"/>
      <c r="F57" s="257"/>
      <c r="G57" s="258"/>
      <c r="H57" s="216"/>
      <c r="I57" s="216"/>
      <c r="J57" s="68"/>
      <c r="K57" s="463"/>
      <c r="L57" s="424"/>
      <c r="M57" s="422"/>
      <c r="N57" s="422"/>
      <c r="O57" s="426"/>
      <c r="Q57" s="4"/>
    </row>
    <row r="58" spans="1:17" s="2" customFormat="1" ht="12.75" customHeight="1">
      <c r="A58" s="213" t="s">
        <v>6</v>
      </c>
      <c r="B58" s="271" t="s">
        <v>15</v>
      </c>
      <c r="C58" s="272"/>
      <c r="D58" s="77"/>
      <c r="E58" s="11"/>
      <c r="F58" s="257"/>
      <c r="G58" s="258"/>
      <c r="H58" s="232"/>
      <c r="I58" s="232"/>
      <c r="J58" s="76"/>
      <c r="K58" s="466"/>
      <c r="L58" s="434"/>
      <c r="M58" s="435"/>
      <c r="N58" s="435"/>
      <c r="O58" s="436"/>
      <c r="Q58" s="4"/>
    </row>
    <row r="59" spans="1:17" s="2" customFormat="1" ht="12.75" customHeight="1">
      <c r="A59" s="214"/>
      <c r="B59" s="82"/>
      <c r="C59" s="471"/>
      <c r="D59" s="100">
        <f>D66-D56</f>
        <v>0</v>
      </c>
      <c r="E59" s="11"/>
      <c r="F59" s="257"/>
      <c r="G59" s="258"/>
      <c r="H59" s="231" t="s">
        <v>34</v>
      </c>
      <c r="I59" s="231"/>
      <c r="J59" s="75"/>
      <c r="K59" s="462"/>
      <c r="L59" s="432"/>
      <c r="M59" s="419"/>
      <c r="N59" s="419"/>
      <c r="O59" s="433"/>
      <c r="Q59" s="4"/>
    </row>
    <row r="60" spans="1:17" s="2" customFormat="1" ht="12.75" customHeight="1">
      <c r="A60" s="214"/>
      <c r="B60" s="82"/>
      <c r="C60" s="471"/>
      <c r="D60" s="73"/>
      <c r="E60" s="11"/>
      <c r="F60" s="257"/>
      <c r="G60" s="258"/>
      <c r="H60" s="216"/>
      <c r="I60" s="216"/>
      <c r="J60" s="68"/>
      <c r="K60" s="463"/>
      <c r="L60" s="421">
        <f>ROUNDDOWN(SUM(K59:K62)/1000,0)</f>
        <v>0</v>
      </c>
      <c r="M60" s="422"/>
      <c r="N60" s="422"/>
      <c r="O60" s="423">
        <f>SUM(M59:N62)</f>
        <v>0</v>
      </c>
      <c r="Q60" s="4"/>
    </row>
    <row r="61" spans="1:17" s="2" customFormat="1" ht="12.75" customHeight="1">
      <c r="A61" s="214"/>
      <c r="B61" s="82"/>
      <c r="C61" s="471"/>
      <c r="D61" s="84"/>
      <c r="E61" s="11"/>
      <c r="F61" s="257"/>
      <c r="G61" s="258"/>
      <c r="H61" s="216"/>
      <c r="I61" s="216"/>
      <c r="J61" s="68"/>
      <c r="K61" s="463"/>
      <c r="L61" s="424"/>
      <c r="M61" s="422"/>
      <c r="N61" s="422"/>
      <c r="O61" s="426"/>
      <c r="Q61" s="4"/>
    </row>
    <row r="62" spans="1:17" s="2" customFormat="1" ht="12.75" customHeight="1">
      <c r="A62" s="214"/>
      <c r="B62" s="82"/>
      <c r="C62" s="471"/>
      <c r="D62" s="73"/>
      <c r="E62" s="11"/>
      <c r="F62" s="257"/>
      <c r="G62" s="258"/>
      <c r="H62" s="232"/>
      <c r="I62" s="232"/>
      <c r="J62" s="76"/>
      <c r="K62" s="466"/>
      <c r="L62" s="434"/>
      <c r="M62" s="435"/>
      <c r="N62" s="435"/>
      <c r="O62" s="436"/>
      <c r="Q62" s="4"/>
    </row>
    <row r="63" spans="1:17" s="2" customFormat="1" ht="12.75" customHeight="1">
      <c r="A63" s="214"/>
      <c r="B63" s="82"/>
      <c r="C63" s="471"/>
      <c r="D63" s="73"/>
      <c r="E63" s="11"/>
      <c r="F63" s="273" t="s">
        <v>55</v>
      </c>
      <c r="G63" s="274"/>
      <c r="H63" s="274"/>
      <c r="I63" s="274"/>
      <c r="J63" s="274"/>
      <c r="K63" s="275"/>
      <c r="L63" s="437">
        <f>L9+L21+L30+L56+L60</f>
        <v>0</v>
      </c>
      <c r="M63" s="438" t="s">
        <v>37</v>
      </c>
      <c r="N63" s="438" t="s">
        <v>81</v>
      </c>
      <c r="O63" s="439">
        <f>O9+O21+O30+O56+O60</f>
        <v>0</v>
      </c>
      <c r="Q63" s="4"/>
    </row>
    <row r="64" spans="1:16" s="2" customFormat="1" ht="12.75" customHeight="1">
      <c r="A64" s="214"/>
      <c r="B64" s="82"/>
      <c r="C64" s="471"/>
      <c r="D64" s="73"/>
      <c r="E64" s="11"/>
      <c r="F64" s="276"/>
      <c r="G64" s="277"/>
      <c r="H64" s="277"/>
      <c r="I64" s="277"/>
      <c r="J64" s="277"/>
      <c r="K64" s="278"/>
      <c r="L64" s="440"/>
      <c r="M64" s="441"/>
      <c r="N64" s="441"/>
      <c r="O64" s="442"/>
      <c r="P64" s="4"/>
    </row>
    <row r="65" spans="1:15" s="2" customFormat="1" ht="12.75" customHeight="1">
      <c r="A65" s="215"/>
      <c r="B65" s="83"/>
      <c r="C65" s="472"/>
      <c r="D65" s="74"/>
      <c r="E65" s="11"/>
      <c r="F65" s="239" t="s">
        <v>56</v>
      </c>
      <c r="G65" s="266"/>
      <c r="H65" s="266"/>
      <c r="I65" s="266"/>
      <c r="J65" s="266"/>
      <c r="K65" s="267"/>
      <c r="L65" s="437">
        <f>IF($I$2="○","",('②別紙・消費税等仕入控除税額（２か年度）'!H57))</f>
        <v>0</v>
      </c>
      <c r="M65" s="438" t="s">
        <v>38</v>
      </c>
      <c r="N65" s="438" t="s">
        <v>82</v>
      </c>
      <c r="O65" s="439">
        <f>IF($I$2="○","",(SUM('②別紙・消費税等仕入控除税額（２か年度）'!G59:G60)))</f>
        <v>0</v>
      </c>
    </row>
    <row r="66" spans="1:15" s="2" customFormat="1" ht="12.75" customHeight="1">
      <c r="A66" s="239" t="s">
        <v>23</v>
      </c>
      <c r="B66" s="266"/>
      <c r="C66" s="267"/>
      <c r="D66" s="196">
        <f>L74</f>
        <v>0</v>
      </c>
      <c r="E66" s="11"/>
      <c r="F66" s="198" t="s">
        <v>57</v>
      </c>
      <c r="G66" s="199"/>
      <c r="H66" s="199"/>
      <c r="I66" s="199"/>
      <c r="J66" s="199"/>
      <c r="K66" s="200"/>
      <c r="L66" s="440"/>
      <c r="M66" s="441"/>
      <c r="N66" s="441"/>
      <c r="O66" s="442"/>
    </row>
    <row r="67" spans="1:16" s="2" customFormat="1" ht="12.75" customHeight="1">
      <c r="A67" s="268"/>
      <c r="B67" s="269"/>
      <c r="C67" s="270"/>
      <c r="D67" s="197"/>
      <c r="E67" s="11"/>
      <c r="F67" s="233" t="s">
        <v>71</v>
      </c>
      <c r="G67" s="234"/>
      <c r="H67" s="234"/>
      <c r="I67" s="234"/>
      <c r="J67" s="234"/>
      <c r="K67" s="265"/>
      <c r="L67" s="437">
        <f>IF(I2="○",L63,(L63-L65))</f>
        <v>0</v>
      </c>
      <c r="M67" s="443" t="s">
        <v>54</v>
      </c>
      <c r="N67" s="443" t="s">
        <v>83</v>
      </c>
      <c r="O67" s="439">
        <f>IF(I2="○",O63,(O63-O65))</f>
        <v>0</v>
      </c>
      <c r="P67" s="3"/>
    </row>
    <row r="68" spans="1:17" s="2" customFormat="1" ht="12.75" customHeight="1">
      <c r="A68" s="301" t="s">
        <v>28</v>
      </c>
      <c r="B68" s="202"/>
      <c r="C68" s="203"/>
      <c r="D68" s="229"/>
      <c r="E68" s="11"/>
      <c r="F68" s="292" t="s">
        <v>58</v>
      </c>
      <c r="G68" s="293"/>
      <c r="H68" s="293"/>
      <c r="I68" s="293"/>
      <c r="J68" s="293"/>
      <c r="K68" s="294"/>
      <c r="L68" s="440"/>
      <c r="M68" s="444"/>
      <c r="N68" s="444"/>
      <c r="O68" s="442"/>
      <c r="Q68" s="7"/>
    </row>
    <row r="69" spans="1:15" s="2" customFormat="1" ht="12.75" customHeight="1">
      <c r="A69" s="302"/>
      <c r="B69" s="303"/>
      <c r="C69" s="304"/>
      <c r="D69" s="184"/>
      <c r="E69" s="11"/>
      <c r="F69" s="192" t="s">
        <v>72</v>
      </c>
      <c r="G69" s="193"/>
      <c r="H69" s="181"/>
      <c r="I69" s="182"/>
      <c r="J69" s="149"/>
      <c r="K69" s="463"/>
      <c r="L69" s="445"/>
      <c r="M69" s="446"/>
      <c r="N69" s="447"/>
      <c r="O69" s="448"/>
    </row>
    <row r="70" spans="1:15" s="2" customFormat="1" ht="12.75" customHeight="1">
      <c r="A70" s="207" t="s">
        <v>31</v>
      </c>
      <c r="B70" s="208"/>
      <c r="C70" s="209"/>
      <c r="D70" s="183">
        <f>ROUNDDOWN(IF(L56&gt;1000,1000,L56),-1)</f>
        <v>0</v>
      </c>
      <c r="E70" s="11"/>
      <c r="F70" s="192"/>
      <c r="G70" s="193"/>
      <c r="H70" s="181"/>
      <c r="I70" s="182"/>
      <c r="J70" s="29"/>
      <c r="K70" s="463"/>
      <c r="L70" s="449">
        <f>ROUNDDOWN(SUM(K69:K72)/1000,0)</f>
        <v>0</v>
      </c>
      <c r="M70" s="450"/>
      <c r="N70" s="451"/>
      <c r="O70" s="452"/>
    </row>
    <row r="71" spans="1:15" s="2" customFormat="1" ht="12.75" customHeight="1">
      <c r="A71" s="207"/>
      <c r="B71" s="208"/>
      <c r="C71" s="209"/>
      <c r="D71" s="184"/>
      <c r="E71" s="11"/>
      <c r="F71" s="192"/>
      <c r="G71" s="193"/>
      <c r="H71" s="181"/>
      <c r="I71" s="182"/>
      <c r="J71" s="29"/>
      <c r="K71" s="463"/>
      <c r="L71" s="453"/>
      <c r="M71" s="450"/>
      <c r="N71" s="451"/>
      <c r="O71" s="452"/>
    </row>
    <row r="72" spans="1:15" s="2" customFormat="1" ht="12.75" customHeight="1">
      <c r="A72" s="207" t="s">
        <v>36</v>
      </c>
      <c r="B72" s="208"/>
      <c r="C72" s="209"/>
      <c r="D72" s="183">
        <f>ROUNDDOWN(IF(L60&gt;1000,1000,L60),-1)</f>
        <v>0</v>
      </c>
      <c r="E72" s="11"/>
      <c r="F72" s="194"/>
      <c r="G72" s="195"/>
      <c r="H72" s="305"/>
      <c r="I72" s="306"/>
      <c r="J72" s="150"/>
      <c r="K72" s="465"/>
      <c r="L72" s="454"/>
      <c r="M72" s="450"/>
      <c r="N72" s="451"/>
      <c r="O72" s="452"/>
    </row>
    <row r="73" spans="1:16" s="2" customFormat="1" ht="12.75" customHeight="1">
      <c r="A73" s="210"/>
      <c r="B73" s="211"/>
      <c r="C73" s="212"/>
      <c r="D73" s="185"/>
      <c r="E73" s="11"/>
      <c r="F73" s="220" t="s">
        <v>30</v>
      </c>
      <c r="G73" s="221"/>
      <c r="H73" s="221"/>
      <c r="I73" s="221"/>
      <c r="J73" s="221"/>
      <c r="K73" s="222"/>
      <c r="L73" s="445"/>
      <c r="M73" s="450"/>
      <c r="N73" s="451"/>
      <c r="O73" s="452"/>
      <c r="P73" s="6"/>
    </row>
    <row r="74" spans="1:15" s="2" customFormat="1" ht="12.75" customHeight="1">
      <c r="A74" s="201" t="s">
        <v>35</v>
      </c>
      <c r="B74" s="202"/>
      <c r="C74" s="203"/>
      <c r="D74" s="218">
        <f>SUM(D68:D73)</f>
        <v>0</v>
      </c>
      <c r="E74" s="11"/>
      <c r="F74" s="223"/>
      <c r="G74" s="224"/>
      <c r="H74" s="224"/>
      <c r="I74" s="224"/>
      <c r="J74" s="224"/>
      <c r="K74" s="225"/>
      <c r="L74" s="449">
        <f>L63+L70</f>
        <v>0</v>
      </c>
      <c r="M74" s="450"/>
      <c r="N74" s="451"/>
      <c r="O74" s="452"/>
    </row>
    <row r="75" spans="1:15" s="2" customFormat="1" ht="12.75" customHeight="1">
      <c r="A75" s="204"/>
      <c r="B75" s="205"/>
      <c r="C75" s="206"/>
      <c r="D75" s="219"/>
      <c r="E75" s="49"/>
      <c r="F75" s="226"/>
      <c r="G75" s="227"/>
      <c r="H75" s="227"/>
      <c r="I75" s="227"/>
      <c r="J75" s="227"/>
      <c r="K75" s="228"/>
      <c r="L75" s="455"/>
      <c r="M75" s="456"/>
      <c r="N75" s="457"/>
      <c r="O75" s="458"/>
    </row>
    <row r="76" spans="1:15" s="2" customFormat="1" ht="21.75" customHeight="1">
      <c r="A76" s="295" t="s">
        <v>68</v>
      </c>
      <c r="B76" s="295"/>
      <c r="C76" s="296"/>
      <c r="D76" s="296"/>
      <c r="E76" s="297"/>
      <c r="F76" s="297"/>
      <c r="G76" s="297"/>
      <c r="H76" s="297"/>
      <c r="I76" s="130"/>
      <c r="J76" s="50"/>
      <c r="K76" s="467" t="s">
        <v>7</v>
      </c>
      <c r="L76" s="307"/>
      <c r="M76" s="308"/>
      <c r="N76" s="308"/>
      <c r="O76" s="309"/>
    </row>
    <row r="77" spans="1:15" ht="13.5">
      <c r="A77" s="13"/>
      <c r="B77" s="13"/>
      <c r="C77" s="473"/>
      <c r="D77" s="414"/>
      <c r="F77" s="13"/>
      <c r="G77" s="13"/>
      <c r="H77" s="13"/>
      <c r="I77" s="5"/>
      <c r="K77" s="468"/>
      <c r="L77" s="17"/>
      <c r="M77" s="17"/>
      <c r="N77" s="17"/>
      <c r="O77" s="17"/>
    </row>
    <row r="78" ht="13.5">
      <c r="D78" s="415"/>
    </row>
  </sheetData>
  <sheetProtection formatCells="0" formatColumns="0"/>
  <mergeCells count="112">
    <mergeCell ref="L76:O76"/>
    <mergeCell ref="H40:I40"/>
    <mergeCell ref="H41:I41"/>
    <mergeCell ref="H44:I44"/>
    <mergeCell ref="H39:I39"/>
    <mergeCell ref="H50:I50"/>
    <mergeCell ref="M63:M64"/>
    <mergeCell ref="M65:M66"/>
    <mergeCell ref="A76:H76"/>
    <mergeCell ref="M6:O6"/>
    <mergeCell ref="H17:I17"/>
    <mergeCell ref="H59:I59"/>
    <mergeCell ref="H60:I60"/>
    <mergeCell ref="H55:I55"/>
    <mergeCell ref="A68:C69"/>
    <mergeCell ref="H71:I71"/>
    <mergeCell ref="H72:I72"/>
    <mergeCell ref="H37:I37"/>
    <mergeCell ref="F68:K68"/>
    <mergeCell ref="H56:I56"/>
    <mergeCell ref="H53:I53"/>
    <mergeCell ref="H45:I45"/>
    <mergeCell ref="H52:I52"/>
    <mergeCell ref="H35:I35"/>
    <mergeCell ref="H38:I38"/>
    <mergeCell ref="M67:M68"/>
    <mergeCell ref="H36:I36"/>
    <mergeCell ref="H32:I32"/>
    <mergeCell ref="M69:O75"/>
    <mergeCell ref="O65:O66"/>
    <mergeCell ref="O67:O68"/>
    <mergeCell ref="O63:O64"/>
    <mergeCell ref="L63:L64"/>
    <mergeCell ref="L65:L66"/>
    <mergeCell ref="L67:L68"/>
    <mergeCell ref="A66:C67"/>
    <mergeCell ref="B58:C58"/>
    <mergeCell ref="F29:G62"/>
    <mergeCell ref="F63:K64"/>
    <mergeCell ref="F65:K65"/>
    <mergeCell ref="D56:D57"/>
    <mergeCell ref="A45:A55"/>
    <mergeCell ref="A56:C57"/>
    <mergeCell ref="A20:A29"/>
    <mergeCell ref="H34:I34"/>
    <mergeCell ref="H57:I57"/>
    <mergeCell ref="H54:I54"/>
    <mergeCell ref="H27:I27"/>
    <mergeCell ref="H29:I29"/>
    <mergeCell ref="H30:I30"/>
    <mergeCell ref="H47:I47"/>
    <mergeCell ref="H33:I33"/>
    <mergeCell ref="H42:I42"/>
    <mergeCell ref="H43:I43"/>
    <mergeCell ref="H8:I8"/>
    <mergeCell ref="H28:I28"/>
    <mergeCell ref="H24:I24"/>
    <mergeCell ref="H12:I12"/>
    <mergeCell ref="H22:I22"/>
    <mergeCell ref="E2:F2"/>
    <mergeCell ref="H23:I23"/>
    <mergeCell ref="H9:I9"/>
    <mergeCell ref="A3:L3"/>
    <mergeCell ref="L4:O4"/>
    <mergeCell ref="F7:G7"/>
    <mergeCell ref="H7:K7"/>
    <mergeCell ref="H11:I11"/>
    <mergeCell ref="H10:I10"/>
    <mergeCell ref="F8:G19"/>
    <mergeCell ref="H14:I14"/>
    <mergeCell ref="H19:I19"/>
    <mergeCell ref="H13:I13"/>
    <mergeCell ref="H70:I70"/>
    <mergeCell ref="H62:I62"/>
    <mergeCell ref="F5:L6"/>
    <mergeCell ref="A5:A7"/>
    <mergeCell ref="B5:C7"/>
    <mergeCell ref="D5:D7"/>
    <mergeCell ref="H18:I18"/>
    <mergeCell ref="H58:I58"/>
    <mergeCell ref="A8:A19"/>
    <mergeCell ref="H25:I25"/>
    <mergeCell ref="D68:D69"/>
    <mergeCell ref="H15:I15"/>
    <mergeCell ref="H16:I16"/>
    <mergeCell ref="H31:I31"/>
    <mergeCell ref="H20:I20"/>
    <mergeCell ref="H51:I51"/>
    <mergeCell ref="H46:I46"/>
    <mergeCell ref="H26:I26"/>
    <mergeCell ref="F20:G28"/>
    <mergeCell ref="F67:K67"/>
    <mergeCell ref="A74:C75"/>
    <mergeCell ref="A72:C73"/>
    <mergeCell ref="A58:A65"/>
    <mergeCell ref="A70:C71"/>
    <mergeCell ref="H61:I61"/>
    <mergeCell ref="H21:I21"/>
    <mergeCell ref="A30:A44"/>
    <mergeCell ref="H48:I48"/>
    <mergeCell ref="H49:I49"/>
    <mergeCell ref="D74:D75"/>
    <mergeCell ref="H69:I69"/>
    <mergeCell ref="D70:D71"/>
    <mergeCell ref="D72:D73"/>
    <mergeCell ref="N63:N64"/>
    <mergeCell ref="N65:N66"/>
    <mergeCell ref="N67:N68"/>
    <mergeCell ref="F69:G72"/>
    <mergeCell ref="D66:D67"/>
    <mergeCell ref="F66:K66"/>
    <mergeCell ref="F73:K75"/>
  </mergeCells>
  <dataValidations count="2">
    <dataValidation type="list" showInputMessage="1" showErrorMessage="1" promptTitle="消費税等仕入控除税額の取扱" prompt="免税事業者又は簡易課税事業者はセル「Ｉ２」で、○を選択してください。" sqref="I2">
      <formula1>"　,○"</formula1>
    </dataValidation>
    <dataValidation type="list" showInputMessage="1" showErrorMessage="1" promptTitle="消費税等仕入控除税額の取扱" prompt="課税事業者はセル「Ｅ２」で、○を選択してください。" sqref="E2:F2">
      <formula1>"　,○"</formula1>
    </dataValidation>
  </dataValidations>
  <printOptions horizontalCentered="1" verticalCentered="1"/>
  <pageMargins left="0.1968503937007874" right="0.1968503937007874" top="0.3937007874015748" bottom="0" header="0.3937007874015748" footer="0.1968503937007874"/>
  <pageSetup horizontalDpi="1200" verticalDpi="1200" orientation="portrait" paperSize="9" scale="80" r:id="rId3"/>
  <ignoredErrors>
    <ignoredError sqref="L21 L7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zoomScalePageLayoutView="0" workbookViewId="0" topLeftCell="A44">
      <selection activeCell="G49" sqref="G49:G64"/>
    </sheetView>
  </sheetViews>
  <sheetFormatPr defaultColWidth="9.00390625" defaultRowHeight="13.5"/>
  <cols>
    <col min="1" max="2" width="3.25390625" style="15" customWidth="1"/>
    <col min="3" max="3" width="11.875" style="15" customWidth="1"/>
    <col min="4" max="4" width="15.625" style="15" customWidth="1"/>
    <col min="5" max="5" width="17.125" style="15" customWidth="1"/>
    <col min="6" max="6" width="12.375" style="16" customWidth="1"/>
    <col min="7" max="7" width="10.75390625" style="16" customWidth="1"/>
    <col min="8" max="8" width="10.125" style="394" customWidth="1"/>
    <col min="9" max="9" width="5.00390625" style="16" customWidth="1"/>
    <col min="10" max="16384" width="9.00390625" style="15" customWidth="1"/>
  </cols>
  <sheetData>
    <row r="1" spans="1:9" s="14" customFormat="1" ht="16.5" customHeight="1">
      <c r="A1" s="36" t="s">
        <v>86</v>
      </c>
      <c r="B1" s="36"/>
      <c r="C1" s="36"/>
      <c r="D1" s="36"/>
      <c r="E1" s="36"/>
      <c r="F1" s="37"/>
      <c r="G1" s="37"/>
      <c r="H1" s="310" t="str">
        <f>IF(('①積算内訳様式（２か年度）'!I2)="○","提出不要","提出必須")</f>
        <v>提出必須</v>
      </c>
      <c r="I1" s="310"/>
    </row>
    <row r="2" spans="1:9" ht="16.5" customHeight="1">
      <c r="A2" s="48" t="s">
        <v>17</v>
      </c>
      <c r="B2" s="39"/>
      <c r="C2" s="39"/>
      <c r="D2" s="39"/>
      <c r="E2" s="39"/>
      <c r="F2" s="40"/>
      <c r="G2" s="40"/>
      <c r="H2" s="310"/>
      <c r="I2" s="310"/>
    </row>
    <row r="3" spans="1:9" ht="9" customHeight="1">
      <c r="A3" s="38"/>
      <c r="B3" s="39"/>
      <c r="C3" s="39"/>
      <c r="D3" s="39"/>
      <c r="E3" s="39"/>
      <c r="F3" s="40"/>
      <c r="G3" s="40"/>
      <c r="H3" s="389"/>
      <c r="I3" s="47"/>
    </row>
    <row r="4" spans="1:9" ht="20.25" customHeight="1">
      <c r="A4" s="326" t="s">
        <v>24</v>
      </c>
      <c r="B4" s="327"/>
      <c r="C4" s="335">
        <f>'①積算内訳様式（２か年度）'!L4</f>
        <v>0</v>
      </c>
      <c r="D4" s="336"/>
      <c r="E4" s="337"/>
      <c r="F4" s="40"/>
      <c r="G4" s="40"/>
      <c r="H4" s="389"/>
      <c r="I4" s="47"/>
    </row>
    <row r="5" spans="1:9" ht="9" customHeight="1">
      <c r="A5" s="38"/>
      <c r="B5" s="39"/>
      <c r="C5" s="39"/>
      <c r="D5" s="39"/>
      <c r="E5" s="39"/>
      <c r="F5" s="40"/>
      <c r="G5" s="40"/>
      <c r="H5" s="390"/>
      <c r="I5" s="42"/>
    </row>
    <row r="6" spans="1:9" s="43" customFormat="1" ht="18.75" customHeight="1">
      <c r="A6" s="153" t="s">
        <v>25</v>
      </c>
      <c r="B6" s="368" t="s">
        <v>76</v>
      </c>
      <c r="C6" s="368"/>
      <c r="D6" s="368"/>
      <c r="E6" s="368"/>
      <c r="F6" s="368"/>
      <c r="G6" s="368"/>
      <c r="H6" s="368"/>
      <c r="I6" s="368"/>
    </row>
    <row r="7" spans="1:9" s="44" customFormat="1" ht="24" customHeight="1">
      <c r="A7" s="328" t="s">
        <v>39</v>
      </c>
      <c r="B7" s="329"/>
      <c r="C7" s="340" t="s">
        <v>88</v>
      </c>
      <c r="D7" s="341"/>
      <c r="E7" s="341"/>
      <c r="F7" s="342"/>
      <c r="G7" s="395">
        <f>+'①積算内訳様式（２か年度）'!L63</f>
        <v>0</v>
      </c>
      <c r="H7" s="396"/>
      <c r="I7" s="124" t="s">
        <v>20</v>
      </c>
    </row>
    <row r="8" spans="1:11" s="43" customFormat="1" ht="24" customHeight="1">
      <c r="A8" s="328" t="s">
        <v>40</v>
      </c>
      <c r="B8" s="329"/>
      <c r="C8" s="369" t="s">
        <v>182</v>
      </c>
      <c r="D8" s="370"/>
      <c r="E8" s="370"/>
      <c r="F8" s="371"/>
      <c r="G8" s="397"/>
      <c r="H8" s="398"/>
      <c r="I8" s="124" t="s">
        <v>20</v>
      </c>
      <c r="J8" s="51"/>
      <c r="K8" s="51"/>
    </row>
    <row r="9" spans="1:11" s="43" customFormat="1" ht="24" customHeight="1">
      <c r="A9" s="328" t="s">
        <v>41</v>
      </c>
      <c r="B9" s="329"/>
      <c r="C9" s="340" t="s">
        <v>181</v>
      </c>
      <c r="D9" s="372"/>
      <c r="E9" s="372"/>
      <c r="F9" s="373"/>
      <c r="G9" s="397">
        <f>G7-G11-G10-G8</f>
        <v>0</v>
      </c>
      <c r="H9" s="398"/>
      <c r="I9" s="124" t="s">
        <v>20</v>
      </c>
      <c r="J9" s="51"/>
      <c r="K9" s="51"/>
    </row>
    <row r="10" spans="1:11" s="43" customFormat="1" ht="24" customHeight="1">
      <c r="A10" s="354" t="s">
        <v>42</v>
      </c>
      <c r="B10" s="355"/>
      <c r="C10" s="330" t="s">
        <v>180</v>
      </c>
      <c r="D10" s="331"/>
      <c r="E10" s="331"/>
      <c r="F10" s="332"/>
      <c r="G10" s="399">
        <f>+'①積算内訳様式（２か年度）'!M8:M62</f>
        <v>0</v>
      </c>
      <c r="H10" s="400"/>
      <c r="I10" s="147" t="s">
        <v>20</v>
      </c>
      <c r="J10" s="51"/>
      <c r="K10" s="51"/>
    </row>
    <row r="11" spans="1:11" s="43" customFormat="1" ht="24" customHeight="1">
      <c r="A11" s="328" t="s">
        <v>87</v>
      </c>
      <c r="B11" s="329"/>
      <c r="C11" s="330" t="s">
        <v>183</v>
      </c>
      <c r="D11" s="331"/>
      <c r="E11" s="331"/>
      <c r="F11" s="332"/>
      <c r="G11" s="399">
        <f>+'①積算内訳様式（２か年度）'!N8:N62</f>
        <v>0</v>
      </c>
      <c r="H11" s="400"/>
      <c r="I11" s="147" t="s">
        <v>20</v>
      </c>
      <c r="J11" s="51"/>
      <c r="K11" s="51"/>
    </row>
    <row r="12" spans="1:11" s="43" customFormat="1" ht="9" customHeight="1">
      <c r="A12" s="64"/>
      <c r="B12" s="54"/>
      <c r="C12" s="54"/>
      <c r="D12" s="54"/>
      <c r="E12" s="56"/>
      <c r="F12" s="57"/>
      <c r="G12" s="57"/>
      <c r="H12" s="391"/>
      <c r="I12" s="56"/>
      <c r="J12" s="51"/>
      <c r="K12" s="51"/>
    </row>
    <row r="13" spans="1:9" s="5" customFormat="1" ht="18.75" customHeight="1">
      <c r="A13" s="154" t="s">
        <v>29</v>
      </c>
      <c r="B13" s="155" t="s">
        <v>77</v>
      </c>
      <c r="C13" s="155"/>
      <c r="D13" s="155"/>
      <c r="E13" s="156"/>
      <c r="F13" s="157"/>
      <c r="G13" s="55"/>
      <c r="H13" s="392"/>
      <c r="I13" s="55"/>
    </row>
    <row r="14" spans="1:9" s="45" customFormat="1" ht="24.75" customHeight="1">
      <c r="A14" s="324" t="s">
        <v>18</v>
      </c>
      <c r="B14" s="325"/>
      <c r="C14" s="158"/>
      <c r="D14" s="158" t="s">
        <v>19</v>
      </c>
      <c r="E14" s="158"/>
      <c r="F14" s="159" t="s">
        <v>27</v>
      </c>
      <c r="G14" s="160" t="s">
        <v>78</v>
      </c>
      <c r="H14" s="338" t="s">
        <v>26</v>
      </c>
      <c r="I14" s="339"/>
    </row>
    <row r="15" spans="1:9" s="5" customFormat="1" ht="12">
      <c r="A15" s="367" t="s">
        <v>64</v>
      </c>
      <c r="B15" s="367" t="s">
        <v>10</v>
      </c>
      <c r="C15" s="65"/>
      <c r="D15" s="86"/>
      <c r="E15" s="86"/>
      <c r="F15" s="91"/>
      <c r="G15" s="58"/>
      <c r="H15" s="68"/>
      <c r="I15" s="25" t="s">
        <v>16</v>
      </c>
    </row>
    <row r="16" spans="1:9" s="5" customFormat="1" ht="12">
      <c r="A16" s="352"/>
      <c r="B16" s="352"/>
      <c r="C16" s="62"/>
      <c r="D16" s="87"/>
      <c r="E16" s="88"/>
      <c r="F16" s="70"/>
      <c r="G16" s="59"/>
      <c r="H16" s="393">
        <f>ROUNDDOWN(SUMIF(G15:G26,"Ａ１",F15:F26)/1000,0)+ROUNDDOWN(SUMIF(G15:G26,"Ａ２",F15:F26)/1000,0)+ROUNDDOWN(SUMIF(G15:G26,"Ａ３",F15:F26)/1000,0)+ROUNDDOWN(SUMIF(G15:G26,"Ａ４",F15:F26)/1000,0)</f>
        <v>0</v>
      </c>
      <c r="I16" s="26" t="s">
        <v>20</v>
      </c>
    </row>
    <row r="17" spans="1:9" s="5" customFormat="1" ht="12">
      <c r="A17" s="352"/>
      <c r="B17" s="352"/>
      <c r="C17" s="63"/>
      <c r="D17" s="89"/>
      <c r="E17" s="89"/>
      <c r="F17" s="70"/>
      <c r="G17" s="59"/>
      <c r="H17" s="68"/>
      <c r="I17" s="26"/>
    </row>
    <row r="18" spans="1:9" s="5" customFormat="1" ht="12">
      <c r="A18" s="352"/>
      <c r="B18" s="352"/>
      <c r="C18" s="63"/>
      <c r="D18" s="89"/>
      <c r="E18" s="89"/>
      <c r="F18" s="70"/>
      <c r="G18" s="59"/>
      <c r="H18" s="68"/>
      <c r="I18" s="26"/>
    </row>
    <row r="19" spans="1:9" s="5" customFormat="1" ht="12">
      <c r="A19" s="352"/>
      <c r="B19" s="352"/>
      <c r="C19" s="63"/>
      <c r="D19" s="89"/>
      <c r="E19" s="89"/>
      <c r="F19" s="70"/>
      <c r="G19" s="59"/>
      <c r="H19" s="68"/>
      <c r="I19" s="26"/>
    </row>
    <row r="20" spans="1:9" s="5" customFormat="1" ht="12">
      <c r="A20" s="352"/>
      <c r="B20" s="352"/>
      <c r="C20" s="63"/>
      <c r="D20" s="89"/>
      <c r="E20" s="89"/>
      <c r="F20" s="70"/>
      <c r="G20" s="59"/>
      <c r="H20" s="68"/>
      <c r="I20" s="26"/>
    </row>
    <row r="21" spans="1:9" s="5" customFormat="1" ht="12">
      <c r="A21" s="352"/>
      <c r="B21" s="352"/>
      <c r="C21" s="63"/>
      <c r="D21" s="89"/>
      <c r="E21" s="89"/>
      <c r="F21" s="131"/>
      <c r="G21" s="59"/>
      <c r="H21" s="68"/>
      <c r="I21" s="26"/>
    </row>
    <row r="22" spans="1:9" s="5" customFormat="1" ht="12">
      <c r="A22" s="352"/>
      <c r="B22" s="352"/>
      <c r="C22" s="63"/>
      <c r="D22" s="89"/>
      <c r="E22" s="89"/>
      <c r="F22" s="70"/>
      <c r="G22" s="59"/>
      <c r="H22" s="68"/>
      <c r="I22" s="26"/>
    </row>
    <row r="23" spans="1:9" s="5" customFormat="1" ht="12">
      <c r="A23" s="352"/>
      <c r="B23" s="352"/>
      <c r="C23" s="63"/>
      <c r="D23" s="89"/>
      <c r="E23" s="89"/>
      <c r="F23" s="70"/>
      <c r="G23" s="59"/>
      <c r="H23" s="68"/>
      <c r="I23" s="26"/>
    </row>
    <row r="24" spans="1:9" s="5" customFormat="1" ht="12">
      <c r="A24" s="352"/>
      <c r="B24" s="352"/>
      <c r="C24" s="63"/>
      <c r="D24" s="89"/>
      <c r="E24" s="89"/>
      <c r="F24" s="70"/>
      <c r="G24" s="59"/>
      <c r="H24" s="68"/>
      <c r="I24" s="26"/>
    </row>
    <row r="25" spans="1:9" s="5" customFormat="1" ht="12">
      <c r="A25" s="352"/>
      <c r="B25" s="352"/>
      <c r="C25" s="63"/>
      <c r="D25" s="89"/>
      <c r="E25" s="89"/>
      <c r="F25" s="70"/>
      <c r="G25" s="59"/>
      <c r="H25" s="68"/>
      <c r="I25" s="26"/>
    </row>
    <row r="26" spans="1:9" s="5" customFormat="1" ht="12">
      <c r="A26" s="352"/>
      <c r="B26" s="353"/>
      <c r="C26" s="66"/>
      <c r="D26" s="90"/>
      <c r="E26" s="90"/>
      <c r="F26" s="85"/>
      <c r="G26" s="60"/>
      <c r="H26" s="72"/>
      <c r="I26" s="26"/>
    </row>
    <row r="27" spans="1:9" s="5" customFormat="1" ht="12">
      <c r="A27" s="352"/>
      <c r="B27" s="352" t="s">
        <v>13</v>
      </c>
      <c r="C27" s="63"/>
      <c r="D27" s="89"/>
      <c r="E27" s="89"/>
      <c r="F27" s="70"/>
      <c r="G27" s="58"/>
      <c r="H27" s="68"/>
      <c r="I27" s="28"/>
    </row>
    <row r="28" spans="1:9" s="5" customFormat="1" ht="12">
      <c r="A28" s="352"/>
      <c r="B28" s="352"/>
      <c r="C28" s="62"/>
      <c r="D28" s="87"/>
      <c r="E28" s="88"/>
      <c r="F28" s="69"/>
      <c r="G28" s="59"/>
      <c r="H28" s="393">
        <f>ROUNDDOWN(SUMIF(G27:G38,"Ａ１",F27:F38)/1000,0)+ROUNDDOWN(SUMIF(G27:G38,"Ａ２",F27:F38)/1000,0)+ROUNDDOWN(SUMIF(G27:G38,"Ａ３",F27:F38)/1000,0)+ROUNDDOWN(SUMIF(G27:G38,"Ａ４",F27:F38)/1000,0)</f>
        <v>0</v>
      </c>
      <c r="I28" s="26" t="s">
        <v>20</v>
      </c>
    </row>
    <row r="29" spans="1:9" s="5" customFormat="1" ht="12">
      <c r="A29" s="352"/>
      <c r="B29" s="352"/>
      <c r="C29" s="63"/>
      <c r="D29" s="89"/>
      <c r="E29" s="89"/>
      <c r="F29" s="70"/>
      <c r="G29" s="59"/>
      <c r="H29" s="68"/>
      <c r="I29" s="26"/>
    </row>
    <row r="30" spans="1:9" s="5" customFormat="1" ht="12">
      <c r="A30" s="352"/>
      <c r="B30" s="352"/>
      <c r="C30" s="63"/>
      <c r="D30" s="89"/>
      <c r="E30" s="89"/>
      <c r="F30" s="70"/>
      <c r="G30" s="59"/>
      <c r="H30" s="68"/>
      <c r="I30" s="26"/>
    </row>
    <row r="31" spans="1:9" s="5" customFormat="1" ht="12">
      <c r="A31" s="352"/>
      <c r="B31" s="352"/>
      <c r="C31" s="63"/>
      <c r="D31" s="89"/>
      <c r="E31" s="89"/>
      <c r="F31" s="70"/>
      <c r="G31" s="59"/>
      <c r="H31" s="68"/>
      <c r="I31" s="26"/>
    </row>
    <row r="32" spans="1:9" s="5" customFormat="1" ht="12">
      <c r="A32" s="352"/>
      <c r="B32" s="352"/>
      <c r="C32" s="63"/>
      <c r="D32" s="89"/>
      <c r="E32" s="89"/>
      <c r="F32" s="70"/>
      <c r="G32" s="59"/>
      <c r="H32" s="68"/>
      <c r="I32" s="26"/>
    </row>
    <row r="33" spans="1:9" s="5" customFormat="1" ht="12">
      <c r="A33" s="352"/>
      <c r="B33" s="352"/>
      <c r="C33" s="63"/>
      <c r="D33" s="89"/>
      <c r="E33" s="89"/>
      <c r="F33" s="70"/>
      <c r="G33" s="59"/>
      <c r="H33" s="68"/>
      <c r="I33" s="26"/>
    </row>
    <row r="34" spans="1:9" s="5" customFormat="1" ht="12">
      <c r="A34" s="352"/>
      <c r="B34" s="352"/>
      <c r="C34" s="63"/>
      <c r="D34" s="89"/>
      <c r="E34" s="89"/>
      <c r="F34" s="70"/>
      <c r="G34" s="59"/>
      <c r="H34" s="68"/>
      <c r="I34" s="26"/>
    </row>
    <row r="35" spans="1:9" s="5" customFormat="1" ht="12">
      <c r="A35" s="352"/>
      <c r="B35" s="352"/>
      <c r="C35" s="63"/>
      <c r="D35" s="89"/>
      <c r="E35" s="89"/>
      <c r="F35" s="70"/>
      <c r="G35" s="59"/>
      <c r="H35" s="68"/>
      <c r="I35" s="26"/>
    </row>
    <row r="36" spans="1:9" s="5" customFormat="1" ht="12">
      <c r="A36" s="352"/>
      <c r="B36" s="352"/>
      <c r="C36" s="63"/>
      <c r="D36" s="89"/>
      <c r="E36" s="89"/>
      <c r="F36" s="70"/>
      <c r="G36" s="59"/>
      <c r="H36" s="68"/>
      <c r="I36" s="26"/>
    </row>
    <row r="37" spans="1:9" s="5" customFormat="1" ht="12">
      <c r="A37" s="352"/>
      <c r="B37" s="352"/>
      <c r="C37" s="63"/>
      <c r="D37" s="89"/>
      <c r="E37" s="89"/>
      <c r="F37" s="70"/>
      <c r="G37" s="59"/>
      <c r="H37" s="68"/>
      <c r="I37" s="26"/>
    </row>
    <row r="38" spans="1:9" s="5" customFormat="1" ht="12">
      <c r="A38" s="352"/>
      <c r="B38" s="353"/>
      <c r="C38" s="67"/>
      <c r="D38" s="90"/>
      <c r="E38" s="90"/>
      <c r="F38" s="85"/>
      <c r="G38" s="60"/>
      <c r="H38" s="72"/>
      <c r="I38" s="26"/>
    </row>
    <row r="39" spans="1:9" s="5" customFormat="1" ht="12">
      <c r="A39" s="352"/>
      <c r="B39" s="352" t="s">
        <v>50</v>
      </c>
      <c r="C39" s="63"/>
      <c r="D39" s="89"/>
      <c r="E39" s="89"/>
      <c r="F39" s="70"/>
      <c r="G39" s="58"/>
      <c r="H39" s="68"/>
      <c r="I39" s="28"/>
    </row>
    <row r="40" spans="1:9" s="5" customFormat="1" ht="12">
      <c r="A40" s="352"/>
      <c r="B40" s="352"/>
      <c r="C40" s="62"/>
      <c r="D40" s="87"/>
      <c r="E40" s="88"/>
      <c r="F40" s="71"/>
      <c r="G40" s="59"/>
      <c r="H40" s="393">
        <f>ROUNDDOWN(SUMIF(G39:G48,"Ａ１",F39:F48)/1000,0)+ROUNDDOWN(SUMIF(G39:G48,"Ａ２",F39:F48)/1000,0)+ROUNDDOWN(SUMIF(G39:G48,"Ａ３",F39:F48)/1000,0)+ROUNDDOWN(SUMIF(G39:G48,"Ａ４",F39:F48)/1000,0)</f>
        <v>0</v>
      </c>
      <c r="I40" s="46" t="s">
        <v>20</v>
      </c>
    </row>
    <row r="41" spans="1:9" s="5" customFormat="1" ht="12">
      <c r="A41" s="352"/>
      <c r="B41" s="352"/>
      <c r="C41" s="63"/>
      <c r="D41" s="89"/>
      <c r="E41" s="89"/>
      <c r="F41" s="70"/>
      <c r="G41" s="59"/>
      <c r="H41" s="68"/>
      <c r="I41" s="26"/>
    </row>
    <row r="42" spans="1:9" s="5" customFormat="1" ht="12">
      <c r="A42" s="352"/>
      <c r="B42" s="352"/>
      <c r="C42" s="63"/>
      <c r="D42" s="89"/>
      <c r="E42" s="89"/>
      <c r="F42" s="70"/>
      <c r="G42" s="59"/>
      <c r="H42" s="68"/>
      <c r="I42" s="26"/>
    </row>
    <row r="43" spans="1:9" s="5" customFormat="1" ht="12">
      <c r="A43" s="352"/>
      <c r="B43" s="352"/>
      <c r="C43" s="63"/>
      <c r="D43" s="89"/>
      <c r="E43" s="89"/>
      <c r="F43" s="70"/>
      <c r="G43" s="59"/>
      <c r="H43" s="68"/>
      <c r="I43" s="26"/>
    </row>
    <row r="44" spans="1:9" s="5" customFormat="1" ht="12">
      <c r="A44" s="352"/>
      <c r="B44" s="352"/>
      <c r="C44" s="63"/>
      <c r="D44" s="89"/>
      <c r="E44" s="89"/>
      <c r="F44" s="70"/>
      <c r="G44" s="59"/>
      <c r="H44" s="68"/>
      <c r="I44" s="26"/>
    </row>
    <row r="45" spans="1:9" s="5" customFormat="1" ht="12">
      <c r="A45" s="352"/>
      <c r="B45" s="352"/>
      <c r="C45" s="63"/>
      <c r="D45" s="89"/>
      <c r="E45" s="89"/>
      <c r="F45" s="70"/>
      <c r="G45" s="59"/>
      <c r="H45" s="68"/>
      <c r="I45" s="26"/>
    </row>
    <row r="46" spans="1:9" s="5" customFormat="1" ht="12">
      <c r="A46" s="352"/>
      <c r="B46" s="352"/>
      <c r="C46" s="63"/>
      <c r="D46" s="89"/>
      <c r="E46" s="89"/>
      <c r="F46" s="70"/>
      <c r="G46" s="59"/>
      <c r="H46" s="68"/>
      <c r="I46" s="26"/>
    </row>
    <row r="47" spans="1:9" s="5" customFormat="1" ht="12">
      <c r="A47" s="352"/>
      <c r="B47" s="352"/>
      <c r="C47" s="63"/>
      <c r="D47" s="89"/>
      <c r="E47" s="89"/>
      <c r="F47" s="70"/>
      <c r="G47" s="59"/>
      <c r="H47" s="68"/>
      <c r="I47" s="26"/>
    </row>
    <row r="48" spans="1:9" s="5" customFormat="1" ht="12">
      <c r="A48" s="352"/>
      <c r="B48" s="353"/>
      <c r="C48" s="63"/>
      <c r="D48" s="89"/>
      <c r="E48" s="90"/>
      <c r="F48" s="85"/>
      <c r="G48" s="60"/>
      <c r="H48" s="72"/>
      <c r="I48" s="27"/>
    </row>
    <row r="49" spans="1:9" s="5" customFormat="1" ht="15" customHeight="1">
      <c r="A49" s="352"/>
      <c r="B49" s="233" t="s">
        <v>89</v>
      </c>
      <c r="C49" s="234"/>
      <c r="D49" s="234"/>
      <c r="E49" s="311"/>
      <c r="F49" s="61" t="s">
        <v>43</v>
      </c>
      <c r="G49" s="401">
        <f>ROUNDDOWN(SUMIF($G$15:$G$26,"Ａ１",$F$15:$F$26)/1000,0)+ROUNDDOWN(SUMIF($G$27:$G$38,"Ａ１",$F$27:$F$38)/1000,0)+ROUNDDOWN(SUMIF($G$39:$G$48,"Ａ１",$F$39:$F$48)/1000,0)</f>
        <v>0</v>
      </c>
      <c r="H49" s="318">
        <f>SUM(G49:G52)</f>
        <v>0</v>
      </c>
      <c r="I49" s="321" t="s">
        <v>20</v>
      </c>
    </row>
    <row r="50" spans="1:9" s="5" customFormat="1" ht="15" customHeight="1">
      <c r="A50" s="352"/>
      <c r="B50" s="312"/>
      <c r="C50" s="313"/>
      <c r="D50" s="313"/>
      <c r="E50" s="314"/>
      <c r="F50" s="125" t="s">
        <v>44</v>
      </c>
      <c r="G50" s="402">
        <f>ROUNDDOWN(SUMIF($G$15:$G$26,"Ａ２",$F$15:$F$26)/1000,0)+ROUNDDOWN(SUMIF($G$27:$G$38,"Ａ２",$F$27:$F$38)/1000,0)+ROUNDDOWN(SUMIF($G$39:$G$48,"Ａ２",$F$39:$F$48)/1000,0)</f>
        <v>0</v>
      </c>
      <c r="H50" s="319"/>
      <c r="I50" s="322"/>
    </row>
    <row r="51" spans="1:9" s="5" customFormat="1" ht="15" customHeight="1">
      <c r="A51" s="352"/>
      <c r="B51" s="312"/>
      <c r="C51" s="313"/>
      <c r="D51" s="313"/>
      <c r="E51" s="314"/>
      <c r="F51" s="162" t="s">
        <v>45</v>
      </c>
      <c r="G51" s="403">
        <f>ROUNDDOWN(SUMIF($G$15:$G$26,"Ａ３",$F$15:$F$26)/1000,0)+ROUNDDOWN(SUMIF($G$27:$G$38,"Ａ３",$F$27:$F$38)/1000,0)+ROUNDDOWN(SUMIF($G$39:$G$48,"Ａ３",$F$39:$F$48)/1000,0)</f>
        <v>0</v>
      </c>
      <c r="H51" s="319"/>
      <c r="I51" s="322"/>
    </row>
    <row r="52" spans="1:9" s="5" customFormat="1" ht="15" customHeight="1">
      <c r="A52" s="353"/>
      <c r="B52" s="315"/>
      <c r="C52" s="316"/>
      <c r="D52" s="316"/>
      <c r="E52" s="317"/>
      <c r="F52" s="148" t="s">
        <v>93</v>
      </c>
      <c r="G52" s="404">
        <f>ROUNDDOWN(SUMIF($G$15:$G$26,"Ａ４",$F$15:$F$26)/1000,0)+ROUNDDOWN(SUMIF($G$27:$G$38,"Ａ４",$F$27:$F$38)/1000,0)+ROUNDDOWN(SUMIF($G$39:$G$48,"Ａ４",$F$39:$F$48)/1000,0)</f>
        <v>0</v>
      </c>
      <c r="H52" s="320"/>
      <c r="I52" s="323"/>
    </row>
    <row r="53" spans="1:9" s="5" customFormat="1" ht="15" customHeight="1">
      <c r="A53" s="343" t="s">
        <v>90</v>
      </c>
      <c r="B53" s="344"/>
      <c r="C53" s="344"/>
      <c r="D53" s="344"/>
      <c r="E53" s="345"/>
      <c r="F53" s="61" t="s">
        <v>46</v>
      </c>
      <c r="G53" s="405">
        <f>G8</f>
        <v>0</v>
      </c>
      <c r="H53" s="362">
        <f>SUM(G53:G56)</f>
        <v>0</v>
      </c>
      <c r="I53" s="321" t="s">
        <v>20</v>
      </c>
    </row>
    <row r="54" spans="1:9" s="5" customFormat="1" ht="15" customHeight="1">
      <c r="A54" s="346"/>
      <c r="B54" s="347"/>
      <c r="C54" s="347"/>
      <c r="D54" s="347"/>
      <c r="E54" s="348"/>
      <c r="F54" s="125" t="s">
        <v>47</v>
      </c>
      <c r="G54" s="406">
        <f>G9</f>
        <v>0</v>
      </c>
      <c r="H54" s="363"/>
      <c r="I54" s="322"/>
    </row>
    <row r="55" spans="1:9" s="5" customFormat="1" ht="15" customHeight="1">
      <c r="A55" s="346"/>
      <c r="B55" s="347"/>
      <c r="C55" s="347"/>
      <c r="D55" s="347"/>
      <c r="E55" s="348"/>
      <c r="F55" s="161" t="s">
        <v>37</v>
      </c>
      <c r="G55" s="403">
        <f>G10</f>
        <v>0</v>
      </c>
      <c r="H55" s="363"/>
      <c r="I55" s="322"/>
    </row>
    <row r="56" spans="1:9" s="5" customFormat="1" ht="15" customHeight="1">
      <c r="A56" s="349"/>
      <c r="B56" s="350"/>
      <c r="C56" s="350"/>
      <c r="D56" s="350"/>
      <c r="E56" s="351"/>
      <c r="F56" s="53" t="s">
        <v>81</v>
      </c>
      <c r="G56" s="404">
        <f>G11</f>
        <v>0</v>
      </c>
      <c r="H56" s="364"/>
      <c r="I56" s="323"/>
    </row>
    <row r="57" spans="1:9" s="5" customFormat="1" ht="18" customHeight="1">
      <c r="A57" s="374" t="s">
        <v>91</v>
      </c>
      <c r="B57" s="375"/>
      <c r="C57" s="375"/>
      <c r="D57" s="375"/>
      <c r="E57" s="375"/>
      <c r="F57" s="61" t="s">
        <v>48</v>
      </c>
      <c r="G57" s="407">
        <f>ROUNDDOWN((G53-G49)*5/105,0)</f>
        <v>0</v>
      </c>
      <c r="H57" s="380">
        <f>SUM(G57:G60)</f>
        <v>0</v>
      </c>
      <c r="I57" s="321" t="s">
        <v>20</v>
      </c>
    </row>
    <row r="58" spans="1:9" s="5" customFormat="1" ht="18" customHeight="1">
      <c r="A58" s="376"/>
      <c r="B58" s="377"/>
      <c r="C58" s="377"/>
      <c r="D58" s="377"/>
      <c r="E58" s="377"/>
      <c r="F58" s="125" t="s">
        <v>49</v>
      </c>
      <c r="G58" s="408">
        <f>ROUNDDOWN((G54-G50)*8/108,0)</f>
        <v>0</v>
      </c>
      <c r="H58" s="381"/>
      <c r="I58" s="322"/>
    </row>
    <row r="59" spans="1:9" s="5" customFormat="1" ht="18" customHeight="1">
      <c r="A59" s="376"/>
      <c r="B59" s="377"/>
      <c r="C59" s="377"/>
      <c r="D59" s="377"/>
      <c r="E59" s="377"/>
      <c r="F59" s="162" t="s">
        <v>38</v>
      </c>
      <c r="G59" s="403">
        <f>ROUNDDOWN((G55-G51)*8/108,0)</f>
        <v>0</v>
      </c>
      <c r="H59" s="381"/>
      <c r="I59" s="322"/>
    </row>
    <row r="60" spans="1:9" s="5" customFormat="1" ht="18" customHeight="1">
      <c r="A60" s="378"/>
      <c r="B60" s="379"/>
      <c r="C60" s="379"/>
      <c r="D60" s="379"/>
      <c r="E60" s="379"/>
      <c r="F60" s="148" t="s">
        <v>82</v>
      </c>
      <c r="G60" s="404">
        <f>ROUNDDOWN((G56-G52)*8/108,0)</f>
        <v>0</v>
      </c>
      <c r="H60" s="382"/>
      <c r="I60" s="323"/>
    </row>
    <row r="61" spans="1:9" s="5" customFormat="1" ht="18" customHeight="1">
      <c r="A61" s="356" t="s">
        <v>92</v>
      </c>
      <c r="B61" s="357"/>
      <c r="C61" s="357"/>
      <c r="D61" s="357"/>
      <c r="E61" s="357"/>
      <c r="F61" s="61" t="s">
        <v>51</v>
      </c>
      <c r="G61" s="405">
        <f>+G53-G57</f>
        <v>0</v>
      </c>
      <c r="H61" s="362">
        <f>SUM(G61:G64)</f>
        <v>0</v>
      </c>
      <c r="I61" s="321" t="s">
        <v>20</v>
      </c>
    </row>
    <row r="62" spans="1:9" s="5" customFormat="1" ht="18" customHeight="1">
      <c r="A62" s="358"/>
      <c r="B62" s="359"/>
      <c r="C62" s="359"/>
      <c r="D62" s="359"/>
      <c r="E62" s="359"/>
      <c r="F62" s="125" t="s">
        <v>52</v>
      </c>
      <c r="G62" s="406">
        <f>+G54-G58</f>
        <v>0</v>
      </c>
      <c r="H62" s="363"/>
      <c r="I62" s="322"/>
    </row>
    <row r="63" spans="1:9" s="5" customFormat="1" ht="18" customHeight="1">
      <c r="A63" s="358"/>
      <c r="B63" s="359"/>
      <c r="C63" s="359"/>
      <c r="D63" s="359"/>
      <c r="E63" s="359"/>
      <c r="F63" s="162" t="s">
        <v>53</v>
      </c>
      <c r="G63" s="403">
        <f>+G55-G59</f>
        <v>0</v>
      </c>
      <c r="H63" s="363"/>
      <c r="I63" s="322"/>
    </row>
    <row r="64" spans="1:9" s="5" customFormat="1" ht="18" customHeight="1">
      <c r="A64" s="360"/>
      <c r="B64" s="361"/>
      <c r="C64" s="361"/>
      <c r="D64" s="361"/>
      <c r="E64" s="361"/>
      <c r="F64" s="148" t="s">
        <v>83</v>
      </c>
      <c r="G64" s="404">
        <f>+G56-G60</f>
        <v>0</v>
      </c>
      <c r="H64" s="364"/>
      <c r="I64" s="323"/>
    </row>
  </sheetData>
  <sheetProtection formatCells="0" formatColumns="0"/>
  <mergeCells count="37">
    <mergeCell ref="I57:I60"/>
    <mergeCell ref="B6:I6"/>
    <mergeCell ref="C8:F8"/>
    <mergeCell ref="C9:F9"/>
    <mergeCell ref="G9:H9"/>
    <mergeCell ref="I53:I56"/>
    <mergeCell ref="A57:E60"/>
    <mergeCell ref="H57:H60"/>
    <mergeCell ref="A7:B7"/>
    <mergeCell ref="G7:H7"/>
    <mergeCell ref="A61:E64"/>
    <mergeCell ref="H61:H64"/>
    <mergeCell ref="I61:I64"/>
    <mergeCell ref="H53:H56"/>
    <mergeCell ref="G8:H8"/>
    <mergeCell ref="A9:B9"/>
    <mergeCell ref="A15:A52"/>
    <mergeCell ref="B15:B26"/>
    <mergeCell ref="A8:B8"/>
    <mergeCell ref="G10:H10"/>
    <mergeCell ref="H14:I14"/>
    <mergeCell ref="C7:F7"/>
    <mergeCell ref="A53:E56"/>
    <mergeCell ref="B39:B48"/>
    <mergeCell ref="A10:B10"/>
    <mergeCell ref="C10:F10"/>
    <mergeCell ref="B27:B38"/>
    <mergeCell ref="H1:I2"/>
    <mergeCell ref="B49:E52"/>
    <mergeCell ref="H49:H52"/>
    <mergeCell ref="I49:I52"/>
    <mergeCell ref="A14:B14"/>
    <mergeCell ref="A4:B4"/>
    <mergeCell ref="A11:B11"/>
    <mergeCell ref="C11:F11"/>
    <mergeCell ref="G11:H11"/>
    <mergeCell ref="C4:E4"/>
  </mergeCells>
  <conditionalFormatting sqref="C4:E4">
    <cfRule type="cellIs" priority="1" dxfId="2" operator="equal" stopIfTrue="1">
      <formula>0</formula>
    </cfRule>
  </conditionalFormatting>
  <dataValidations count="1">
    <dataValidation type="list" allowBlank="1" showInputMessage="1" showErrorMessage="1" sqref="G15:G48">
      <formula1>"Ａ１,Ａ２,Ａ３,Ａ４"</formula1>
    </dataValidation>
  </dataValidations>
  <printOptions horizontalCentered="1"/>
  <pageMargins left="0.7086614173228347" right="0.5118110236220472" top="0.15748031496062992" bottom="0.15748031496062992" header="0.31496062992125984" footer="0.31496062992125984"/>
  <pageSetup horizontalDpi="600" verticalDpi="600" orientation="portrait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view="pageBreakPreview" zoomScaleSheetLayoutView="100" zoomScalePageLayoutView="0" workbookViewId="0" topLeftCell="A1">
      <selection activeCell="Q15" sqref="Q15"/>
    </sheetView>
  </sheetViews>
  <sheetFormatPr defaultColWidth="9.00390625" defaultRowHeight="13.5"/>
  <cols>
    <col min="1" max="1" width="4.625" style="8" customWidth="1"/>
    <col min="2" max="2" width="18.00390625" style="1" customWidth="1"/>
    <col min="3" max="3" width="9.00390625" style="1" customWidth="1"/>
    <col min="4" max="4" width="9.25390625" style="17" customWidth="1"/>
    <col min="5" max="5" width="0.74609375" style="12" customWidth="1"/>
    <col min="6" max="6" width="3.25390625" style="9" customWidth="1"/>
    <col min="7" max="7" width="3.125" style="9" customWidth="1"/>
    <col min="8" max="8" width="16.25390625" style="9" customWidth="1"/>
    <col min="9" max="9" width="3.75390625" style="8" customWidth="1"/>
    <col min="10" max="10" width="10.875" style="10" customWidth="1"/>
    <col min="11" max="11" width="9.25390625" style="19" customWidth="1"/>
    <col min="12" max="12" width="9.25390625" style="20" customWidth="1"/>
    <col min="13" max="14" width="9.25390625" style="19" customWidth="1"/>
    <col min="15" max="15" width="9.25390625" style="20" customWidth="1"/>
    <col min="16" max="16" width="9.00390625" style="8" customWidth="1"/>
    <col min="17" max="18" width="9.25390625" style="8" bestFit="1" customWidth="1"/>
    <col min="19" max="16384" width="9.00390625" style="8" customWidth="1"/>
  </cols>
  <sheetData>
    <row r="1" spans="1:15" s="2" customFormat="1" ht="13.5" customHeight="1">
      <c r="A1" s="30" t="s">
        <v>84</v>
      </c>
      <c r="B1" s="22"/>
      <c r="C1" s="22"/>
      <c r="D1" s="31"/>
      <c r="E1" s="32"/>
      <c r="F1" s="33"/>
      <c r="G1" s="33"/>
      <c r="H1" s="33"/>
      <c r="I1" s="23"/>
      <c r="J1" s="34"/>
      <c r="K1" s="31"/>
      <c r="L1" s="31"/>
      <c r="M1" s="31"/>
      <c r="N1" s="31"/>
      <c r="O1" s="31"/>
    </row>
    <row r="2" spans="1:15" s="96" customFormat="1" ht="13.5" customHeight="1">
      <c r="A2" s="41" t="s">
        <v>33</v>
      </c>
      <c r="B2" s="95"/>
      <c r="C2" s="95"/>
      <c r="D2" s="151" t="s">
        <v>65</v>
      </c>
      <c r="E2" s="263" t="s">
        <v>61</v>
      </c>
      <c r="F2" s="264"/>
      <c r="G2" s="152" t="s">
        <v>66</v>
      </c>
      <c r="H2" s="41"/>
      <c r="I2" s="52"/>
      <c r="J2" s="152" t="s">
        <v>67</v>
      </c>
      <c r="K2" s="41"/>
      <c r="L2" s="41"/>
      <c r="M2" s="41"/>
      <c r="N2" s="41"/>
      <c r="O2" s="41"/>
    </row>
    <row r="3" spans="1:15" s="2" customFormat="1" ht="13.5" customHeight="1">
      <c r="A3" s="248" t="s">
        <v>85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97"/>
      <c r="N3" s="97"/>
      <c r="O3" s="97"/>
    </row>
    <row r="4" spans="1:17" s="2" customFormat="1" ht="15" customHeight="1">
      <c r="A4" s="23" t="s">
        <v>0</v>
      </c>
      <c r="B4" s="22"/>
      <c r="C4" s="22"/>
      <c r="D4" s="31"/>
      <c r="E4" s="32"/>
      <c r="F4" s="35" t="s">
        <v>1</v>
      </c>
      <c r="G4" s="33"/>
      <c r="H4" s="33"/>
      <c r="I4" s="33"/>
      <c r="J4" s="33"/>
      <c r="K4" s="128" t="s">
        <v>2</v>
      </c>
      <c r="L4" s="249"/>
      <c r="M4" s="250"/>
      <c r="N4" s="250"/>
      <c r="O4" s="251"/>
      <c r="P4" s="98"/>
      <c r="Q4" s="98"/>
    </row>
    <row r="5" spans="1:17" s="2" customFormat="1" ht="15" customHeight="1">
      <c r="A5" s="233" t="s">
        <v>3</v>
      </c>
      <c r="B5" s="239" t="s">
        <v>21</v>
      </c>
      <c r="C5" s="240"/>
      <c r="D5" s="245" t="s">
        <v>63</v>
      </c>
      <c r="E5" s="32"/>
      <c r="F5" s="233" t="s">
        <v>59</v>
      </c>
      <c r="G5" s="234"/>
      <c r="H5" s="234"/>
      <c r="I5" s="234"/>
      <c r="J5" s="234"/>
      <c r="K5" s="234"/>
      <c r="L5" s="234"/>
      <c r="M5" s="126"/>
      <c r="N5" s="126"/>
      <c r="O5" s="127"/>
      <c r="P5" s="98"/>
      <c r="Q5" s="98"/>
    </row>
    <row r="6" spans="1:17" s="2" customFormat="1" ht="15" customHeight="1">
      <c r="A6" s="237"/>
      <c r="B6" s="241"/>
      <c r="C6" s="242"/>
      <c r="D6" s="246"/>
      <c r="E6" s="32"/>
      <c r="F6" s="235"/>
      <c r="G6" s="236"/>
      <c r="H6" s="236"/>
      <c r="I6" s="236"/>
      <c r="J6" s="236"/>
      <c r="K6" s="236"/>
      <c r="L6" s="236"/>
      <c r="M6" s="298" t="s">
        <v>70</v>
      </c>
      <c r="N6" s="299"/>
      <c r="O6" s="300"/>
      <c r="P6" s="98"/>
      <c r="Q6" s="98"/>
    </row>
    <row r="7" spans="1:15" s="123" customFormat="1" ht="60.75" customHeight="1">
      <c r="A7" s="238"/>
      <c r="B7" s="243"/>
      <c r="C7" s="244"/>
      <c r="D7" s="247"/>
      <c r="E7" s="122"/>
      <c r="F7" s="252" t="s">
        <v>4</v>
      </c>
      <c r="G7" s="253"/>
      <c r="H7" s="254" t="s">
        <v>69</v>
      </c>
      <c r="I7" s="255"/>
      <c r="J7" s="255"/>
      <c r="K7" s="256"/>
      <c r="L7" s="129" t="s">
        <v>62</v>
      </c>
      <c r="M7" s="417" t="s">
        <v>184</v>
      </c>
      <c r="N7" s="132" t="s">
        <v>79</v>
      </c>
      <c r="O7" s="133" t="s">
        <v>80</v>
      </c>
    </row>
    <row r="8" spans="1:18" s="2" customFormat="1" ht="12.75" customHeight="1">
      <c r="A8" s="213" t="s">
        <v>9</v>
      </c>
      <c r="B8" s="78"/>
      <c r="C8" s="104"/>
      <c r="D8" s="77"/>
      <c r="E8" s="11"/>
      <c r="F8" s="257" t="s">
        <v>10</v>
      </c>
      <c r="G8" s="258"/>
      <c r="H8" s="230"/>
      <c r="I8" s="231"/>
      <c r="J8" s="68" t="s">
        <v>16</v>
      </c>
      <c r="K8" s="104"/>
      <c r="L8" s="101"/>
      <c r="M8" s="134"/>
      <c r="N8" s="134"/>
      <c r="O8" s="135"/>
      <c r="R8" s="10"/>
    </row>
    <row r="9" spans="1:18" s="2" customFormat="1" ht="12.75" customHeight="1">
      <c r="A9" s="214"/>
      <c r="B9" s="79" t="s">
        <v>94</v>
      </c>
      <c r="C9" s="105" t="s">
        <v>95</v>
      </c>
      <c r="D9" s="163" t="s">
        <v>97</v>
      </c>
      <c r="E9" s="11"/>
      <c r="F9" s="257"/>
      <c r="G9" s="258"/>
      <c r="H9" s="165" t="s">
        <v>107</v>
      </c>
      <c r="I9" s="7"/>
      <c r="J9" s="166"/>
      <c r="K9" s="105" t="s">
        <v>116</v>
      </c>
      <c r="L9" s="168" t="s">
        <v>117</v>
      </c>
      <c r="M9" s="136" t="s">
        <v>100</v>
      </c>
      <c r="N9" s="136" t="s">
        <v>118</v>
      </c>
      <c r="O9" s="163" t="s">
        <v>100</v>
      </c>
      <c r="R9" s="4"/>
    </row>
    <row r="10" spans="1:18" s="2" customFormat="1" ht="12.75" customHeight="1">
      <c r="A10" s="214"/>
      <c r="B10" s="80" t="s">
        <v>96</v>
      </c>
      <c r="C10" s="105" t="s">
        <v>95</v>
      </c>
      <c r="D10" s="73"/>
      <c r="E10" s="11"/>
      <c r="F10" s="257"/>
      <c r="G10" s="258"/>
      <c r="H10" s="165" t="s">
        <v>108</v>
      </c>
      <c r="I10" s="7"/>
      <c r="J10" s="167" t="s">
        <v>99</v>
      </c>
      <c r="K10" s="109"/>
      <c r="L10" s="113"/>
      <c r="M10" s="137"/>
      <c r="N10" s="137"/>
      <c r="O10" s="138"/>
      <c r="R10" s="4"/>
    </row>
    <row r="11" spans="1:18" s="2" customFormat="1" ht="12.75" customHeight="1">
      <c r="A11" s="214"/>
      <c r="B11" s="80" t="s">
        <v>96</v>
      </c>
      <c r="C11" s="105" t="s">
        <v>95</v>
      </c>
      <c r="D11" s="73"/>
      <c r="E11" s="11"/>
      <c r="F11" s="257"/>
      <c r="G11" s="258"/>
      <c r="H11" s="165" t="s">
        <v>109</v>
      </c>
      <c r="I11" s="7"/>
      <c r="J11" s="167" t="s">
        <v>99</v>
      </c>
      <c r="K11" s="109"/>
      <c r="L11" s="102"/>
      <c r="M11" s="137"/>
      <c r="N11" s="137"/>
      <c r="O11" s="139"/>
      <c r="R11" s="4"/>
    </row>
    <row r="12" spans="1:18" s="2" customFormat="1" ht="12.75" customHeight="1">
      <c r="A12" s="214"/>
      <c r="B12" s="80" t="s">
        <v>96</v>
      </c>
      <c r="C12" s="105" t="s">
        <v>95</v>
      </c>
      <c r="D12" s="73"/>
      <c r="E12" s="11"/>
      <c r="F12" s="257"/>
      <c r="G12" s="258"/>
      <c r="H12" s="165" t="s">
        <v>110</v>
      </c>
      <c r="I12" s="7"/>
      <c r="J12" s="167" t="s">
        <v>104</v>
      </c>
      <c r="K12" s="109"/>
      <c r="L12" s="102"/>
      <c r="M12" s="137"/>
      <c r="N12" s="137"/>
      <c r="O12" s="139"/>
      <c r="R12" s="4"/>
    </row>
    <row r="13" spans="1:18" s="2" customFormat="1" ht="12.75" customHeight="1">
      <c r="A13" s="214"/>
      <c r="B13" s="80"/>
      <c r="C13" s="105"/>
      <c r="D13" s="73"/>
      <c r="E13" s="11"/>
      <c r="F13" s="257"/>
      <c r="G13" s="258"/>
      <c r="H13" s="165" t="s">
        <v>111</v>
      </c>
      <c r="I13" s="7"/>
      <c r="J13" s="167" t="s">
        <v>104</v>
      </c>
      <c r="K13" s="105"/>
      <c r="L13" s="102"/>
      <c r="M13" s="136"/>
      <c r="N13" s="136"/>
      <c r="O13" s="139"/>
      <c r="R13" s="4"/>
    </row>
    <row r="14" spans="1:18" s="2" customFormat="1" ht="12.75" customHeight="1">
      <c r="A14" s="214"/>
      <c r="B14" s="80"/>
      <c r="C14" s="105"/>
      <c r="D14" s="73"/>
      <c r="E14" s="11"/>
      <c r="F14" s="257"/>
      <c r="G14" s="258"/>
      <c r="H14" s="165" t="s">
        <v>112</v>
      </c>
      <c r="I14" s="7"/>
      <c r="J14" s="166"/>
      <c r="K14" s="105" t="s">
        <v>99</v>
      </c>
      <c r="L14" s="102"/>
      <c r="M14" s="136" t="s">
        <v>100</v>
      </c>
      <c r="N14" s="136" t="s">
        <v>100</v>
      </c>
      <c r="O14" s="139"/>
      <c r="R14" s="4"/>
    </row>
    <row r="15" spans="1:18" s="2" customFormat="1" ht="12.75" customHeight="1">
      <c r="A15" s="214"/>
      <c r="B15" s="80"/>
      <c r="C15" s="105"/>
      <c r="D15" s="73"/>
      <c r="E15" s="11"/>
      <c r="F15" s="257"/>
      <c r="G15" s="258"/>
      <c r="H15" s="165" t="s">
        <v>113</v>
      </c>
      <c r="I15" s="7"/>
      <c r="J15" s="167" t="s">
        <v>104</v>
      </c>
      <c r="K15" s="105"/>
      <c r="L15" s="102"/>
      <c r="M15" s="136"/>
      <c r="N15" s="136"/>
      <c r="O15" s="139"/>
      <c r="R15" s="4"/>
    </row>
    <row r="16" spans="1:18" s="2" customFormat="1" ht="12.75" customHeight="1">
      <c r="A16" s="214"/>
      <c r="B16" s="79"/>
      <c r="C16" s="105"/>
      <c r="D16" s="84"/>
      <c r="E16" s="11"/>
      <c r="F16" s="257"/>
      <c r="G16" s="258"/>
      <c r="H16" s="165" t="s">
        <v>114</v>
      </c>
      <c r="I16" s="7"/>
      <c r="J16" s="167"/>
      <c r="K16" s="105"/>
      <c r="L16" s="102"/>
      <c r="M16" s="136"/>
      <c r="N16" s="136"/>
      <c r="O16" s="139"/>
      <c r="R16" s="4"/>
    </row>
    <row r="17" spans="1:18" s="2" customFormat="1" ht="12.75" customHeight="1">
      <c r="A17" s="214"/>
      <c r="B17" s="79"/>
      <c r="C17" s="105"/>
      <c r="D17" s="84"/>
      <c r="E17" s="11"/>
      <c r="F17" s="257"/>
      <c r="G17" s="258"/>
      <c r="H17" s="165"/>
      <c r="I17" s="4" t="s">
        <v>115</v>
      </c>
      <c r="J17" s="167" t="s">
        <v>104</v>
      </c>
      <c r="K17" s="105"/>
      <c r="L17" s="102"/>
      <c r="M17" s="136"/>
      <c r="N17" s="136"/>
      <c r="O17" s="139"/>
      <c r="R17" s="4"/>
    </row>
    <row r="18" spans="1:18" s="2" customFormat="1" ht="12.75" customHeight="1">
      <c r="A18" s="214"/>
      <c r="B18" s="80"/>
      <c r="C18" s="105"/>
      <c r="D18" s="99"/>
      <c r="E18" s="11"/>
      <c r="F18" s="257"/>
      <c r="G18" s="258"/>
      <c r="H18" s="217"/>
      <c r="I18" s="216"/>
      <c r="J18" s="68"/>
      <c r="K18" s="105"/>
      <c r="L18" s="114"/>
      <c r="M18" s="136"/>
      <c r="N18" s="136"/>
      <c r="O18" s="140"/>
      <c r="R18" s="4"/>
    </row>
    <row r="19" spans="1:18" s="2" customFormat="1" ht="12.75" customHeight="1">
      <c r="A19" s="215"/>
      <c r="B19" s="81"/>
      <c r="C19" s="106"/>
      <c r="D19" s="74"/>
      <c r="E19" s="11"/>
      <c r="F19" s="257"/>
      <c r="G19" s="258"/>
      <c r="H19" s="259"/>
      <c r="I19" s="232"/>
      <c r="J19" s="72"/>
      <c r="K19" s="106"/>
      <c r="L19" s="103"/>
      <c r="M19" s="141"/>
      <c r="N19" s="141"/>
      <c r="O19" s="142"/>
      <c r="R19" s="4"/>
    </row>
    <row r="20" spans="1:18" s="2" customFormat="1" ht="12.75" customHeight="1">
      <c r="A20" s="213" t="s">
        <v>8</v>
      </c>
      <c r="B20" s="80"/>
      <c r="C20" s="105"/>
      <c r="D20" s="77"/>
      <c r="E20" s="11"/>
      <c r="F20" s="260" t="s">
        <v>60</v>
      </c>
      <c r="G20" s="261"/>
      <c r="H20" s="230"/>
      <c r="I20" s="231"/>
      <c r="J20" s="68"/>
      <c r="K20" s="105"/>
      <c r="L20" s="115"/>
      <c r="M20" s="136"/>
      <c r="N20" s="136"/>
      <c r="O20" s="143"/>
      <c r="R20" s="4"/>
    </row>
    <row r="21" spans="1:18" s="2" customFormat="1" ht="12.75" customHeight="1">
      <c r="A21" s="214"/>
      <c r="B21" s="80" t="s">
        <v>98</v>
      </c>
      <c r="C21" s="105" t="s">
        <v>99</v>
      </c>
      <c r="D21" s="163" t="s">
        <v>100</v>
      </c>
      <c r="E21" s="11"/>
      <c r="F21" s="262"/>
      <c r="G21" s="261"/>
      <c r="H21" s="217" t="s">
        <v>119</v>
      </c>
      <c r="I21" s="216"/>
      <c r="J21" s="68"/>
      <c r="K21" s="105" t="s">
        <v>99</v>
      </c>
      <c r="L21" s="168" t="s">
        <v>97</v>
      </c>
      <c r="M21" s="136" t="s">
        <v>100</v>
      </c>
      <c r="N21" s="136" t="s">
        <v>100</v>
      </c>
      <c r="O21" s="163" t="s">
        <v>124</v>
      </c>
      <c r="Q21" s="10"/>
      <c r="R21" s="4"/>
    </row>
    <row r="22" spans="1:18" s="2" customFormat="1" ht="12.75" customHeight="1">
      <c r="A22" s="214"/>
      <c r="B22" s="79"/>
      <c r="C22" s="105"/>
      <c r="D22" s="73"/>
      <c r="E22" s="11"/>
      <c r="F22" s="262"/>
      <c r="G22" s="261"/>
      <c r="H22" s="62" t="s">
        <v>120</v>
      </c>
      <c r="I22" s="63"/>
      <c r="J22" s="68"/>
      <c r="K22" s="105" t="s">
        <v>99</v>
      </c>
      <c r="L22" s="102"/>
      <c r="M22" s="136" t="s">
        <v>100</v>
      </c>
      <c r="N22" s="136" t="s">
        <v>123</v>
      </c>
      <c r="O22" s="139"/>
      <c r="R22" s="4"/>
    </row>
    <row r="23" spans="1:18" s="2" customFormat="1" ht="12.75" customHeight="1">
      <c r="A23" s="214"/>
      <c r="B23" s="79"/>
      <c r="C23" s="105"/>
      <c r="D23" s="73"/>
      <c r="E23" s="11"/>
      <c r="F23" s="262"/>
      <c r="G23" s="261"/>
      <c r="H23" s="217"/>
      <c r="I23" s="216"/>
      <c r="J23" s="68"/>
      <c r="K23" s="105"/>
      <c r="L23" s="102"/>
      <c r="M23" s="136"/>
      <c r="N23" s="136"/>
      <c r="O23" s="139"/>
      <c r="R23" s="4"/>
    </row>
    <row r="24" spans="1:18" s="2" customFormat="1" ht="12.75" customHeight="1">
      <c r="A24" s="214"/>
      <c r="B24" s="79"/>
      <c r="C24" s="105"/>
      <c r="D24" s="73"/>
      <c r="E24" s="11"/>
      <c r="F24" s="262"/>
      <c r="G24" s="261"/>
      <c r="H24" s="217"/>
      <c r="I24" s="216"/>
      <c r="J24" s="68"/>
      <c r="K24" s="105"/>
      <c r="L24" s="102"/>
      <c r="M24" s="136"/>
      <c r="N24" s="136"/>
      <c r="O24" s="139"/>
      <c r="R24" s="4"/>
    </row>
    <row r="25" spans="1:18" s="2" customFormat="1" ht="12.75" customHeight="1">
      <c r="A25" s="214"/>
      <c r="B25" s="79"/>
      <c r="C25" s="105"/>
      <c r="D25" s="73"/>
      <c r="E25" s="11"/>
      <c r="F25" s="262"/>
      <c r="G25" s="261"/>
      <c r="H25" s="217"/>
      <c r="I25" s="216"/>
      <c r="J25" s="68"/>
      <c r="K25" s="105"/>
      <c r="L25" s="102"/>
      <c r="M25" s="136"/>
      <c r="N25" s="136"/>
      <c r="O25" s="139"/>
      <c r="R25" s="4"/>
    </row>
    <row r="26" spans="1:18" s="2" customFormat="1" ht="12.75" customHeight="1">
      <c r="A26" s="214"/>
      <c r="B26" s="79"/>
      <c r="C26" s="105"/>
      <c r="D26" s="73"/>
      <c r="E26" s="11"/>
      <c r="F26" s="262"/>
      <c r="G26" s="261"/>
      <c r="H26" s="217"/>
      <c r="I26" s="216"/>
      <c r="J26" s="68"/>
      <c r="K26" s="105"/>
      <c r="L26" s="102"/>
      <c r="M26" s="136"/>
      <c r="N26" s="136"/>
      <c r="O26" s="139"/>
      <c r="R26" s="4"/>
    </row>
    <row r="27" spans="1:18" s="2" customFormat="1" ht="12.75" customHeight="1">
      <c r="A27" s="214"/>
      <c r="B27" s="79"/>
      <c r="C27" s="105"/>
      <c r="D27" s="73"/>
      <c r="E27" s="11"/>
      <c r="F27" s="262"/>
      <c r="G27" s="261"/>
      <c r="H27" s="217"/>
      <c r="I27" s="216"/>
      <c r="J27" s="68"/>
      <c r="K27" s="105"/>
      <c r="L27" s="102"/>
      <c r="M27" s="136"/>
      <c r="N27" s="136"/>
      <c r="O27" s="139"/>
      <c r="R27" s="4"/>
    </row>
    <row r="28" spans="1:18" s="2" customFormat="1" ht="12.75" customHeight="1">
      <c r="A28" s="214"/>
      <c r="B28" s="79"/>
      <c r="C28" s="105"/>
      <c r="D28" s="73"/>
      <c r="E28" s="11"/>
      <c r="F28" s="262"/>
      <c r="G28" s="261"/>
      <c r="H28" s="259"/>
      <c r="I28" s="232"/>
      <c r="J28" s="72"/>
      <c r="K28" s="106"/>
      <c r="L28" s="103"/>
      <c r="M28" s="141"/>
      <c r="N28" s="141"/>
      <c r="O28" s="142"/>
      <c r="R28" s="4"/>
    </row>
    <row r="29" spans="1:18" s="2" customFormat="1" ht="12.75" customHeight="1">
      <c r="A29" s="215"/>
      <c r="B29" s="81"/>
      <c r="C29" s="106"/>
      <c r="D29" s="74"/>
      <c r="E29" s="11"/>
      <c r="F29" s="257" t="s">
        <v>14</v>
      </c>
      <c r="G29" s="258"/>
      <c r="H29" s="231"/>
      <c r="I29" s="231"/>
      <c r="J29" s="68"/>
      <c r="K29" s="105"/>
      <c r="L29" s="115"/>
      <c r="M29" s="136"/>
      <c r="N29" s="136"/>
      <c r="O29" s="143"/>
      <c r="R29" s="4"/>
    </row>
    <row r="30" spans="1:18" s="2" customFormat="1" ht="12.75" customHeight="1">
      <c r="A30" s="213" t="s">
        <v>11</v>
      </c>
      <c r="B30" s="79"/>
      <c r="C30" s="105"/>
      <c r="D30" s="77"/>
      <c r="E30" s="11"/>
      <c r="F30" s="257"/>
      <c r="G30" s="258"/>
      <c r="H30" s="169" t="s">
        <v>125</v>
      </c>
      <c r="I30" s="48"/>
      <c r="J30" s="68"/>
      <c r="K30" s="105" t="s">
        <v>153</v>
      </c>
      <c r="L30" s="168" t="s">
        <v>97</v>
      </c>
      <c r="M30" s="136" t="s">
        <v>156</v>
      </c>
      <c r="N30" s="136" t="s">
        <v>156</v>
      </c>
      <c r="O30" s="163" t="s">
        <v>97</v>
      </c>
      <c r="R30" s="4"/>
    </row>
    <row r="31" spans="1:18" s="2" customFormat="1" ht="12.75" customHeight="1">
      <c r="A31" s="214"/>
      <c r="B31" s="79" t="s">
        <v>101</v>
      </c>
      <c r="C31" s="105" t="s">
        <v>99</v>
      </c>
      <c r="D31" s="163" t="s">
        <v>100</v>
      </c>
      <c r="E31" s="11"/>
      <c r="F31" s="257"/>
      <c r="G31" s="258"/>
      <c r="H31" s="169" t="s">
        <v>126</v>
      </c>
      <c r="I31" s="48"/>
      <c r="J31" s="68" t="s">
        <v>127</v>
      </c>
      <c r="K31" s="105"/>
      <c r="L31" s="102"/>
      <c r="M31" s="136"/>
      <c r="N31" s="136"/>
      <c r="O31" s="139"/>
      <c r="Q31" s="10"/>
      <c r="R31" s="4"/>
    </row>
    <row r="32" spans="1:18" s="2" customFormat="1" ht="12.75" customHeight="1">
      <c r="A32" s="214"/>
      <c r="B32" s="79" t="s">
        <v>102</v>
      </c>
      <c r="C32" s="105" t="s">
        <v>99</v>
      </c>
      <c r="D32" s="73"/>
      <c r="E32" s="11"/>
      <c r="F32" s="257"/>
      <c r="G32" s="258"/>
      <c r="H32" s="169" t="s">
        <v>128</v>
      </c>
      <c r="I32" s="48"/>
      <c r="J32" s="68" t="s">
        <v>127</v>
      </c>
      <c r="K32" s="105"/>
      <c r="L32" s="102"/>
      <c r="M32" s="136"/>
      <c r="N32" s="136"/>
      <c r="O32" s="139"/>
      <c r="R32" s="4"/>
    </row>
    <row r="33" spans="1:18" s="2" customFormat="1" ht="12.75" customHeight="1">
      <c r="A33" s="214"/>
      <c r="B33" s="79"/>
      <c r="C33" s="105"/>
      <c r="D33" s="73"/>
      <c r="E33" s="11"/>
      <c r="F33" s="257"/>
      <c r="G33" s="258"/>
      <c r="H33" s="169" t="s">
        <v>129</v>
      </c>
      <c r="I33" s="48"/>
      <c r="J33" s="68"/>
      <c r="K33" s="105" t="s">
        <v>99</v>
      </c>
      <c r="L33" s="102" t="s">
        <v>100</v>
      </c>
      <c r="M33" s="102" t="s">
        <v>100</v>
      </c>
      <c r="N33" s="102" t="s">
        <v>100</v>
      </c>
      <c r="O33" s="139"/>
      <c r="R33" s="4"/>
    </row>
    <row r="34" spans="1:18" s="2" customFormat="1" ht="12.75" customHeight="1">
      <c r="A34" s="214"/>
      <c r="B34" s="79"/>
      <c r="C34" s="105"/>
      <c r="D34" s="73"/>
      <c r="E34" s="11"/>
      <c r="F34" s="257"/>
      <c r="G34" s="258"/>
      <c r="H34" s="169" t="s">
        <v>130</v>
      </c>
      <c r="I34" s="48"/>
      <c r="J34" s="68" t="s">
        <v>131</v>
      </c>
      <c r="K34" s="105"/>
      <c r="L34" s="102"/>
      <c r="M34" s="102"/>
      <c r="N34" s="102"/>
      <c r="O34" s="139"/>
      <c r="R34" s="4"/>
    </row>
    <row r="35" spans="1:18" s="2" customFormat="1" ht="12.75" customHeight="1">
      <c r="A35" s="214"/>
      <c r="B35" s="79"/>
      <c r="C35" s="105"/>
      <c r="D35" s="73"/>
      <c r="E35" s="11"/>
      <c r="F35" s="257"/>
      <c r="G35" s="258"/>
      <c r="H35" s="169" t="s">
        <v>132</v>
      </c>
      <c r="I35" s="48"/>
      <c r="J35" s="68"/>
      <c r="K35" s="105" t="s">
        <v>127</v>
      </c>
      <c r="L35" s="102" t="s">
        <v>100</v>
      </c>
      <c r="M35" s="102" t="s">
        <v>100</v>
      </c>
      <c r="N35" s="102" t="s">
        <v>100</v>
      </c>
      <c r="O35" s="139"/>
      <c r="R35" s="4"/>
    </row>
    <row r="36" spans="1:18" s="2" customFormat="1" ht="12.75" customHeight="1">
      <c r="A36" s="214"/>
      <c r="B36" s="79"/>
      <c r="C36" s="105"/>
      <c r="D36" s="73"/>
      <c r="E36" s="11"/>
      <c r="F36" s="257"/>
      <c r="G36" s="258"/>
      <c r="H36" s="169" t="s">
        <v>133</v>
      </c>
      <c r="I36" s="48"/>
      <c r="J36" s="68" t="s">
        <v>134</v>
      </c>
      <c r="K36" s="105"/>
      <c r="L36" s="102"/>
      <c r="M36" s="102"/>
      <c r="N36" s="102"/>
      <c r="O36" s="139"/>
      <c r="R36" s="4"/>
    </row>
    <row r="37" spans="1:18" s="2" customFormat="1" ht="12.75" customHeight="1">
      <c r="A37" s="214"/>
      <c r="B37" s="79"/>
      <c r="C37" s="105"/>
      <c r="D37" s="73"/>
      <c r="E37" s="11"/>
      <c r="F37" s="257"/>
      <c r="G37" s="258"/>
      <c r="H37" s="169" t="s">
        <v>135</v>
      </c>
      <c r="I37" s="48"/>
      <c r="J37" s="68"/>
      <c r="K37" s="105" t="s">
        <v>154</v>
      </c>
      <c r="L37" s="102" t="s">
        <v>97</v>
      </c>
      <c r="M37" s="102" t="s">
        <v>97</v>
      </c>
      <c r="N37" s="102" t="s">
        <v>97</v>
      </c>
      <c r="O37" s="139"/>
      <c r="R37" s="4"/>
    </row>
    <row r="38" spans="1:18" s="2" customFormat="1" ht="12.75" customHeight="1">
      <c r="A38" s="214"/>
      <c r="B38" s="79"/>
      <c r="C38" s="105"/>
      <c r="D38" s="73"/>
      <c r="E38" s="11"/>
      <c r="F38" s="257"/>
      <c r="G38" s="258"/>
      <c r="H38" s="169" t="s">
        <v>136</v>
      </c>
      <c r="I38" s="48"/>
      <c r="J38" s="68" t="s">
        <v>121</v>
      </c>
      <c r="K38" s="105"/>
      <c r="L38" s="102"/>
      <c r="M38" s="102"/>
      <c r="N38" s="102"/>
      <c r="O38" s="139"/>
      <c r="R38" s="4"/>
    </row>
    <row r="39" spans="1:18" s="2" customFormat="1" ht="12.75" customHeight="1">
      <c r="A39" s="214"/>
      <c r="B39" s="79"/>
      <c r="C39" s="105"/>
      <c r="D39" s="73"/>
      <c r="E39" s="11"/>
      <c r="F39" s="257"/>
      <c r="G39" s="258"/>
      <c r="H39" s="170" t="s">
        <v>137</v>
      </c>
      <c r="I39" s="48"/>
      <c r="J39" s="68" t="s">
        <v>121</v>
      </c>
      <c r="K39" s="105"/>
      <c r="L39" s="102"/>
      <c r="M39" s="102"/>
      <c r="N39" s="102"/>
      <c r="O39" s="139"/>
      <c r="R39" s="4"/>
    </row>
    <row r="40" spans="1:18" s="2" customFormat="1" ht="12.75" customHeight="1">
      <c r="A40" s="214"/>
      <c r="B40" s="79"/>
      <c r="C40" s="105"/>
      <c r="D40" s="73"/>
      <c r="E40" s="11"/>
      <c r="F40" s="257"/>
      <c r="G40" s="258"/>
      <c r="H40" s="169" t="s">
        <v>138</v>
      </c>
      <c r="I40" s="48"/>
      <c r="J40" s="68" t="s">
        <v>139</v>
      </c>
      <c r="K40" s="105"/>
      <c r="L40" s="102"/>
      <c r="M40" s="102"/>
      <c r="N40" s="102"/>
      <c r="O40" s="139"/>
      <c r="R40" s="4"/>
    </row>
    <row r="41" spans="1:18" s="2" customFormat="1" ht="12.75" customHeight="1">
      <c r="A41" s="214"/>
      <c r="B41" s="79"/>
      <c r="C41" s="105"/>
      <c r="D41" s="73"/>
      <c r="E41" s="11"/>
      <c r="F41" s="257"/>
      <c r="G41" s="258"/>
      <c r="H41" s="169" t="s">
        <v>140</v>
      </c>
      <c r="I41" s="48"/>
      <c r="J41" s="68"/>
      <c r="K41" s="105" t="s">
        <v>153</v>
      </c>
      <c r="L41" s="102" t="s">
        <v>122</v>
      </c>
      <c r="M41" s="102" t="s">
        <v>122</v>
      </c>
      <c r="N41" s="102" t="s">
        <v>122</v>
      </c>
      <c r="O41" s="139"/>
      <c r="R41" s="4"/>
    </row>
    <row r="42" spans="1:18" s="2" customFormat="1" ht="12.75" customHeight="1">
      <c r="A42" s="214"/>
      <c r="B42" s="79"/>
      <c r="C42" s="105"/>
      <c r="D42" s="73"/>
      <c r="E42" s="11"/>
      <c r="F42" s="257"/>
      <c r="G42" s="258"/>
      <c r="H42" s="169" t="s">
        <v>141</v>
      </c>
      <c r="I42" s="48"/>
      <c r="J42" s="68" t="s">
        <v>121</v>
      </c>
      <c r="K42" s="105"/>
      <c r="L42" s="102"/>
      <c r="M42" s="102"/>
      <c r="N42" s="102"/>
      <c r="O42" s="139"/>
      <c r="R42" s="4"/>
    </row>
    <row r="43" spans="1:18" s="2" customFormat="1" ht="12.75" customHeight="1">
      <c r="A43" s="214"/>
      <c r="B43" s="79"/>
      <c r="C43" s="105"/>
      <c r="D43" s="73"/>
      <c r="E43" s="11"/>
      <c r="F43" s="257"/>
      <c r="G43" s="258"/>
      <c r="H43" s="169" t="s">
        <v>142</v>
      </c>
      <c r="I43" s="48"/>
      <c r="J43" s="68" t="s">
        <v>121</v>
      </c>
      <c r="K43" s="105"/>
      <c r="L43" s="102"/>
      <c r="M43" s="102"/>
      <c r="N43" s="102"/>
      <c r="O43" s="139"/>
      <c r="R43" s="6"/>
    </row>
    <row r="44" spans="1:17" s="2" customFormat="1" ht="12.75" customHeight="1">
      <c r="A44" s="215"/>
      <c r="B44" s="81"/>
      <c r="C44" s="106"/>
      <c r="D44" s="74"/>
      <c r="E44" s="11"/>
      <c r="F44" s="257"/>
      <c r="G44" s="258"/>
      <c r="H44" s="169" t="s">
        <v>143</v>
      </c>
      <c r="I44" s="48"/>
      <c r="J44" s="68"/>
      <c r="K44" s="105" t="s">
        <v>155</v>
      </c>
      <c r="L44" s="102" t="s">
        <v>100</v>
      </c>
      <c r="M44" s="102" t="s">
        <v>100</v>
      </c>
      <c r="N44" s="102" t="s">
        <v>100</v>
      </c>
      <c r="O44" s="139"/>
      <c r="Q44" s="4"/>
    </row>
    <row r="45" spans="1:17" s="2" customFormat="1" ht="12.75" customHeight="1">
      <c r="A45" s="213" t="s">
        <v>12</v>
      </c>
      <c r="B45" s="79"/>
      <c r="C45" s="105"/>
      <c r="D45" s="77"/>
      <c r="E45" s="11"/>
      <c r="F45" s="257"/>
      <c r="G45" s="258"/>
      <c r="H45" s="169" t="s">
        <v>144</v>
      </c>
      <c r="I45" s="48"/>
      <c r="J45" s="68" t="s">
        <v>127</v>
      </c>
      <c r="K45" s="105"/>
      <c r="L45" s="102"/>
      <c r="M45" s="102"/>
      <c r="N45" s="102"/>
      <c r="O45" s="139"/>
      <c r="Q45" s="4"/>
    </row>
    <row r="46" spans="1:17" s="2" customFormat="1" ht="12.75" customHeight="1">
      <c r="A46" s="214"/>
      <c r="B46" s="79"/>
      <c r="C46" s="105"/>
      <c r="D46" s="163" t="s">
        <v>100</v>
      </c>
      <c r="E46" s="11"/>
      <c r="F46" s="257"/>
      <c r="G46" s="258"/>
      <c r="H46" s="169" t="s">
        <v>145</v>
      </c>
      <c r="I46" s="48"/>
      <c r="J46" s="68" t="s">
        <v>121</v>
      </c>
      <c r="K46" s="105"/>
      <c r="L46" s="102"/>
      <c r="M46" s="102"/>
      <c r="N46" s="102"/>
      <c r="O46" s="139"/>
      <c r="Q46" s="4"/>
    </row>
    <row r="47" spans="1:17" s="2" customFormat="1" ht="12.75" customHeight="1">
      <c r="A47" s="214"/>
      <c r="B47" s="79"/>
      <c r="C47" s="105"/>
      <c r="D47" s="73"/>
      <c r="E47" s="11"/>
      <c r="F47" s="257"/>
      <c r="G47" s="258"/>
      <c r="H47" s="169" t="s">
        <v>146</v>
      </c>
      <c r="I47" s="48"/>
      <c r="J47" s="68" t="s">
        <v>121</v>
      </c>
      <c r="K47" s="105"/>
      <c r="L47" s="102"/>
      <c r="M47" s="102"/>
      <c r="N47" s="102"/>
      <c r="O47" s="139"/>
      <c r="Q47" s="4"/>
    </row>
    <row r="48" spans="1:17" s="2" customFormat="1" ht="12.75" customHeight="1">
      <c r="A48" s="214"/>
      <c r="B48" s="79"/>
      <c r="C48" s="105"/>
      <c r="D48" s="73"/>
      <c r="E48" s="11"/>
      <c r="F48" s="257"/>
      <c r="G48" s="258"/>
      <c r="H48" s="169" t="s">
        <v>147</v>
      </c>
      <c r="I48" s="48"/>
      <c r="J48" s="68"/>
      <c r="K48" s="105" t="s">
        <v>99</v>
      </c>
      <c r="L48" s="102" t="s">
        <v>100</v>
      </c>
      <c r="M48" s="102" t="s">
        <v>100</v>
      </c>
      <c r="N48" s="102" t="s">
        <v>100</v>
      </c>
      <c r="O48" s="139"/>
      <c r="Q48" s="4"/>
    </row>
    <row r="49" spans="1:17" s="2" customFormat="1" ht="12.75" customHeight="1">
      <c r="A49" s="214"/>
      <c r="B49" s="79"/>
      <c r="C49" s="105"/>
      <c r="D49" s="73"/>
      <c r="E49" s="11"/>
      <c r="F49" s="257"/>
      <c r="G49" s="258"/>
      <c r="H49" s="169" t="s">
        <v>148</v>
      </c>
      <c r="I49" s="48"/>
      <c r="J49" s="68"/>
      <c r="K49" s="105"/>
      <c r="L49" s="102"/>
      <c r="M49" s="102"/>
      <c r="N49" s="102"/>
      <c r="O49" s="139"/>
      <c r="Q49" s="4"/>
    </row>
    <row r="50" spans="1:17" s="2" customFormat="1" ht="12.75" customHeight="1">
      <c r="A50" s="214"/>
      <c r="B50" s="79"/>
      <c r="C50" s="105"/>
      <c r="D50" s="73"/>
      <c r="E50" s="11"/>
      <c r="F50" s="257"/>
      <c r="G50" s="258"/>
      <c r="H50" s="169" t="s">
        <v>149</v>
      </c>
      <c r="I50" s="48"/>
      <c r="J50" s="68"/>
      <c r="K50" s="105"/>
      <c r="L50" s="102"/>
      <c r="M50" s="102"/>
      <c r="N50" s="102"/>
      <c r="O50" s="139"/>
      <c r="Q50" s="4"/>
    </row>
    <row r="51" spans="1:17" s="2" customFormat="1" ht="12.75" customHeight="1">
      <c r="A51" s="214"/>
      <c r="B51" s="79"/>
      <c r="C51" s="105"/>
      <c r="D51" s="73"/>
      <c r="E51" s="11"/>
      <c r="F51" s="257"/>
      <c r="G51" s="258"/>
      <c r="H51" s="169" t="s">
        <v>150</v>
      </c>
      <c r="I51" s="48"/>
      <c r="J51" s="68"/>
      <c r="K51" s="105" t="s">
        <v>99</v>
      </c>
      <c r="L51" s="102" t="s">
        <v>100</v>
      </c>
      <c r="M51" s="102" t="s">
        <v>100</v>
      </c>
      <c r="N51" s="102" t="s">
        <v>100</v>
      </c>
      <c r="O51" s="139"/>
      <c r="Q51" s="4"/>
    </row>
    <row r="52" spans="1:17" s="2" customFormat="1" ht="12.75" customHeight="1">
      <c r="A52" s="214"/>
      <c r="B52" s="79"/>
      <c r="C52" s="105"/>
      <c r="D52" s="73"/>
      <c r="E52" s="11"/>
      <c r="F52" s="257"/>
      <c r="G52" s="258"/>
      <c r="H52" s="169" t="s">
        <v>151</v>
      </c>
      <c r="I52" s="48"/>
      <c r="J52" s="68" t="s">
        <v>99</v>
      </c>
      <c r="K52" s="105"/>
      <c r="L52" s="102"/>
      <c r="M52" s="136"/>
      <c r="N52" s="136"/>
      <c r="O52" s="139"/>
      <c r="Q52" s="4"/>
    </row>
    <row r="53" spans="1:17" s="2" customFormat="1" ht="12.75" customHeight="1">
      <c r="A53" s="214"/>
      <c r="B53" s="79"/>
      <c r="C53" s="105"/>
      <c r="D53" s="73"/>
      <c r="E53" s="11"/>
      <c r="F53" s="257"/>
      <c r="G53" s="258"/>
      <c r="H53" s="169" t="s">
        <v>152</v>
      </c>
      <c r="I53" s="48"/>
      <c r="J53" s="68" t="s">
        <v>139</v>
      </c>
      <c r="K53" s="105"/>
      <c r="L53" s="102"/>
      <c r="M53" s="136"/>
      <c r="N53" s="136"/>
      <c r="O53" s="139"/>
      <c r="Q53" s="4"/>
    </row>
    <row r="54" spans="1:17" s="2" customFormat="1" ht="12.75" customHeight="1">
      <c r="A54" s="214"/>
      <c r="B54" s="79"/>
      <c r="C54" s="105"/>
      <c r="D54" s="73"/>
      <c r="E54" s="11"/>
      <c r="F54" s="257"/>
      <c r="G54" s="258"/>
      <c r="H54" s="216"/>
      <c r="I54" s="216"/>
      <c r="J54" s="68"/>
      <c r="K54" s="105"/>
      <c r="L54" s="102"/>
      <c r="M54" s="136"/>
      <c r="N54" s="136"/>
      <c r="O54" s="139"/>
      <c r="Q54" s="4"/>
    </row>
    <row r="55" spans="1:17" s="2" customFormat="1" ht="12.75" customHeight="1">
      <c r="A55" s="215"/>
      <c r="B55" s="81"/>
      <c r="C55" s="106"/>
      <c r="D55" s="74"/>
      <c r="E55" s="11"/>
      <c r="F55" s="257"/>
      <c r="G55" s="258"/>
      <c r="H55" s="231" t="s">
        <v>32</v>
      </c>
      <c r="I55" s="231"/>
      <c r="J55" s="75"/>
      <c r="K55" s="104"/>
      <c r="L55" s="116"/>
      <c r="M55" s="134"/>
      <c r="N55" s="134"/>
      <c r="O55" s="144"/>
      <c r="Q55" s="4"/>
    </row>
    <row r="56" spans="1:17" s="2" customFormat="1" ht="12.75" customHeight="1">
      <c r="A56" s="239" t="s">
        <v>5</v>
      </c>
      <c r="B56" s="266"/>
      <c r="C56" s="267"/>
      <c r="D56" s="196" t="s">
        <v>97</v>
      </c>
      <c r="E56" s="11"/>
      <c r="F56" s="257"/>
      <c r="G56" s="258"/>
      <c r="H56" s="216"/>
      <c r="I56" s="216"/>
      <c r="J56" s="68"/>
      <c r="K56" s="105" t="s">
        <v>99</v>
      </c>
      <c r="L56" s="168" t="s">
        <v>100</v>
      </c>
      <c r="M56" s="136" t="s">
        <v>157</v>
      </c>
      <c r="N56" s="136" t="s">
        <v>100</v>
      </c>
      <c r="O56" s="163" t="s">
        <v>158</v>
      </c>
      <c r="Q56" s="4"/>
    </row>
    <row r="57" spans="1:17" s="2" customFormat="1" ht="12.75" customHeight="1">
      <c r="A57" s="268"/>
      <c r="B57" s="269"/>
      <c r="C57" s="270"/>
      <c r="D57" s="197"/>
      <c r="E57" s="11"/>
      <c r="F57" s="257"/>
      <c r="G57" s="258"/>
      <c r="H57" s="216"/>
      <c r="I57" s="216"/>
      <c r="J57" s="68" t="s">
        <v>99</v>
      </c>
      <c r="K57" s="105"/>
      <c r="L57" s="113"/>
      <c r="M57" s="136"/>
      <c r="N57" s="136"/>
      <c r="O57" s="138"/>
      <c r="Q57" s="4"/>
    </row>
    <row r="58" spans="1:17" s="2" customFormat="1" ht="12.75" customHeight="1">
      <c r="A58" s="213" t="s">
        <v>6</v>
      </c>
      <c r="B58" s="271" t="s">
        <v>15</v>
      </c>
      <c r="C58" s="272"/>
      <c r="D58" s="77"/>
      <c r="E58" s="11"/>
      <c r="F58" s="257"/>
      <c r="G58" s="258"/>
      <c r="H58" s="232"/>
      <c r="I58" s="232"/>
      <c r="J58" s="76" t="s">
        <v>104</v>
      </c>
      <c r="K58" s="110"/>
      <c r="L58" s="117"/>
      <c r="M58" s="145"/>
      <c r="N58" s="145"/>
      <c r="O58" s="146"/>
      <c r="Q58" s="4"/>
    </row>
    <row r="59" spans="1:17" s="2" customFormat="1" ht="12.75" customHeight="1">
      <c r="A59" s="214"/>
      <c r="B59" s="82" t="s">
        <v>103</v>
      </c>
      <c r="C59" s="107" t="s">
        <v>104</v>
      </c>
      <c r="D59" s="163" t="s">
        <v>97</v>
      </c>
      <c r="E59" s="11"/>
      <c r="F59" s="257"/>
      <c r="G59" s="258"/>
      <c r="H59" s="231" t="s">
        <v>34</v>
      </c>
      <c r="I59" s="231"/>
      <c r="J59" s="75"/>
      <c r="K59" s="104"/>
      <c r="L59" s="116"/>
      <c r="M59" s="134"/>
      <c r="N59" s="134"/>
      <c r="O59" s="144"/>
      <c r="Q59" s="4"/>
    </row>
    <row r="60" spans="1:17" s="2" customFormat="1" ht="12.75" customHeight="1">
      <c r="A60" s="214"/>
      <c r="B60" s="82" t="s">
        <v>105</v>
      </c>
      <c r="C60" s="107" t="s">
        <v>99</v>
      </c>
      <c r="D60" s="73"/>
      <c r="E60" s="11"/>
      <c r="F60" s="257"/>
      <c r="G60" s="258"/>
      <c r="H60" s="216"/>
      <c r="I60" s="216"/>
      <c r="J60" s="68"/>
      <c r="K60" s="105" t="s">
        <v>160</v>
      </c>
      <c r="L60" s="168" t="s">
        <v>100</v>
      </c>
      <c r="M60" s="136" t="s">
        <v>100</v>
      </c>
      <c r="N60" s="136" t="s">
        <v>100</v>
      </c>
      <c r="O60" s="163" t="s">
        <v>100</v>
      </c>
      <c r="Q60" s="4"/>
    </row>
    <row r="61" spans="1:17" s="2" customFormat="1" ht="12.75" customHeight="1">
      <c r="A61" s="214"/>
      <c r="B61" s="82"/>
      <c r="C61" s="107"/>
      <c r="D61" s="84"/>
      <c r="E61" s="11"/>
      <c r="F61" s="257"/>
      <c r="G61" s="258"/>
      <c r="H61" s="216"/>
      <c r="I61" s="216"/>
      <c r="J61" s="68" t="s">
        <v>159</v>
      </c>
      <c r="K61" s="105"/>
      <c r="L61" s="113"/>
      <c r="M61" s="136"/>
      <c r="N61" s="136"/>
      <c r="O61" s="138"/>
      <c r="Q61" s="4"/>
    </row>
    <row r="62" spans="1:17" s="2" customFormat="1" ht="12.75" customHeight="1">
      <c r="A62" s="214"/>
      <c r="B62" s="82"/>
      <c r="C62" s="107"/>
      <c r="D62" s="73"/>
      <c r="E62" s="11"/>
      <c r="F62" s="257"/>
      <c r="G62" s="258"/>
      <c r="H62" s="232"/>
      <c r="I62" s="232"/>
      <c r="J62" s="76" t="s">
        <v>104</v>
      </c>
      <c r="K62" s="110"/>
      <c r="L62" s="117"/>
      <c r="M62" s="145"/>
      <c r="N62" s="145"/>
      <c r="O62" s="146"/>
      <c r="Q62" s="4"/>
    </row>
    <row r="63" spans="1:17" s="2" customFormat="1" ht="12.75" customHeight="1">
      <c r="A63" s="214"/>
      <c r="B63" s="82"/>
      <c r="C63" s="107"/>
      <c r="D63" s="73"/>
      <c r="E63" s="11"/>
      <c r="F63" s="273" t="s">
        <v>55</v>
      </c>
      <c r="G63" s="274"/>
      <c r="H63" s="274"/>
      <c r="I63" s="274"/>
      <c r="J63" s="274"/>
      <c r="K63" s="275"/>
      <c r="L63" s="290" t="s">
        <v>161</v>
      </c>
      <c r="M63" s="186" t="s">
        <v>37</v>
      </c>
      <c r="N63" s="186" t="s">
        <v>81</v>
      </c>
      <c r="O63" s="288" t="s">
        <v>161</v>
      </c>
      <c r="Q63" s="4"/>
    </row>
    <row r="64" spans="1:16" s="2" customFormat="1" ht="12.75" customHeight="1">
      <c r="A64" s="214"/>
      <c r="B64" s="82"/>
      <c r="C64" s="107"/>
      <c r="D64" s="73"/>
      <c r="E64" s="11"/>
      <c r="F64" s="276"/>
      <c r="G64" s="277"/>
      <c r="H64" s="277"/>
      <c r="I64" s="277"/>
      <c r="J64" s="277"/>
      <c r="K64" s="278"/>
      <c r="L64" s="291"/>
      <c r="M64" s="187"/>
      <c r="N64" s="187"/>
      <c r="O64" s="289"/>
      <c r="P64" s="4"/>
    </row>
    <row r="65" spans="1:15" s="2" customFormat="1" ht="12.75" customHeight="1">
      <c r="A65" s="215"/>
      <c r="B65" s="83"/>
      <c r="C65" s="108"/>
      <c r="D65" s="74"/>
      <c r="E65" s="11"/>
      <c r="F65" s="239" t="s">
        <v>56</v>
      </c>
      <c r="G65" s="266"/>
      <c r="H65" s="266"/>
      <c r="I65" s="266"/>
      <c r="J65" s="266"/>
      <c r="K65" s="267"/>
      <c r="L65" s="290" t="s">
        <v>100</v>
      </c>
      <c r="M65" s="188" t="s">
        <v>38</v>
      </c>
      <c r="N65" s="188" t="s">
        <v>82</v>
      </c>
      <c r="O65" s="288" t="s">
        <v>100</v>
      </c>
    </row>
    <row r="66" spans="1:15" s="2" customFormat="1" ht="12.75" customHeight="1">
      <c r="A66" s="239" t="s">
        <v>23</v>
      </c>
      <c r="B66" s="266"/>
      <c r="C66" s="267"/>
      <c r="D66" s="196" t="s">
        <v>104</v>
      </c>
      <c r="E66" s="11"/>
      <c r="F66" s="198" t="s">
        <v>57</v>
      </c>
      <c r="G66" s="199"/>
      <c r="H66" s="199"/>
      <c r="I66" s="199"/>
      <c r="J66" s="199"/>
      <c r="K66" s="200"/>
      <c r="L66" s="291"/>
      <c r="M66" s="189"/>
      <c r="N66" s="189"/>
      <c r="O66" s="289"/>
    </row>
    <row r="67" spans="1:16" s="2" customFormat="1" ht="12.75" customHeight="1">
      <c r="A67" s="268"/>
      <c r="B67" s="269"/>
      <c r="C67" s="270"/>
      <c r="D67" s="197"/>
      <c r="E67" s="11"/>
      <c r="F67" s="233" t="s">
        <v>71</v>
      </c>
      <c r="G67" s="234"/>
      <c r="H67" s="234"/>
      <c r="I67" s="234"/>
      <c r="J67" s="234"/>
      <c r="K67" s="265"/>
      <c r="L67" s="290" t="s">
        <v>97</v>
      </c>
      <c r="M67" s="190" t="s">
        <v>53</v>
      </c>
      <c r="N67" s="190" t="s">
        <v>83</v>
      </c>
      <c r="O67" s="288" t="s">
        <v>161</v>
      </c>
      <c r="P67" s="3"/>
    </row>
    <row r="68" spans="1:17" s="2" customFormat="1" ht="12.75" customHeight="1">
      <c r="A68" s="301" t="s">
        <v>28</v>
      </c>
      <c r="B68" s="202"/>
      <c r="C68" s="203"/>
      <c r="D68" s="229" t="s">
        <v>104</v>
      </c>
      <c r="E68" s="11"/>
      <c r="F68" s="292" t="s">
        <v>58</v>
      </c>
      <c r="G68" s="293"/>
      <c r="H68" s="293"/>
      <c r="I68" s="293"/>
      <c r="J68" s="293"/>
      <c r="K68" s="294"/>
      <c r="L68" s="291"/>
      <c r="M68" s="191"/>
      <c r="N68" s="191"/>
      <c r="O68" s="289"/>
      <c r="Q68" s="7"/>
    </row>
    <row r="69" spans="1:15" s="2" customFormat="1" ht="12.75" customHeight="1">
      <c r="A69" s="302"/>
      <c r="B69" s="303"/>
      <c r="C69" s="304"/>
      <c r="D69" s="184"/>
      <c r="E69" s="11"/>
      <c r="F69" s="192" t="s">
        <v>72</v>
      </c>
      <c r="G69" s="193"/>
      <c r="H69" s="181" t="s">
        <v>162</v>
      </c>
      <c r="I69" s="182"/>
      <c r="J69" s="149"/>
      <c r="K69" s="111" t="s">
        <v>104</v>
      </c>
      <c r="L69" s="118"/>
      <c r="M69" s="279"/>
      <c r="N69" s="280"/>
      <c r="O69" s="281"/>
    </row>
    <row r="70" spans="1:15" s="2" customFormat="1" ht="12.75" customHeight="1">
      <c r="A70" s="207" t="s">
        <v>31</v>
      </c>
      <c r="B70" s="208"/>
      <c r="C70" s="209"/>
      <c r="D70" s="183" t="s">
        <v>100</v>
      </c>
      <c r="E70" s="11"/>
      <c r="F70" s="192"/>
      <c r="G70" s="193"/>
      <c r="H70" s="181" t="s">
        <v>163</v>
      </c>
      <c r="I70" s="182"/>
      <c r="J70" s="29" t="s">
        <v>104</v>
      </c>
      <c r="K70" s="111"/>
      <c r="L70" s="164" t="s">
        <v>158</v>
      </c>
      <c r="M70" s="282"/>
      <c r="N70" s="283"/>
      <c r="O70" s="284"/>
    </row>
    <row r="71" spans="1:15" s="2" customFormat="1" ht="12.75" customHeight="1">
      <c r="A71" s="207"/>
      <c r="B71" s="208"/>
      <c r="C71" s="209"/>
      <c r="D71" s="184"/>
      <c r="E71" s="11"/>
      <c r="F71" s="192"/>
      <c r="G71" s="193"/>
      <c r="H71" s="181" t="s">
        <v>164</v>
      </c>
      <c r="I71" s="182"/>
      <c r="J71" s="29" t="s">
        <v>165</v>
      </c>
      <c r="K71" s="111"/>
      <c r="L71" s="119"/>
      <c r="M71" s="282"/>
      <c r="N71" s="283"/>
      <c r="O71" s="284"/>
    </row>
    <row r="72" spans="1:15" s="2" customFormat="1" ht="12.75" customHeight="1">
      <c r="A72" s="207" t="s">
        <v>36</v>
      </c>
      <c r="B72" s="208"/>
      <c r="C72" s="209"/>
      <c r="D72" s="183" t="s">
        <v>100</v>
      </c>
      <c r="E72" s="11"/>
      <c r="F72" s="194"/>
      <c r="G72" s="195"/>
      <c r="H72" s="305"/>
      <c r="I72" s="306"/>
      <c r="J72" s="150"/>
      <c r="K72" s="112"/>
      <c r="L72" s="120"/>
      <c r="M72" s="282"/>
      <c r="N72" s="283"/>
      <c r="O72" s="284"/>
    </row>
    <row r="73" spans="1:16" s="2" customFormat="1" ht="12.75" customHeight="1">
      <c r="A73" s="210"/>
      <c r="B73" s="211"/>
      <c r="C73" s="212"/>
      <c r="D73" s="185"/>
      <c r="E73" s="11"/>
      <c r="F73" s="220" t="s">
        <v>30</v>
      </c>
      <c r="G73" s="221"/>
      <c r="H73" s="221"/>
      <c r="I73" s="221"/>
      <c r="J73" s="221"/>
      <c r="K73" s="222"/>
      <c r="L73" s="118"/>
      <c r="M73" s="282"/>
      <c r="N73" s="283"/>
      <c r="O73" s="284"/>
      <c r="P73" s="6"/>
    </row>
    <row r="74" spans="1:15" s="2" customFormat="1" ht="12.75" customHeight="1">
      <c r="A74" s="201" t="s">
        <v>35</v>
      </c>
      <c r="B74" s="202"/>
      <c r="C74" s="203"/>
      <c r="D74" s="218" t="s">
        <v>100</v>
      </c>
      <c r="E74" s="11"/>
      <c r="F74" s="223"/>
      <c r="G74" s="224"/>
      <c r="H74" s="224"/>
      <c r="I74" s="224"/>
      <c r="J74" s="224"/>
      <c r="K74" s="225"/>
      <c r="L74" s="164" t="s">
        <v>106</v>
      </c>
      <c r="M74" s="282"/>
      <c r="N74" s="283"/>
      <c r="O74" s="284"/>
    </row>
    <row r="75" spans="1:15" s="2" customFormat="1" ht="12.75" customHeight="1">
      <c r="A75" s="204"/>
      <c r="B75" s="205"/>
      <c r="C75" s="206"/>
      <c r="D75" s="219"/>
      <c r="E75" s="49"/>
      <c r="F75" s="226"/>
      <c r="G75" s="227"/>
      <c r="H75" s="227"/>
      <c r="I75" s="227"/>
      <c r="J75" s="227"/>
      <c r="K75" s="228"/>
      <c r="L75" s="121"/>
      <c r="M75" s="285"/>
      <c r="N75" s="286"/>
      <c r="O75" s="287"/>
    </row>
    <row r="76" spans="1:15" s="2" customFormat="1" ht="21.75" customHeight="1">
      <c r="A76" s="295" t="s">
        <v>68</v>
      </c>
      <c r="B76" s="295"/>
      <c r="C76" s="296"/>
      <c r="D76" s="296"/>
      <c r="E76" s="297"/>
      <c r="F76" s="297"/>
      <c r="G76" s="297"/>
      <c r="H76" s="297"/>
      <c r="I76" s="130"/>
      <c r="J76" s="50"/>
      <c r="K76" s="24" t="s">
        <v>7</v>
      </c>
      <c r="L76" s="307"/>
      <c r="M76" s="308"/>
      <c r="N76" s="308"/>
      <c r="O76" s="309"/>
    </row>
    <row r="77" spans="1:15" ht="13.5">
      <c r="A77" s="13"/>
      <c r="B77" s="13"/>
      <c r="C77" s="21"/>
      <c r="D77" s="21"/>
      <c r="F77" s="13"/>
      <c r="G77" s="13"/>
      <c r="H77" s="13"/>
      <c r="I77" s="5"/>
      <c r="K77" s="17"/>
      <c r="L77" s="17"/>
      <c r="M77" s="17"/>
      <c r="N77" s="17"/>
      <c r="O77" s="17"/>
    </row>
    <row r="78" ht="13.5">
      <c r="D78" s="18"/>
    </row>
  </sheetData>
  <sheetProtection formatCells="0" formatColumns="0"/>
  <mergeCells count="78">
    <mergeCell ref="H7:K7"/>
    <mergeCell ref="H8:I8"/>
    <mergeCell ref="E2:F2"/>
    <mergeCell ref="A3:L3"/>
    <mergeCell ref="L4:O4"/>
    <mergeCell ref="A5:A7"/>
    <mergeCell ref="B5:C7"/>
    <mergeCell ref="D5:D7"/>
    <mergeCell ref="F5:L6"/>
    <mergeCell ref="M6:O6"/>
    <mergeCell ref="F7:G7"/>
    <mergeCell ref="H18:I18"/>
    <mergeCell ref="H19:I19"/>
    <mergeCell ref="A20:A29"/>
    <mergeCell ref="F20:G28"/>
    <mergeCell ref="H20:I20"/>
    <mergeCell ref="H21:I21"/>
    <mergeCell ref="H23:I23"/>
    <mergeCell ref="A8:A19"/>
    <mergeCell ref="F8:G19"/>
    <mergeCell ref="H24:I24"/>
    <mergeCell ref="H25:I25"/>
    <mergeCell ref="H26:I26"/>
    <mergeCell ref="H27:I27"/>
    <mergeCell ref="H28:I28"/>
    <mergeCell ref="F29:G62"/>
    <mergeCell ref="H29:I29"/>
    <mergeCell ref="A30:A44"/>
    <mergeCell ref="A45:A55"/>
    <mergeCell ref="H54:I54"/>
    <mergeCell ref="H55:I55"/>
    <mergeCell ref="A56:C57"/>
    <mergeCell ref="D56:D57"/>
    <mergeCell ref="H56:I56"/>
    <mergeCell ref="H57:I57"/>
    <mergeCell ref="A58:A65"/>
    <mergeCell ref="B58:C58"/>
    <mergeCell ref="H58:I58"/>
    <mergeCell ref="H59:I59"/>
    <mergeCell ref="H60:I60"/>
    <mergeCell ref="H61:I61"/>
    <mergeCell ref="H62:I62"/>
    <mergeCell ref="F63:K64"/>
    <mergeCell ref="L63:L64"/>
    <mergeCell ref="M63:M64"/>
    <mergeCell ref="N63:N64"/>
    <mergeCell ref="O63:O64"/>
    <mergeCell ref="F65:K65"/>
    <mergeCell ref="L65:L66"/>
    <mergeCell ref="M65:M66"/>
    <mergeCell ref="N65:N66"/>
    <mergeCell ref="O65:O66"/>
    <mergeCell ref="A66:C67"/>
    <mergeCell ref="D66:D67"/>
    <mergeCell ref="F66:K66"/>
    <mergeCell ref="F67:K67"/>
    <mergeCell ref="L67:L68"/>
    <mergeCell ref="M67:M68"/>
    <mergeCell ref="N67:N68"/>
    <mergeCell ref="O67:O68"/>
    <mergeCell ref="A68:C69"/>
    <mergeCell ref="D68:D69"/>
    <mergeCell ref="F68:K68"/>
    <mergeCell ref="F69:G72"/>
    <mergeCell ref="H69:I69"/>
    <mergeCell ref="M69:O75"/>
    <mergeCell ref="A70:C71"/>
    <mergeCell ref="D70:D71"/>
    <mergeCell ref="A76:H76"/>
    <mergeCell ref="L76:O76"/>
    <mergeCell ref="H70:I70"/>
    <mergeCell ref="H71:I71"/>
    <mergeCell ref="A72:C73"/>
    <mergeCell ref="D72:D73"/>
    <mergeCell ref="H72:I72"/>
    <mergeCell ref="F73:K75"/>
    <mergeCell ref="A74:C75"/>
    <mergeCell ref="D74:D75"/>
  </mergeCells>
  <dataValidations count="2">
    <dataValidation type="list" showInputMessage="1" showErrorMessage="1" promptTitle="消費税等仕入控除税額の取扱" prompt="課税事業者はセル「Ｅ２」で、○を選択してください。" sqref="E2:F2">
      <formula1>"　,○"</formula1>
    </dataValidation>
    <dataValidation type="list" showInputMessage="1" showErrorMessage="1" promptTitle="消費税等仕入控除税額の取扱" prompt="免税事業者又は簡易課税事業者はセル「Ｉ２」で、○を選択してください。" sqref="I2">
      <formula1>"　,○"</formula1>
    </dataValidation>
  </dataValidations>
  <printOptions horizontalCentered="1" verticalCentered="1"/>
  <pageMargins left="0.1968503937007874" right="0.1968503937007874" top="0.3937007874015748" bottom="0" header="0.3937007874015748" footer="0.1968503937007874"/>
  <pageSetup horizontalDpi="1200" verticalDpi="12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25390625" style="15" customWidth="1"/>
    <col min="3" max="3" width="11.875" style="15" customWidth="1"/>
    <col min="4" max="4" width="15.625" style="15" customWidth="1"/>
    <col min="5" max="5" width="17.125" style="15" customWidth="1"/>
    <col min="6" max="6" width="12.375" style="16" customWidth="1"/>
    <col min="7" max="7" width="10.75390625" style="16" customWidth="1"/>
    <col min="8" max="8" width="10.125" style="16" customWidth="1"/>
    <col min="9" max="9" width="5.00390625" style="16" customWidth="1"/>
    <col min="10" max="16384" width="9.00390625" style="15" customWidth="1"/>
  </cols>
  <sheetData>
    <row r="1" spans="1:9" s="14" customFormat="1" ht="16.5" customHeight="1">
      <c r="A1" s="36" t="s">
        <v>86</v>
      </c>
      <c r="B1" s="36"/>
      <c r="C1" s="36"/>
      <c r="D1" s="36"/>
      <c r="E1" s="36"/>
      <c r="F1" s="37"/>
      <c r="G1" s="37"/>
      <c r="H1" s="310" t="str">
        <f>IF(('①記入例'!I2)="○","提出不要","提出必須")</f>
        <v>提出必須</v>
      </c>
      <c r="I1" s="310"/>
    </row>
    <row r="2" spans="1:9" ht="16.5" customHeight="1">
      <c r="A2" s="48" t="s">
        <v>17</v>
      </c>
      <c r="B2" s="39"/>
      <c r="C2" s="39"/>
      <c r="D2" s="39"/>
      <c r="E2" s="39"/>
      <c r="F2" s="40"/>
      <c r="G2" s="40"/>
      <c r="H2" s="310"/>
      <c r="I2" s="310"/>
    </row>
    <row r="3" spans="1:9" ht="9" customHeight="1">
      <c r="A3" s="38"/>
      <c r="B3" s="39"/>
      <c r="C3" s="39"/>
      <c r="D3" s="39"/>
      <c r="E3" s="39"/>
      <c r="F3" s="40"/>
      <c r="G3" s="40"/>
      <c r="H3" s="47"/>
      <c r="I3" s="47"/>
    </row>
    <row r="4" spans="1:9" ht="20.25" customHeight="1">
      <c r="A4" s="326" t="s">
        <v>24</v>
      </c>
      <c r="B4" s="327"/>
      <c r="C4" s="335">
        <f>'①記入例'!L4</f>
        <v>0</v>
      </c>
      <c r="D4" s="336"/>
      <c r="E4" s="337"/>
      <c r="F4" s="40"/>
      <c r="G4" s="40"/>
      <c r="H4" s="47"/>
      <c r="I4" s="47"/>
    </row>
    <row r="5" spans="1:9" ht="9" customHeight="1">
      <c r="A5" s="38"/>
      <c r="B5" s="39"/>
      <c r="C5" s="39"/>
      <c r="D5" s="39"/>
      <c r="E5" s="39"/>
      <c r="F5" s="40"/>
      <c r="G5" s="40"/>
      <c r="H5" s="42"/>
      <c r="I5" s="42"/>
    </row>
    <row r="6" spans="1:9" s="43" customFormat="1" ht="18.75" customHeight="1">
      <c r="A6" s="153" t="s">
        <v>25</v>
      </c>
      <c r="B6" s="368" t="s">
        <v>76</v>
      </c>
      <c r="C6" s="368"/>
      <c r="D6" s="368"/>
      <c r="E6" s="368"/>
      <c r="F6" s="368"/>
      <c r="G6" s="368"/>
      <c r="H6" s="368"/>
      <c r="I6" s="368"/>
    </row>
    <row r="7" spans="1:9" s="44" customFormat="1" ht="24" customHeight="1">
      <c r="A7" s="328" t="s">
        <v>39</v>
      </c>
      <c r="B7" s="329"/>
      <c r="C7" s="340" t="s">
        <v>88</v>
      </c>
      <c r="D7" s="341"/>
      <c r="E7" s="341"/>
      <c r="F7" s="342"/>
      <c r="G7" s="383" t="str">
        <f>+'①記入例'!L63</f>
        <v>**,***</v>
      </c>
      <c r="H7" s="384"/>
      <c r="I7" s="124" t="s">
        <v>20</v>
      </c>
    </row>
    <row r="8" spans="1:11" s="43" customFormat="1" ht="24" customHeight="1">
      <c r="A8" s="328" t="s">
        <v>40</v>
      </c>
      <c r="B8" s="329"/>
      <c r="C8" s="369" t="s">
        <v>73</v>
      </c>
      <c r="D8" s="370"/>
      <c r="E8" s="370"/>
      <c r="F8" s="371"/>
      <c r="G8" s="365"/>
      <c r="H8" s="366"/>
      <c r="I8" s="124" t="s">
        <v>20</v>
      </c>
      <c r="J8" s="51"/>
      <c r="K8" s="51"/>
    </row>
    <row r="9" spans="1:11" s="43" customFormat="1" ht="24" customHeight="1">
      <c r="A9" s="328" t="s">
        <v>41</v>
      </c>
      <c r="B9" s="329"/>
      <c r="C9" s="340" t="s">
        <v>74</v>
      </c>
      <c r="D9" s="372"/>
      <c r="E9" s="372"/>
      <c r="F9" s="373"/>
      <c r="G9" s="365" t="e">
        <f>G7-G11-G10-G8</f>
        <v>#VALUE!</v>
      </c>
      <c r="H9" s="366"/>
      <c r="I9" s="124" t="s">
        <v>20</v>
      </c>
      <c r="J9" s="51"/>
      <c r="K9" s="51"/>
    </row>
    <row r="10" spans="1:11" s="43" customFormat="1" ht="24" customHeight="1">
      <c r="A10" s="354" t="s">
        <v>42</v>
      </c>
      <c r="B10" s="355"/>
      <c r="C10" s="330" t="s">
        <v>75</v>
      </c>
      <c r="D10" s="331"/>
      <c r="E10" s="331"/>
      <c r="F10" s="332"/>
      <c r="G10" s="333">
        <f>+'①記入例'!M8:M62</f>
        <v>0</v>
      </c>
      <c r="H10" s="334"/>
      <c r="I10" s="147" t="s">
        <v>20</v>
      </c>
      <c r="J10" s="51"/>
      <c r="K10" s="51"/>
    </row>
    <row r="11" spans="1:11" s="43" customFormat="1" ht="24" customHeight="1">
      <c r="A11" s="328" t="s">
        <v>87</v>
      </c>
      <c r="B11" s="329"/>
      <c r="C11" s="330" t="s">
        <v>75</v>
      </c>
      <c r="D11" s="331"/>
      <c r="E11" s="331"/>
      <c r="F11" s="332"/>
      <c r="G11" s="333">
        <f>+'①記入例'!N8:N62</f>
        <v>0</v>
      </c>
      <c r="H11" s="334"/>
      <c r="I11" s="147" t="s">
        <v>20</v>
      </c>
      <c r="J11" s="51"/>
      <c r="K11" s="51"/>
    </row>
    <row r="12" spans="1:11" s="43" customFormat="1" ht="9" customHeight="1">
      <c r="A12" s="64"/>
      <c r="B12" s="54"/>
      <c r="C12" s="54"/>
      <c r="D12" s="54"/>
      <c r="E12" s="56"/>
      <c r="F12" s="57"/>
      <c r="G12" s="57"/>
      <c r="H12" s="56"/>
      <c r="I12" s="56"/>
      <c r="J12" s="51"/>
      <c r="K12" s="51"/>
    </row>
    <row r="13" spans="1:9" s="5" customFormat="1" ht="18.75" customHeight="1">
      <c r="A13" s="154" t="s">
        <v>29</v>
      </c>
      <c r="B13" s="155" t="s">
        <v>77</v>
      </c>
      <c r="C13" s="155"/>
      <c r="D13" s="155"/>
      <c r="E13" s="156"/>
      <c r="F13" s="157"/>
      <c r="G13" s="55"/>
      <c r="H13" s="55"/>
      <c r="I13" s="55"/>
    </row>
    <row r="14" spans="1:9" s="45" customFormat="1" ht="24.75" customHeight="1">
      <c r="A14" s="324" t="s">
        <v>18</v>
      </c>
      <c r="B14" s="325"/>
      <c r="C14" s="158"/>
      <c r="D14" s="158" t="s">
        <v>19</v>
      </c>
      <c r="E14" s="158"/>
      <c r="F14" s="159" t="s">
        <v>27</v>
      </c>
      <c r="G14" s="160" t="s">
        <v>78</v>
      </c>
      <c r="H14" s="338" t="s">
        <v>26</v>
      </c>
      <c r="I14" s="339"/>
    </row>
    <row r="15" spans="1:9" s="5" customFormat="1" ht="12">
      <c r="A15" s="367" t="s">
        <v>64</v>
      </c>
      <c r="B15" s="367" t="s">
        <v>10</v>
      </c>
      <c r="C15" s="65"/>
      <c r="D15" s="86"/>
      <c r="E15" s="86"/>
      <c r="F15" s="91"/>
      <c r="G15" s="58"/>
      <c r="H15" s="92"/>
      <c r="I15" s="25" t="s">
        <v>16</v>
      </c>
    </row>
    <row r="16" spans="1:9" s="5" customFormat="1" ht="12">
      <c r="A16" s="352"/>
      <c r="B16" s="352"/>
      <c r="C16" s="62"/>
      <c r="D16" s="87"/>
      <c r="E16" s="88"/>
      <c r="F16" s="70"/>
      <c r="G16" s="59"/>
      <c r="H16" s="93">
        <f>ROUNDDOWN(SUMIF(G15:G26,"Ａ１",F15:F26)/1000,0)+ROUNDDOWN(SUMIF(G15:G26,"Ａ２",F15:F26)/1000,0)+ROUNDDOWN(SUMIF(G15:G26,"Ａ３",F15:F26)/1000,0)+ROUNDDOWN(SUMIF(G15:G26,"Ａ４",F15:F26)/1000,0)</f>
        <v>0</v>
      </c>
      <c r="I16" s="26" t="s">
        <v>20</v>
      </c>
    </row>
    <row r="17" spans="1:9" s="5" customFormat="1" ht="12">
      <c r="A17" s="352"/>
      <c r="B17" s="352"/>
      <c r="C17" s="63"/>
      <c r="D17" s="89"/>
      <c r="E17" s="89"/>
      <c r="F17" s="70"/>
      <c r="G17" s="59"/>
      <c r="H17" s="92"/>
      <c r="I17" s="26"/>
    </row>
    <row r="18" spans="1:9" s="5" customFormat="1" ht="12">
      <c r="A18" s="352"/>
      <c r="B18" s="352"/>
      <c r="C18" s="63"/>
      <c r="D18" s="89"/>
      <c r="E18" s="89"/>
      <c r="F18" s="70"/>
      <c r="G18" s="59"/>
      <c r="H18" s="92"/>
      <c r="I18" s="26"/>
    </row>
    <row r="19" spans="1:9" s="5" customFormat="1" ht="12">
      <c r="A19" s="352"/>
      <c r="B19" s="352"/>
      <c r="C19" s="63"/>
      <c r="D19" s="89"/>
      <c r="E19" s="89"/>
      <c r="F19" s="70"/>
      <c r="G19" s="59"/>
      <c r="H19" s="92"/>
      <c r="I19" s="26"/>
    </row>
    <row r="20" spans="1:9" s="5" customFormat="1" ht="12">
      <c r="A20" s="352"/>
      <c r="B20" s="352"/>
      <c r="C20" s="63"/>
      <c r="D20" s="89"/>
      <c r="E20" s="89"/>
      <c r="F20" s="70"/>
      <c r="G20" s="59"/>
      <c r="H20" s="92"/>
      <c r="I20" s="26"/>
    </row>
    <row r="21" spans="1:9" s="5" customFormat="1" ht="12">
      <c r="A21" s="352"/>
      <c r="B21" s="352"/>
      <c r="C21" s="63"/>
      <c r="D21" s="89"/>
      <c r="E21" s="89"/>
      <c r="F21" s="131"/>
      <c r="G21" s="59"/>
      <c r="H21" s="92"/>
      <c r="I21" s="26"/>
    </row>
    <row r="22" spans="1:9" s="5" customFormat="1" ht="12">
      <c r="A22" s="352"/>
      <c r="B22" s="352"/>
      <c r="C22" s="63"/>
      <c r="D22" s="89"/>
      <c r="E22" s="89"/>
      <c r="F22" s="70"/>
      <c r="G22" s="59"/>
      <c r="H22" s="92"/>
      <c r="I22" s="26"/>
    </row>
    <row r="23" spans="1:9" s="5" customFormat="1" ht="12">
      <c r="A23" s="352"/>
      <c r="B23" s="352"/>
      <c r="C23" s="63"/>
      <c r="D23" s="89"/>
      <c r="E23" s="89"/>
      <c r="F23" s="70"/>
      <c r="G23" s="59"/>
      <c r="H23" s="92"/>
      <c r="I23" s="26"/>
    </row>
    <row r="24" spans="1:9" s="5" customFormat="1" ht="12">
      <c r="A24" s="352"/>
      <c r="B24" s="352"/>
      <c r="C24" s="63"/>
      <c r="D24" s="89"/>
      <c r="E24" s="89"/>
      <c r="F24" s="70"/>
      <c r="G24" s="59"/>
      <c r="H24" s="92"/>
      <c r="I24" s="26"/>
    </row>
    <row r="25" spans="1:9" s="5" customFormat="1" ht="12">
      <c r="A25" s="352"/>
      <c r="B25" s="352"/>
      <c r="C25" s="63"/>
      <c r="D25" s="89"/>
      <c r="E25" s="89"/>
      <c r="F25" s="70"/>
      <c r="G25" s="59"/>
      <c r="H25" s="92"/>
      <c r="I25" s="26"/>
    </row>
    <row r="26" spans="1:9" s="5" customFormat="1" ht="12">
      <c r="A26" s="352"/>
      <c r="B26" s="353"/>
      <c r="C26" s="66"/>
      <c r="D26" s="90"/>
      <c r="E26" s="90"/>
      <c r="F26" s="85"/>
      <c r="G26" s="60"/>
      <c r="H26" s="94"/>
      <c r="I26" s="26"/>
    </row>
    <row r="27" spans="1:9" s="5" customFormat="1" ht="12">
      <c r="A27" s="352"/>
      <c r="B27" s="352" t="s">
        <v>13</v>
      </c>
      <c r="C27" s="63" t="s">
        <v>166</v>
      </c>
      <c r="D27" s="89"/>
      <c r="E27" s="89"/>
      <c r="F27" s="70"/>
      <c r="G27" s="59"/>
      <c r="H27" s="92"/>
      <c r="I27" s="28"/>
    </row>
    <row r="28" spans="1:9" s="5" customFormat="1" ht="12">
      <c r="A28" s="352"/>
      <c r="B28" s="352"/>
      <c r="C28" s="62" t="s">
        <v>169</v>
      </c>
      <c r="D28" s="87"/>
      <c r="E28" s="171" t="s">
        <v>104</v>
      </c>
      <c r="F28" s="69" t="s">
        <v>104</v>
      </c>
      <c r="G28" s="59" t="s">
        <v>170</v>
      </c>
      <c r="H28" s="93" t="s">
        <v>172</v>
      </c>
      <c r="I28" s="26" t="s">
        <v>20</v>
      </c>
    </row>
    <row r="29" spans="1:9" s="5" customFormat="1" ht="12">
      <c r="A29" s="352"/>
      <c r="B29" s="352"/>
      <c r="C29" s="62" t="s">
        <v>169</v>
      </c>
      <c r="D29" s="89"/>
      <c r="E29" s="172" t="s">
        <v>139</v>
      </c>
      <c r="F29" s="70" t="s">
        <v>104</v>
      </c>
      <c r="G29" s="59" t="s">
        <v>87</v>
      </c>
      <c r="H29" s="92"/>
      <c r="I29" s="26"/>
    </row>
    <row r="30" spans="1:9" s="5" customFormat="1" ht="12">
      <c r="A30" s="352"/>
      <c r="B30" s="352"/>
      <c r="C30" s="63" t="s">
        <v>168</v>
      </c>
      <c r="D30" s="89"/>
      <c r="E30" s="172" t="s">
        <v>139</v>
      </c>
      <c r="F30" s="70" t="s">
        <v>104</v>
      </c>
      <c r="G30" s="59" t="s">
        <v>167</v>
      </c>
      <c r="H30" s="92"/>
      <c r="I30" s="26"/>
    </row>
    <row r="31" spans="1:9" s="5" customFormat="1" ht="12">
      <c r="A31" s="352"/>
      <c r="B31" s="352"/>
      <c r="C31" s="63"/>
      <c r="D31" s="89"/>
      <c r="E31" s="89"/>
      <c r="F31" s="70"/>
      <c r="G31" s="59"/>
      <c r="H31" s="92"/>
      <c r="I31" s="26"/>
    </row>
    <row r="32" spans="1:9" s="5" customFormat="1" ht="12">
      <c r="A32" s="352"/>
      <c r="B32" s="352"/>
      <c r="C32" s="63"/>
      <c r="D32" s="89"/>
      <c r="E32" s="89"/>
      <c r="F32" s="70"/>
      <c r="G32" s="59"/>
      <c r="H32" s="92"/>
      <c r="I32" s="26"/>
    </row>
    <row r="33" spans="1:9" s="5" customFormat="1" ht="12">
      <c r="A33" s="352"/>
      <c r="B33" s="352"/>
      <c r="C33" s="63"/>
      <c r="D33" s="89"/>
      <c r="E33" s="89"/>
      <c r="F33" s="70"/>
      <c r="G33" s="59"/>
      <c r="H33" s="92"/>
      <c r="I33" s="26"/>
    </row>
    <row r="34" spans="1:9" s="5" customFormat="1" ht="12">
      <c r="A34" s="352"/>
      <c r="B34" s="352"/>
      <c r="C34" s="63"/>
      <c r="D34" s="89"/>
      <c r="E34" s="89"/>
      <c r="F34" s="70"/>
      <c r="G34" s="59"/>
      <c r="H34" s="92"/>
      <c r="I34" s="26"/>
    </row>
    <row r="35" spans="1:9" s="5" customFormat="1" ht="12">
      <c r="A35" s="352"/>
      <c r="B35" s="352"/>
      <c r="C35" s="63"/>
      <c r="D35" s="89"/>
      <c r="E35" s="89"/>
      <c r="F35" s="70"/>
      <c r="G35" s="59"/>
      <c r="H35" s="92"/>
      <c r="I35" s="26"/>
    </row>
    <row r="36" spans="1:9" s="5" customFormat="1" ht="12">
      <c r="A36" s="352"/>
      <c r="B36" s="352"/>
      <c r="C36" s="63"/>
      <c r="D36" s="89"/>
      <c r="E36" s="89"/>
      <c r="F36" s="70"/>
      <c r="G36" s="59"/>
      <c r="H36" s="92"/>
      <c r="I36" s="26"/>
    </row>
    <row r="37" spans="1:9" s="5" customFormat="1" ht="12">
      <c r="A37" s="352"/>
      <c r="B37" s="352"/>
      <c r="C37" s="63"/>
      <c r="D37" s="89"/>
      <c r="E37" s="89"/>
      <c r="F37" s="70"/>
      <c r="G37" s="59"/>
      <c r="H37" s="92"/>
      <c r="I37" s="26"/>
    </row>
    <row r="38" spans="1:9" s="5" customFormat="1" ht="12">
      <c r="A38" s="352"/>
      <c r="B38" s="353"/>
      <c r="C38" s="67"/>
      <c r="D38" s="90"/>
      <c r="E38" s="90"/>
      <c r="F38" s="85"/>
      <c r="G38" s="60"/>
      <c r="H38" s="94"/>
      <c r="I38" s="26"/>
    </row>
    <row r="39" spans="1:9" s="5" customFormat="1" ht="12">
      <c r="A39" s="352"/>
      <c r="B39" s="352" t="s">
        <v>50</v>
      </c>
      <c r="C39" s="387" t="s">
        <v>135</v>
      </c>
      <c r="D39" s="388"/>
      <c r="E39" s="89"/>
      <c r="F39" s="70"/>
      <c r="G39" s="58"/>
      <c r="H39" s="92"/>
      <c r="I39" s="28"/>
    </row>
    <row r="40" spans="1:9" s="5" customFormat="1" ht="12">
      <c r="A40" s="352"/>
      <c r="B40" s="352"/>
      <c r="C40" s="385" t="s">
        <v>173</v>
      </c>
      <c r="D40" s="386"/>
      <c r="E40" s="172" t="s">
        <v>139</v>
      </c>
      <c r="F40" s="69" t="s">
        <v>104</v>
      </c>
      <c r="G40" s="59" t="s">
        <v>171</v>
      </c>
      <c r="H40" s="93" t="s">
        <v>172</v>
      </c>
      <c r="I40" s="46" t="s">
        <v>20</v>
      </c>
    </row>
    <row r="41" spans="1:9" s="5" customFormat="1" ht="12">
      <c r="A41" s="352"/>
      <c r="B41" s="352"/>
      <c r="C41" s="385" t="s">
        <v>140</v>
      </c>
      <c r="D41" s="386"/>
      <c r="E41" s="89"/>
      <c r="F41" s="70"/>
      <c r="G41" s="59"/>
      <c r="H41" s="92"/>
      <c r="I41" s="26"/>
    </row>
    <row r="42" spans="1:9" s="5" customFormat="1" ht="12">
      <c r="A42" s="352"/>
      <c r="B42" s="352"/>
      <c r="C42" s="385" t="s">
        <v>173</v>
      </c>
      <c r="D42" s="386"/>
      <c r="E42" s="172" t="s">
        <v>104</v>
      </c>
      <c r="F42" s="69" t="s">
        <v>104</v>
      </c>
      <c r="G42" s="59" t="s">
        <v>170</v>
      </c>
      <c r="H42" s="92"/>
      <c r="I42" s="26"/>
    </row>
    <row r="43" spans="1:9" s="5" customFormat="1" ht="12">
      <c r="A43" s="352"/>
      <c r="B43" s="352"/>
      <c r="C43" s="385" t="s">
        <v>174</v>
      </c>
      <c r="D43" s="386"/>
      <c r="E43" s="172" t="s">
        <v>139</v>
      </c>
      <c r="F43" s="70"/>
      <c r="G43" s="59"/>
      <c r="H43" s="92"/>
      <c r="I43" s="26"/>
    </row>
    <row r="44" spans="1:9" s="5" customFormat="1" ht="12">
      <c r="A44" s="352"/>
      <c r="B44" s="352"/>
      <c r="C44" s="63"/>
      <c r="D44" s="89"/>
      <c r="E44" s="89"/>
      <c r="F44" s="70"/>
      <c r="G44" s="59"/>
      <c r="H44" s="92"/>
      <c r="I44" s="26"/>
    </row>
    <row r="45" spans="1:9" s="5" customFormat="1" ht="12">
      <c r="A45" s="352"/>
      <c r="B45" s="352"/>
      <c r="C45" s="63"/>
      <c r="D45" s="89"/>
      <c r="E45" s="89"/>
      <c r="F45" s="70"/>
      <c r="G45" s="59"/>
      <c r="H45" s="92"/>
      <c r="I45" s="26"/>
    </row>
    <row r="46" spans="1:9" s="5" customFormat="1" ht="12">
      <c r="A46" s="352"/>
      <c r="B46" s="352"/>
      <c r="C46" s="63"/>
      <c r="D46" s="89"/>
      <c r="E46" s="89"/>
      <c r="F46" s="70"/>
      <c r="G46" s="59"/>
      <c r="H46" s="92"/>
      <c r="I46" s="26"/>
    </row>
    <row r="47" spans="1:9" s="5" customFormat="1" ht="12">
      <c r="A47" s="352"/>
      <c r="B47" s="352"/>
      <c r="C47" s="63"/>
      <c r="D47" s="89"/>
      <c r="E47" s="89"/>
      <c r="F47" s="70"/>
      <c r="G47" s="59"/>
      <c r="H47" s="92"/>
      <c r="I47" s="26"/>
    </row>
    <row r="48" spans="1:9" s="5" customFormat="1" ht="12">
      <c r="A48" s="352"/>
      <c r="B48" s="353"/>
      <c r="C48" s="63"/>
      <c r="D48" s="89"/>
      <c r="E48" s="90"/>
      <c r="F48" s="85"/>
      <c r="G48" s="60"/>
      <c r="H48" s="94"/>
      <c r="I48" s="27"/>
    </row>
    <row r="49" spans="1:9" s="5" customFormat="1" ht="15" customHeight="1">
      <c r="A49" s="352"/>
      <c r="B49" s="233" t="s">
        <v>89</v>
      </c>
      <c r="C49" s="234"/>
      <c r="D49" s="234"/>
      <c r="E49" s="311"/>
      <c r="F49" s="61" t="s">
        <v>43</v>
      </c>
      <c r="G49" s="173" t="s">
        <v>172</v>
      </c>
      <c r="H49" s="318" t="s">
        <v>175</v>
      </c>
      <c r="I49" s="321" t="s">
        <v>20</v>
      </c>
    </row>
    <row r="50" spans="1:9" s="5" customFormat="1" ht="15" customHeight="1">
      <c r="A50" s="352"/>
      <c r="B50" s="312"/>
      <c r="C50" s="313"/>
      <c r="D50" s="313"/>
      <c r="E50" s="314"/>
      <c r="F50" s="125" t="s">
        <v>44</v>
      </c>
      <c r="G50" s="174" t="s">
        <v>175</v>
      </c>
      <c r="H50" s="319"/>
      <c r="I50" s="322"/>
    </row>
    <row r="51" spans="1:9" s="5" customFormat="1" ht="15" customHeight="1">
      <c r="A51" s="352"/>
      <c r="B51" s="312"/>
      <c r="C51" s="313"/>
      <c r="D51" s="313"/>
      <c r="E51" s="314"/>
      <c r="F51" s="162" t="s">
        <v>45</v>
      </c>
      <c r="G51" s="175" t="s">
        <v>172</v>
      </c>
      <c r="H51" s="319"/>
      <c r="I51" s="322"/>
    </row>
    <row r="52" spans="1:9" s="5" customFormat="1" ht="15" customHeight="1">
      <c r="A52" s="353"/>
      <c r="B52" s="315"/>
      <c r="C52" s="316"/>
      <c r="D52" s="316"/>
      <c r="E52" s="317"/>
      <c r="F52" s="148" t="s">
        <v>93</v>
      </c>
      <c r="G52" s="176" t="s">
        <v>175</v>
      </c>
      <c r="H52" s="320"/>
      <c r="I52" s="323"/>
    </row>
    <row r="53" spans="1:9" s="5" customFormat="1" ht="15" customHeight="1">
      <c r="A53" s="343" t="s">
        <v>90</v>
      </c>
      <c r="B53" s="344"/>
      <c r="C53" s="344"/>
      <c r="D53" s="344"/>
      <c r="E53" s="345"/>
      <c r="F53" s="61" t="s">
        <v>46</v>
      </c>
      <c r="G53" s="177" t="s">
        <v>97</v>
      </c>
      <c r="H53" s="362" t="s">
        <v>179</v>
      </c>
      <c r="I53" s="321" t="s">
        <v>20</v>
      </c>
    </row>
    <row r="54" spans="1:9" s="5" customFormat="1" ht="15" customHeight="1">
      <c r="A54" s="346"/>
      <c r="B54" s="347"/>
      <c r="C54" s="347"/>
      <c r="D54" s="347"/>
      <c r="E54" s="348"/>
      <c r="F54" s="125" t="s">
        <v>47</v>
      </c>
      <c r="G54" s="178" t="s">
        <v>158</v>
      </c>
      <c r="H54" s="363"/>
      <c r="I54" s="322"/>
    </row>
    <row r="55" spans="1:9" s="5" customFormat="1" ht="15" customHeight="1">
      <c r="A55" s="346"/>
      <c r="B55" s="347"/>
      <c r="C55" s="347"/>
      <c r="D55" s="347"/>
      <c r="E55" s="348"/>
      <c r="F55" s="161" t="s">
        <v>37</v>
      </c>
      <c r="G55" s="175" t="s">
        <v>100</v>
      </c>
      <c r="H55" s="363"/>
      <c r="I55" s="322"/>
    </row>
    <row r="56" spans="1:9" s="5" customFormat="1" ht="15" customHeight="1">
      <c r="A56" s="349"/>
      <c r="B56" s="350"/>
      <c r="C56" s="350"/>
      <c r="D56" s="350"/>
      <c r="E56" s="351"/>
      <c r="F56" s="53" t="s">
        <v>81</v>
      </c>
      <c r="G56" s="176" t="s">
        <v>100</v>
      </c>
      <c r="H56" s="364"/>
      <c r="I56" s="323"/>
    </row>
    <row r="57" spans="1:9" s="5" customFormat="1" ht="18" customHeight="1">
      <c r="A57" s="374" t="s">
        <v>91</v>
      </c>
      <c r="B57" s="375"/>
      <c r="C57" s="375"/>
      <c r="D57" s="375"/>
      <c r="E57" s="375"/>
      <c r="F57" s="61" t="s">
        <v>48</v>
      </c>
      <c r="G57" s="179" t="s">
        <v>178</v>
      </c>
      <c r="H57" s="380" t="s">
        <v>172</v>
      </c>
      <c r="I57" s="321" t="s">
        <v>20</v>
      </c>
    </row>
    <row r="58" spans="1:9" s="5" customFormat="1" ht="18" customHeight="1">
      <c r="A58" s="376"/>
      <c r="B58" s="377"/>
      <c r="C58" s="377"/>
      <c r="D58" s="377"/>
      <c r="E58" s="377"/>
      <c r="F58" s="125" t="s">
        <v>49</v>
      </c>
      <c r="G58" s="180" t="s">
        <v>176</v>
      </c>
      <c r="H58" s="381"/>
      <c r="I58" s="322"/>
    </row>
    <row r="59" spans="1:9" s="5" customFormat="1" ht="18" customHeight="1">
      <c r="A59" s="376"/>
      <c r="B59" s="377"/>
      <c r="C59" s="377"/>
      <c r="D59" s="377"/>
      <c r="E59" s="377"/>
      <c r="F59" s="162" t="s">
        <v>38</v>
      </c>
      <c r="G59" s="175" t="s">
        <v>176</v>
      </c>
      <c r="H59" s="381"/>
      <c r="I59" s="322"/>
    </row>
    <row r="60" spans="1:9" s="5" customFormat="1" ht="18" customHeight="1">
      <c r="A60" s="378"/>
      <c r="B60" s="379"/>
      <c r="C60" s="379"/>
      <c r="D60" s="379"/>
      <c r="E60" s="379"/>
      <c r="F60" s="148" t="s">
        <v>82</v>
      </c>
      <c r="G60" s="176" t="s">
        <v>177</v>
      </c>
      <c r="H60" s="382"/>
      <c r="I60" s="323"/>
    </row>
    <row r="61" spans="1:9" s="5" customFormat="1" ht="18" customHeight="1">
      <c r="A61" s="356" t="s">
        <v>92</v>
      </c>
      <c r="B61" s="357"/>
      <c r="C61" s="357"/>
      <c r="D61" s="357"/>
      <c r="E61" s="357"/>
      <c r="F61" s="61" t="s">
        <v>51</v>
      </c>
      <c r="G61" s="177" t="s">
        <v>100</v>
      </c>
      <c r="H61" s="362" t="s">
        <v>97</v>
      </c>
      <c r="I61" s="321" t="s">
        <v>20</v>
      </c>
    </row>
    <row r="62" spans="1:9" s="5" customFormat="1" ht="18" customHeight="1">
      <c r="A62" s="358"/>
      <c r="B62" s="359"/>
      <c r="C62" s="359"/>
      <c r="D62" s="359"/>
      <c r="E62" s="359"/>
      <c r="F62" s="125" t="s">
        <v>52</v>
      </c>
      <c r="G62" s="178" t="s">
        <v>100</v>
      </c>
      <c r="H62" s="363"/>
      <c r="I62" s="322"/>
    </row>
    <row r="63" spans="1:9" s="5" customFormat="1" ht="18" customHeight="1">
      <c r="A63" s="358"/>
      <c r="B63" s="359"/>
      <c r="C63" s="359"/>
      <c r="D63" s="359"/>
      <c r="E63" s="359"/>
      <c r="F63" s="162" t="s">
        <v>53</v>
      </c>
      <c r="G63" s="175" t="s">
        <v>158</v>
      </c>
      <c r="H63" s="363"/>
      <c r="I63" s="322"/>
    </row>
    <row r="64" spans="1:9" s="5" customFormat="1" ht="18" customHeight="1">
      <c r="A64" s="360"/>
      <c r="B64" s="361"/>
      <c r="C64" s="361"/>
      <c r="D64" s="361"/>
      <c r="E64" s="361"/>
      <c r="F64" s="148" t="s">
        <v>83</v>
      </c>
      <c r="G64" s="176" t="s">
        <v>100</v>
      </c>
      <c r="H64" s="364"/>
      <c r="I64" s="323"/>
    </row>
  </sheetData>
  <sheetProtection formatCells="0" formatColumns="0"/>
  <mergeCells count="42">
    <mergeCell ref="H1:I2"/>
    <mergeCell ref="A4:B4"/>
    <mergeCell ref="C4:E4"/>
    <mergeCell ref="B6:I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4:B14"/>
    <mergeCell ref="H14:I14"/>
    <mergeCell ref="A15:A52"/>
    <mergeCell ref="B15:B26"/>
    <mergeCell ref="B27:B38"/>
    <mergeCell ref="B39:B48"/>
    <mergeCell ref="B49:E52"/>
    <mergeCell ref="H49:H52"/>
    <mergeCell ref="I49:I52"/>
    <mergeCell ref="C39:D39"/>
    <mergeCell ref="I61:I64"/>
    <mergeCell ref="A53:E56"/>
    <mergeCell ref="H53:H56"/>
    <mergeCell ref="I53:I56"/>
    <mergeCell ref="A57:E60"/>
    <mergeCell ref="H57:H60"/>
    <mergeCell ref="I57:I60"/>
    <mergeCell ref="C40:D40"/>
    <mergeCell ref="C41:D41"/>
    <mergeCell ref="C42:D42"/>
    <mergeCell ref="C43:D43"/>
    <mergeCell ref="A61:E64"/>
    <mergeCell ref="H61:H64"/>
  </mergeCells>
  <conditionalFormatting sqref="C4:E4">
    <cfRule type="cellIs" priority="1" dxfId="2" operator="equal" stopIfTrue="1">
      <formula>0</formula>
    </cfRule>
  </conditionalFormatting>
  <dataValidations count="1">
    <dataValidation type="list" allowBlank="1" showInputMessage="1" showErrorMessage="1" sqref="G15:G48">
      <formula1>"Ａ１,Ａ２,Ａ３,Ａ４"</formula1>
    </dataValidation>
  </dataValidations>
  <printOptions horizontalCentered="1"/>
  <pageMargins left="0.7086614173228347" right="0.5118110236220472" top="0.15748031496062992" bottom="0.15748031496062992" header="0.31496062992125984" footer="0.31496062992125984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企画調査課齋藤</cp:lastModifiedBy>
  <cp:lastPrinted>2018-04-23T09:14:05Z</cp:lastPrinted>
  <dcterms:created xsi:type="dcterms:W3CDTF">2008-04-23T08:55:31Z</dcterms:created>
  <dcterms:modified xsi:type="dcterms:W3CDTF">2018-04-23T09:28:07Z</dcterms:modified>
  <cp:category/>
  <cp:version/>
  <cp:contentType/>
  <cp:contentStatus/>
</cp:coreProperties>
</file>